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040" yWindow="0" windowWidth="25600" windowHeight="16060" tabRatio="500"/>
  </bookViews>
  <sheets>
    <sheet name="HP MP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4" i="1" l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3" i="1"/>
  <c r="AD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AC3" i="1"/>
  <c r="V3" i="1"/>
  <c r="O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3" i="1"/>
  <c r="D6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3" i="1"/>
  <c r="H62" i="1"/>
  <c r="I62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I3" i="1"/>
  <c r="H3" i="1"/>
  <c r="B10" i="1"/>
  <c r="C10" i="1"/>
  <c r="F10" i="1"/>
  <c r="G10" i="1"/>
  <c r="B11" i="1"/>
  <c r="C11" i="1"/>
  <c r="F11" i="1"/>
  <c r="G11" i="1"/>
  <c r="B12" i="1"/>
  <c r="C12" i="1"/>
  <c r="F12" i="1"/>
  <c r="G12" i="1"/>
  <c r="B13" i="1"/>
  <c r="C13" i="1"/>
  <c r="F13" i="1"/>
  <c r="G13" i="1"/>
  <c r="B14" i="1"/>
  <c r="C14" i="1"/>
  <c r="F14" i="1"/>
  <c r="G14" i="1"/>
  <c r="B15" i="1"/>
  <c r="C15" i="1"/>
  <c r="F15" i="1"/>
  <c r="G15" i="1"/>
  <c r="B16" i="1"/>
  <c r="C16" i="1"/>
  <c r="F16" i="1"/>
  <c r="G16" i="1"/>
  <c r="B17" i="1"/>
  <c r="C17" i="1"/>
  <c r="F17" i="1"/>
  <c r="G17" i="1"/>
  <c r="B18" i="1"/>
  <c r="C18" i="1"/>
  <c r="F18" i="1"/>
  <c r="G18" i="1"/>
  <c r="B19" i="1"/>
  <c r="C19" i="1"/>
  <c r="F19" i="1"/>
  <c r="G19" i="1"/>
  <c r="B20" i="1"/>
  <c r="C20" i="1"/>
  <c r="F20" i="1"/>
  <c r="G20" i="1"/>
  <c r="B21" i="1"/>
  <c r="C21" i="1"/>
  <c r="F21" i="1"/>
  <c r="G21" i="1"/>
  <c r="B22" i="1"/>
  <c r="C22" i="1"/>
  <c r="F22" i="1"/>
  <c r="G22" i="1"/>
  <c r="B23" i="1"/>
  <c r="C23" i="1"/>
  <c r="F23" i="1"/>
  <c r="G23" i="1"/>
  <c r="B24" i="1"/>
  <c r="C24" i="1"/>
  <c r="F24" i="1"/>
  <c r="G24" i="1"/>
  <c r="B25" i="1"/>
  <c r="C25" i="1"/>
  <c r="F25" i="1"/>
  <c r="G25" i="1"/>
  <c r="B26" i="1"/>
  <c r="C26" i="1"/>
  <c r="F26" i="1"/>
  <c r="G26" i="1"/>
  <c r="B27" i="1"/>
  <c r="C27" i="1"/>
  <c r="F27" i="1"/>
  <c r="G27" i="1"/>
  <c r="B28" i="1"/>
  <c r="C28" i="1"/>
  <c r="F28" i="1"/>
  <c r="G28" i="1"/>
  <c r="B29" i="1"/>
  <c r="C29" i="1"/>
  <c r="F29" i="1"/>
  <c r="G29" i="1"/>
  <c r="B30" i="1"/>
  <c r="C30" i="1"/>
  <c r="F30" i="1"/>
  <c r="G30" i="1"/>
  <c r="B31" i="1"/>
  <c r="C31" i="1"/>
  <c r="F31" i="1"/>
  <c r="G31" i="1"/>
  <c r="B32" i="1"/>
  <c r="C32" i="1"/>
  <c r="F32" i="1"/>
  <c r="G32" i="1"/>
  <c r="B33" i="1"/>
  <c r="C33" i="1"/>
  <c r="F33" i="1"/>
  <c r="G33" i="1"/>
  <c r="B34" i="1"/>
  <c r="C34" i="1"/>
  <c r="F34" i="1"/>
  <c r="G34" i="1"/>
  <c r="B35" i="1"/>
  <c r="C35" i="1"/>
  <c r="F35" i="1"/>
  <c r="G35" i="1"/>
  <c r="B36" i="1"/>
  <c r="C36" i="1"/>
  <c r="F36" i="1"/>
  <c r="G36" i="1"/>
  <c r="B37" i="1"/>
  <c r="C37" i="1"/>
  <c r="F37" i="1"/>
  <c r="G37" i="1"/>
  <c r="B38" i="1"/>
  <c r="C38" i="1"/>
  <c r="F38" i="1"/>
  <c r="G38" i="1"/>
  <c r="B39" i="1"/>
  <c r="C39" i="1"/>
  <c r="F39" i="1"/>
  <c r="G39" i="1"/>
  <c r="B40" i="1"/>
  <c r="C40" i="1"/>
  <c r="F40" i="1"/>
  <c r="G40" i="1"/>
  <c r="B41" i="1"/>
  <c r="C41" i="1"/>
  <c r="F41" i="1"/>
  <c r="G41" i="1"/>
  <c r="B42" i="1"/>
  <c r="C42" i="1"/>
  <c r="F42" i="1"/>
  <c r="G42" i="1"/>
  <c r="B43" i="1"/>
  <c r="C43" i="1"/>
  <c r="F43" i="1"/>
  <c r="G43" i="1"/>
  <c r="B44" i="1"/>
  <c r="C44" i="1"/>
  <c r="F44" i="1"/>
  <c r="G44" i="1"/>
  <c r="B45" i="1"/>
  <c r="C45" i="1"/>
  <c r="F45" i="1"/>
  <c r="G45" i="1"/>
  <c r="B46" i="1"/>
  <c r="C46" i="1"/>
  <c r="F46" i="1"/>
  <c r="G46" i="1"/>
  <c r="B47" i="1"/>
  <c r="C47" i="1"/>
  <c r="F47" i="1"/>
  <c r="G47" i="1"/>
  <c r="B48" i="1"/>
  <c r="C48" i="1"/>
  <c r="F48" i="1"/>
  <c r="G48" i="1"/>
  <c r="B49" i="1"/>
  <c r="C49" i="1"/>
  <c r="F49" i="1"/>
  <c r="G49" i="1"/>
  <c r="B50" i="1"/>
  <c r="C50" i="1"/>
  <c r="F50" i="1"/>
  <c r="G50" i="1"/>
  <c r="B51" i="1"/>
  <c r="C51" i="1"/>
  <c r="F51" i="1"/>
  <c r="G51" i="1"/>
  <c r="B52" i="1"/>
  <c r="C52" i="1"/>
  <c r="F52" i="1"/>
  <c r="G52" i="1"/>
  <c r="B53" i="1"/>
  <c r="C53" i="1"/>
  <c r="F53" i="1"/>
  <c r="G53" i="1"/>
  <c r="B54" i="1"/>
  <c r="C54" i="1"/>
  <c r="F54" i="1"/>
  <c r="G54" i="1"/>
  <c r="B55" i="1"/>
  <c r="C55" i="1"/>
  <c r="F55" i="1"/>
  <c r="G55" i="1"/>
  <c r="B56" i="1"/>
  <c r="C56" i="1"/>
  <c r="F56" i="1"/>
  <c r="G56" i="1"/>
  <c r="B57" i="1"/>
  <c r="C57" i="1"/>
  <c r="F57" i="1"/>
  <c r="G57" i="1"/>
  <c r="B58" i="1"/>
  <c r="C58" i="1"/>
  <c r="F58" i="1"/>
  <c r="G58" i="1"/>
  <c r="B59" i="1"/>
  <c r="C59" i="1"/>
  <c r="F59" i="1"/>
  <c r="G59" i="1"/>
  <c r="B60" i="1"/>
  <c r="C60" i="1"/>
  <c r="F60" i="1"/>
  <c r="G60" i="1"/>
  <c r="B61" i="1"/>
  <c r="C61" i="1"/>
  <c r="F61" i="1"/>
  <c r="G61" i="1"/>
  <c r="B62" i="1"/>
  <c r="C62" i="1"/>
  <c r="F62" i="1"/>
  <c r="G62" i="1"/>
  <c r="B4" i="1"/>
  <c r="C4" i="1"/>
  <c r="F4" i="1"/>
  <c r="G4" i="1"/>
  <c r="B5" i="1"/>
  <c r="C5" i="1"/>
  <c r="F5" i="1"/>
  <c r="G5" i="1"/>
  <c r="B6" i="1"/>
  <c r="C6" i="1"/>
  <c r="F6" i="1"/>
  <c r="G6" i="1"/>
  <c r="B7" i="1"/>
  <c r="C7" i="1"/>
  <c r="F7" i="1"/>
  <c r="G7" i="1"/>
  <c r="B8" i="1"/>
  <c r="C8" i="1"/>
  <c r="F8" i="1"/>
  <c r="G8" i="1"/>
  <c r="B9" i="1"/>
  <c r="C9" i="1"/>
  <c r="F9" i="1"/>
  <c r="G9" i="1"/>
  <c r="G3" i="1"/>
  <c r="F3" i="1"/>
  <c r="C3" i="1"/>
  <c r="B3" i="1"/>
</calcChain>
</file>

<file path=xl/sharedStrings.xml><?xml version="1.0" encoding="utf-8"?>
<sst xmlns="http://schemas.openxmlformats.org/spreadsheetml/2006/main" count="60" uniqueCount="25">
  <si>
    <t>Warrior</t>
  </si>
  <si>
    <t>Ranger</t>
  </si>
  <si>
    <t>Priest</t>
  </si>
  <si>
    <t>Magician</t>
  </si>
  <si>
    <t>HP</t>
  </si>
  <si>
    <t>MP</t>
  </si>
  <si>
    <t>Lv</t>
  </si>
  <si>
    <t>EXP</t>
  </si>
  <si>
    <t>Strength</t>
  </si>
  <si>
    <t>Lv.</t>
  </si>
  <si>
    <t>Dexterity</t>
  </si>
  <si>
    <t>Intelligence</t>
  </si>
  <si>
    <t>Speed</t>
  </si>
  <si>
    <t>MAX: 50</t>
  </si>
  <si>
    <t>MAX: 35</t>
  </si>
  <si>
    <t>MAX: 30</t>
  </si>
  <si>
    <t>MAX: 15</t>
  </si>
  <si>
    <t>Rogue</t>
  </si>
  <si>
    <t>MAX: 40</t>
  </si>
  <si>
    <t>MAX: 25</t>
  </si>
  <si>
    <t>MAX: 20</t>
  </si>
  <si>
    <t>Wizard</t>
  </si>
  <si>
    <t>Defense</t>
  </si>
  <si>
    <t>Magic Defense</t>
  </si>
  <si>
    <t>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</si>
</sst>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1" fontId="0" fillId="0" borderId="0"/>
    <xf numFmtId="1" fontId="2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2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2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2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2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2" fillId="0" borderId="0" applyNumberFormat="0" applyFill="0" applyBorder="0" applyAlignment="0" applyProtection="0"/>
    <xf numFmtId="1" fontId="3" fillId="0" borderId="0" applyNumberFormat="0" applyFill="0" applyBorder="0" applyAlignment="0" applyProtection="0"/>
  </cellStyleXfs>
  <cellXfs count="34">
    <xf numFmtId="1" fontId="0" fillId="0" borderId="0" xfId="0"/>
    <xf numFmtId="1" fontId="0" fillId="0" borderId="1" xfId="0" applyBorder="1"/>
    <xf numFmtId="1" fontId="0" fillId="0" borderId="0" xfId="0" applyBorder="1"/>
    <xf numFmtId="1" fontId="0" fillId="0" borderId="2" xfId="0" applyBorder="1"/>
    <xf numFmtId="1" fontId="0" fillId="2" borderId="0" xfId="0" applyFill="1" applyBorder="1"/>
    <xf numFmtId="1" fontId="0" fillId="2" borderId="2" xfId="0" applyFill="1" applyBorder="1"/>
    <xf numFmtId="1" fontId="0" fillId="2" borderId="0" xfId="0" applyFill="1"/>
    <xf numFmtId="1" fontId="0" fillId="2" borderId="3" xfId="0" applyFill="1" applyBorder="1"/>
    <xf numFmtId="1" fontId="0" fillId="2" borderId="4" xfId="0" applyFill="1" applyBorder="1"/>
    <xf numFmtId="1" fontId="0" fillId="3" borderId="0" xfId="0" applyFill="1" applyBorder="1"/>
    <xf numFmtId="1" fontId="0" fillId="3" borderId="2" xfId="0" applyFill="1" applyBorder="1"/>
    <xf numFmtId="1" fontId="0" fillId="3" borderId="0" xfId="0" applyFill="1"/>
    <xf numFmtId="1" fontId="0" fillId="2" borderId="5" xfId="0" applyFill="1" applyBorder="1"/>
    <xf numFmtId="1" fontId="0" fillId="3" borderId="6" xfId="0" applyFill="1" applyBorder="1"/>
    <xf numFmtId="1" fontId="1" fillId="4" borderId="0" xfId="0" applyFont="1" applyFill="1"/>
    <xf numFmtId="1" fontId="1" fillId="4" borderId="0" xfId="0" applyFont="1" applyFill="1" applyBorder="1"/>
    <xf numFmtId="1" fontId="0" fillId="5" borderId="1" xfId="0" applyFill="1" applyBorder="1"/>
    <xf numFmtId="1" fontId="0" fillId="5" borderId="8" xfId="0" applyFill="1" applyBorder="1"/>
    <xf numFmtId="1" fontId="0" fillId="5" borderId="0" xfId="0" applyFill="1" applyBorder="1"/>
    <xf numFmtId="1" fontId="0" fillId="5" borderId="3" xfId="0" applyFill="1" applyBorder="1"/>
    <xf numFmtId="1" fontId="0" fillId="5" borderId="7" xfId="0" applyFill="1" applyBorder="1"/>
    <xf numFmtId="1" fontId="0" fillId="5" borderId="9" xfId="0" applyFill="1" applyBorder="1"/>
    <xf numFmtId="1" fontId="0" fillId="5" borderId="2" xfId="0" applyFill="1" applyBorder="1"/>
    <xf numFmtId="1" fontId="0" fillId="5" borderId="4" xfId="0" applyFill="1" applyBorder="1"/>
    <xf numFmtId="1" fontId="0" fillId="5" borderId="10" xfId="0" applyFill="1" applyBorder="1"/>
    <xf numFmtId="1" fontId="0" fillId="6" borderId="0" xfId="0" applyFill="1"/>
    <xf numFmtId="1" fontId="0" fillId="6" borderId="8" xfId="0" applyFill="1" applyBorder="1"/>
    <xf numFmtId="1" fontId="0" fillId="6" borderId="10" xfId="0" applyFill="1" applyBorder="1"/>
    <xf numFmtId="1" fontId="0" fillId="6" borderId="9" xfId="0" applyFill="1" applyBorder="1"/>
    <xf numFmtId="1" fontId="0" fillId="2" borderId="8" xfId="0" applyFill="1" applyBorder="1"/>
    <xf numFmtId="1" fontId="0" fillId="2" borderId="11" xfId="0" applyFill="1" applyBorder="1"/>
    <xf numFmtId="1" fontId="0" fillId="2" borderId="10" xfId="0" applyFill="1" applyBorder="1"/>
    <xf numFmtId="1" fontId="0" fillId="2" borderId="9" xfId="0" applyFill="1" applyBorder="1"/>
    <xf numFmtId="1" fontId="0" fillId="5" borderId="0" xfId="0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4"/>
  <sheetViews>
    <sheetView tabSelected="1" showRuler="0" topLeftCell="T1" workbookViewId="0">
      <selection activeCell="AD3" sqref="AD3"/>
    </sheetView>
  </sheetViews>
  <sheetFormatPr baseColWidth="10" defaultRowHeight="15" x14ac:dyDescent="0"/>
  <cols>
    <col min="2" max="2" width="10.83203125" style="6"/>
    <col min="3" max="3" width="10.83203125" style="11"/>
    <col min="4" max="4" width="10.83203125" style="7"/>
    <col min="5" max="5" width="10.83203125" style="9"/>
    <col min="6" max="6" width="10.83203125" style="7"/>
    <col min="7" max="7" width="10.83203125" style="9"/>
    <col min="8" max="8" width="10.83203125" style="7"/>
    <col min="9" max="9" width="10.83203125" style="9"/>
    <col min="10" max="10" width="10.83203125" style="14"/>
    <col min="12" max="12" width="10.83203125" style="16"/>
    <col min="13" max="13" width="10.83203125" style="24"/>
    <col min="14" max="14" width="10.83203125" style="18"/>
    <col min="15" max="15" width="10.83203125" style="24"/>
    <col min="16" max="16" width="10.83203125" style="19"/>
    <col min="17" max="17" width="10.83203125" style="24"/>
    <col min="18" max="18" width="10.83203125" style="33"/>
    <col min="19" max="23" width="10.83203125" style="27"/>
    <col min="24" max="24" width="10.83203125" style="25"/>
    <col min="25" max="25" width="10.83203125" style="27"/>
    <col min="26" max="32" width="10.83203125" style="31"/>
  </cols>
  <sheetData>
    <row r="1" spans="1:32">
      <c r="A1" s="2"/>
      <c r="B1" s="4" t="s">
        <v>0</v>
      </c>
      <c r="C1" s="9"/>
      <c r="D1" s="7" t="s">
        <v>1</v>
      </c>
      <c r="F1" s="7" t="s">
        <v>2</v>
      </c>
      <c r="H1" s="7" t="s">
        <v>3</v>
      </c>
      <c r="L1" s="16" t="s">
        <v>0</v>
      </c>
      <c r="M1" s="17"/>
      <c r="O1" s="17"/>
      <c r="Q1" s="17"/>
      <c r="S1" s="26" t="s">
        <v>17</v>
      </c>
      <c r="T1" s="26"/>
      <c r="U1" s="26"/>
      <c r="V1" s="26"/>
      <c r="W1" s="26"/>
      <c r="Y1" s="26"/>
      <c r="Z1" s="29" t="s">
        <v>21</v>
      </c>
      <c r="AA1" s="30"/>
      <c r="AB1" s="29"/>
      <c r="AC1" s="29"/>
      <c r="AD1" s="29"/>
      <c r="AF1" s="29"/>
    </row>
    <row r="2" spans="1:32">
      <c r="A2" s="3" t="s">
        <v>6</v>
      </c>
      <c r="B2" s="5" t="s">
        <v>4</v>
      </c>
      <c r="C2" s="10" t="s">
        <v>5</v>
      </c>
      <c r="D2" s="8" t="s">
        <v>4</v>
      </c>
      <c r="E2" s="10" t="s">
        <v>5</v>
      </c>
      <c r="F2" s="8" t="s">
        <v>4</v>
      </c>
      <c r="G2" s="10" t="s">
        <v>5</v>
      </c>
      <c r="H2" s="8" t="s">
        <v>4</v>
      </c>
      <c r="I2" s="10" t="s">
        <v>5</v>
      </c>
      <c r="J2" s="15" t="s">
        <v>7</v>
      </c>
      <c r="K2" s="3" t="s">
        <v>9</v>
      </c>
      <c r="L2" s="20" t="s">
        <v>8</v>
      </c>
      <c r="M2" s="21" t="s">
        <v>10</v>
      </c>
      <c r="N2" s="22" t="s">
        <v>11</v>
      </c>
      <c r="O2" s="21" t="s">
        <v>12</v>
      </c>
      <c r="P2" s="23" t="s">
        <v>22</v>
      </c>
      <c r="Q2" s="21" t="s">
        <v>23</v>
      </c>
      <c r="R2" s="21" t="s">
        <v>24</v>
      </c>
      <c r="S2" s="28" t="s">
        <v>8</v>
      </c>
      <c r="T2" s="28" t="s">
        <v>10</v>
      </c>
      <c r="U2" s="28" t="s">
        <v>11</v>
      </c>
      <c r="V2" s="28" t="s">
        <v>12</v>
      </c>
      <c r="W2" s="28" t="s">
        <v>22</v>
      </c>
      <c r="X2" s="28" t="s">
        <v>23</v>
      </c>
      <c r="Y2" s="28" t="s">
        <v>24</v>
      </c>
      <c r="Z2" s="32" t="s">
        <v>8</v>
      </c>
      <c r="AA2" s="32" t="s">
        <v>10</v>
      </c>
      <c r="AB2" s="32" t="s">
        <v>11</v>
      </c>
      <c r="AC2" s="32" t="s">
        <v>12</v>
      </c>
      <c r="AD2" s="32" t="s">
        <v>22</v>
      </c>
      <c r="AE2" s="32" t="s">
        <v>23</v>
      </c>
      <c r="AF2" s="32" t="s">
        <v>24</v>
      </c>
    </row>
    <row r="3" spans="1:32">
      <c r="A3" s="1">
        <v>1</v>
      </c>
      <c r="B3" s="12">
        <f>18 + (A3 + A3^2 / 3)</f>
        <v>19.333333333333332</v>
      </c>
      <c r="C3" s="13">
        <f>7 + A3 + A3^2 / 13</f>
        <v>8.0769230769230766</v>
      </c>
      <c r="D3" s="12">
        <f>17+A3+A3^2/4</f>
        <v>18.25</v>
      </c>
      <c r="E3" s="13">
        <f>10+A3+A3^2/9</f>
        <v>11.111111111111111</v>
      </c>
      <c r="F3" s="12">
        <f>16 + A3 + A3^2 / 5</f>
        <v>17.2</v>
      </c>
      <c r="G3" s="13">
        <f>8+A3 + 2 +A3^2 / 4</f>
        <v>11.25</v>
      </c>
      <c r="H3" s="12">
        <f>14+A3+A3^2/10</f>
        <v>15.1</v>
      </c>
      <c r="I3" s="13">
        <f>16+A3+1+A3^2/2</f>
        <v>18.5</v>
      </c>
      <c r="J3" s="14">
        <f>(A3 *10)^2 +2^A3/(A3^6)</f>
        <v>102</v>
      </c>
      <c r="K3" s="1">
        <v>1</v>
      </c>
      <c r="L3" s="16">
        <f>5+(A3-1)/2</f>
        <v>5</v>
      </c>
      <c r="M3" s="24">
        <f>2+(A3-1)/4</f>
        <v>2</v>
      </c>
      <c r="N3" s="18">
        <f>1+(A3-2)/6</f>
        <v>0.83333333333333337</v>
      </c>
      <c r="O3" s="24">
        <f>15 +(A3-1)/8</f>
        <v>15</v>
      </c>
      <c r="P3" s="19">
        <f>0+(A3-1)/4</f>
        <v>0</v>
      </c>
      <c r="Q3" s="24">
        <f>0+(A3-1)/7</f>
        <v>0</v>
      </c>
      <c r="R3" s="33">
        <f>0+(A3-1)/3</f>
        <v>0</v>
      </c>
      <c r="S3" s="27">
        <f>3+(A3-1)/2.5</f>
        <v>3</v>
      </c>
      <c r="T3" s="27">
        <f>4+(A3-1)/2.5</f>
        <v>4</v>
      </c>
      <c r="U3" s="27">
        <f>2+(A3-1)/5.5</f>
        <v>2</v>
      </c>
      <c r="V3" s="27">
        <f>20+(A3-1)/5</f>
        <v>20</v>
      </c>
      <c r="W3" s="27">
        <f>0+(A3-1)/7</f>
        <v>0</v>
      </c>
      <c r="X3" s="25">
        <f>0+(A3 - 1)/12</f>
        <v>0</v>
      </c>
      <c r="Y3" s="27">
        <f>0+(A3-1)/4.5</f>
        <v>0</v>
      </c>
      <c r="Z3" s="31">
        <f>2+(A3-1)/3.5</f>
        <v>2</v>
      </c>
      <c r="AA3" s="31">
        <f>3+(A3 - 1)/3.5</f>
        <v>3</v>
      </c>
      <c r="AB3" s="31">
        <f>5+(A3-1) / 2.2</f>
        <v>5</v>
      </c>
      <c r="AC3" s="31">
        <f>14+(A3-1)/6.4</f>
        <v>14</v>
      </c>
      <c r="AD3" s="31">
        <f>0 +(A3 - 1) / 10</f>
        <v>0</v>
      </c>
      <c r="AE3" s="31">
        <f>0+(A3-1)/5</f>
        <v>0</v>
      </c>
      <c r="AF3" s="31">
        <f>0+(A3 - 1)/6.5</f>
        <v>0</v>
      </c>
    </row>
    <row r="4" spans="1:32">
      <c r="A4" s="1">
        <v>2</v>
      </c>
      <c r="B4" s="12">
        <f t="shared" ref="B4:B62" si="0">18 + (A4 + A4^2 / 3)</f>
        <v>21.333333333333332</v>
      </c>
      <c r="C4" s="13">
        <f t="shared" ref="C4:C10" si="1">7 + A4 + A4^2 / 13</f>
        <v>9.3076923076923084</v>
      </c>
      <c r="D4" s="12">
        <f t="shared" ref="D4:D61" si="2">17+A4+A4^2/4</f>
        <v>20</v>
      </c>
      <c r="E4" s="13">
        <f t="shared" ref="E4:E62" si="3">10+A4+A4^2/9</f>
        <v>12.444444444444445</v>
      </c>
      <c r="F4" s="12">
        <f t="shared" ref="F4:F10" si="4">16 + A4 + A4^2 / 5</f>
        <v>18.8</v>
      </c>
      <c r="G4" s="13">
        <f t="shared" ref="G4:G10" si="5">8+A4 + 2 +A4^2 / 4</f>
        <v>13</v>
      </c>
      <c r="H4" s="12">
        <f t="shared" ref="H4:H16" si="6">14+A4+A4^2/10</f>
        <v>16.399999999999999</v>
      </c>
      <c r="I4" s="13">
        <f t="shared" ref="I4:I16" si="7">16+A4+1+A4^2/2</f>
        <v>21</v>
      </c>
      <c r="J4" s="14">
        <f t="shared" ref="J4:J62" si="8">(A4 *10)^2 +2^A4/(A4^6)</f>
        <v>400.0625</v>
      </c>
      <c r="K4" s="1">
        <v>2</v>
      </c>
      <c r="L4" s="16">
        <f t="shared" ref="L4:L62" si="9">5+(A4-1)/2</f>
        <v>5.5</v>
      </c>
      <c r="M4" s="24">
        <f t="shared" ref="M4:M62" si="10">2+(A4-1)/4</f>
        <v>2.25</v>
      </c>
      <c r="N4" s="18">
        <f t="shared" ref="N4:N62" si="11">1+(A4-2)/6</f>
        <v>1</v>
      </c>
      <c r="O4" s="24">
        <f>15 +(A4-1)/8</f>
        <v>15.125</v>
      </c>
      <c r="P4" s="19">
        <f>0+(A4-1)/4</f>
        <v>0.25</v>
      </c>
      <c r="Q4" s="24">
        <f t="shared" ref="Q4:Q62" si="12">0+(A4-1)/7</f>
        <v>0.14285714285714285</v>
      </c>
      <c r="R4" s="33">
        <f t="shared" ref="R4:R62" si="13">0+(A4-1)/3</f>
        <v>0.33333333333333331</v>
      </c>
      <c r="S4" s="27">
        <f>3+(A4-1)/2.5</f>
        <v>3.4</v>
      </c>
      <c r="T4" s="27">
        <f>4+(A4-1)/2.5</f>
        <v>4.4000000000000004</v>
      </c>
      <c r="U4" s="27">
        <f>2+(A4-1)/5.5</f>
        <v>2.1818181818181817</v>
      </c>
      <c r="V4" s="27">
        <f>20+(A4-1)/5</f>
        <v>20.2</v>
      </c>
      <c r="W4" s="27">
        <f>0+(A4-1)/7</f>
        <v>0.14285714285714285</v>
      </c>
      <c r="X4" s="25">
        <f>0+(A4 - 1)/12</f>
        <v>8.3333333333333329E-2</v>
      </c>
      <c r="Y4" s="27">
        <f t="shared" ref="Y4:Y62" si="14">0+(A4-1)/4.5</f>
        <v>0.22222222222222221</v>
      </c>
      <c r="Z4" s="31">
        <f>2+(A4-1)/3.5</f>
        <v>2.2857142857142856</v>
      </c>
      <c r="AA4" s="31">
        <f>3+(A4 - 1)/3.5</f>
        <v>3.2857142857142856</v>
      </c>
      <c r="AB4" s="31">
        <f>5+(A4-1) / 2.2</f>
        <v>5.4545454545454541</v>
      </c>
      <c r="AC4" s="31">
        <f>14+(A4-1)/6.4</f>
        <v>14.15625</v>
      </c>
      <c r="AD4" s="31">
        <f>0+(A4-1)/10</f>
        <v>0.1</v>
      </c>
      <c r="AE4" s="31">
        <f>0+(A4-1)/5</f>
        <v>0.2</v>
      </c>
      <c r="AF4" s="31">
        <f t="shared" ref="AF4:AF62" si="15">0+(A4 - 1)/6.5</f>
        <v>0.15384615384615385</v>
      </c>
    </row>
    <row r="5" spans="1:32">
      <c r="A5" s="1">
        <v>3</v>
      </c>
      <c r="B5" s="12">
        <f t="shared" si="0"/>
        <v>24</v>
      </c>
      <c r="C5" s="13">
        <f t="shared" si="1"/>
        <v>10.692307692307692</v>
      </c>
      <c r="D5" s="12">
        <f t="shared" si="2"/>
        <v>22.25</v>
      </c>
      <c r="E5" s="13">
        <f t="shared" si="3"/>
        <v>14</v>
      </c>
      <c r="F5" s="12">
        <f t="shared" si="4"/>
        <v>20.8</v>
      </c>
      <c r="G5" s="13">
        <f t="shared" si="5"/>
        <v>15.25</v>
      </c>
      <c r="H5" s="12">
        <f t="shared" si="6"/>
        <v>17.899999999999999</v>
      </c>
      <c r="I5" s="13">
        <f t="shared" si="7"/>
        <v>24.5</v>
      </c>
      <c r="J5" s="14">
        <f t="shared" si="8"/>
        <v>900.01097393689986</v>
      </c>
      <c r="K5" s="1">
        <v>3</v>
      </c>
      <c r="L5" s="16">
        <f t="shared" si="9"/>
        <v>6</v>
      </c>
      <c r="M5" s="24">
        <f t="shared" si="10"/>
        <v>2.5</v>
      </c>
      <c r="N5" s="18">
        <f t="shared" si="11"/>
        <v>1.1666666666666667</v>
      </c>
      <c r="O5" s="24">
        <f>15 +(A5-1)/8</f>
        <v>15.25</v>
      </c>
      <c r="P5" s="19">
        <f>0+(A5-1)/4</f>
        <v>0.5</v>
      </c>
      <c r="Q5" s="24">
        <f t="shared" si="12"/>
        <v>0.2857142857142857</v>
      </c>
      <c r="R5" s="33">
        <f t="shared" si="13"/>
        <v>0.66666666666666663</v>
      </c>
      <c r="S5" s="27">
        <f>3+(A5-1)/2.5</f>
        <v>3.8</v>
      </c>
      <c r="T5" s="27">
        <f>4+(A5-1)/2.5</f>
        <v>4.8</v>
      </c>
      <c r="U5" s="27">
        <f>2+(A5-1)/5.5</f>
        <v>2.3636363636363638</v>
      </c>
      <c r="V5" s="27">
        <f>20+(A5-1)/5</f>
        <v>20.399999999999999</v>
      </c>
      <c r="W5" s="27">
        <f>0+(A5-1)/7</f>
        <v>0.2857142857142857</v>
      </c>
      <c r="X5" s="25">
        <f>0+(A5 - 1)/12</f>
        <v>0.16666666666666666</v>
      </c>
      <c r="Y5" s="27">
        <f t="shared" si="14"/>
        <v>0.44444444444444442</v>
      </c>
      <c r="Z5" s="31">
        <f>2+(A5-1)/3.5</f>
        <v>2.5714285714285712</v>
      </c>
      <c r="AA5" s="31">
        <f>3+(A5 - 1)/3.5</f>
        <v>3.5714285714285712</v>
      </c>
      <c r="AB5" s="31">
        <f>5+(A5-1) / 2.2</f>
        <v>5.9090909090909092</v>
      </c>
      <c r="AC5" s="31">
        <f>14+(A5-1)/6.4</f>
        <v>14.3125</v>
      </c>
      <c r="AD5" s="31">
        <f>0+(A5-1)/10</f>
        <v>0.2</v>
      </c>
      <c r="AE5" s="31">
        <f>0+(A5-1)/5</f>
        <v>0.4</v>
      </c>
      <c r="AF5" s="31">
        <f t="shared" si="15"/>
        <v>0.30769230769230771</v>
      </c>
    </row>
    <row r="6" spans="1:32">
      <c r="A6" s="1">
        <v>4</v>
      </c>
      <c r="B6" s="12">
        <f t="shared" si="0"/>
        <v>27.333333333333332</v>
      </c>
      <c r="C6" s="13">
        <f t="shared" si="1"/>
        <v>12.23076923076923</v>
      </c>
      <c r="D6" s="12">
        <f t="shared" si="2"/>
        <v>25</v>
      </c>
      <c r="E6" s="13">
        <f t="shared" si="3"/>
        <v>15.777777777777779</v>
      </c>
      <c r="F6" s="12">
        <f t="shared" si="4"/>
        <v>23.2</v>
      </c>
      <c r="G6" s="13">
        <f t="shared" si="5"/>
        <v>18</v>
      </c>
      <c r="H6" s="12">
        <f t="shared" si="6"/>
        <v>19.600000000000001</v>
      </c>
      <c r="I6" s="13">
        <f t="shared" si="7"/>
        <v>29</v>
      </c>
      <c r="J6" s="14">
        <f t="shared" si="8"/>
        <v>1600.00390625</v>
      </c>
      <c r="K6" s="1">
        <v>4</v>
      </c>
      <c r="L6" s="16">
        <f t="shared" si="9"/>
        <v>6.5</v>
      </c>
      <c r="M6" s="24">
        <f t="shared" si="10"/>
        <v>2.75</v>
      </c>
      <c r="N6" s="18">
        <f t="shared" si="11"/>
        <v>1.3333333333333333</v>
      </c>
      <c r="O6" s="24">
        <f>15 +(A6-1)/8</f>
        <v>15.375</v>
      </c>
      <c r="P6" s="19">
        <f>0+(A6-1)/4</f>
        <v>0.75</v>
      </c>
      <c r="Q6" s="24">
        <f t="shared" si="12"/>
        <v>0.42857142857142855</v>
      </c>
      <c r="R6" s="33">
        <f t="shared" si="13"/>
        <v>1</v>
      </c>
      <c r="S6" s="27">
        <f>3+(A6-1)/2.5</f>
        <v>4.2</v>
      </c>
      <c r="T6" s="27">
        <f>4+(A6-1)/2.5</f>
        <v>5.2</v>
      </c>
      <c r="U6" s="27">
        <f>2+(A6-1)/5.5</f>
        <v>2.5454545454545454</v>
      </c>
      <c r="V6" s="27">
        <f>20+(A6-1)/5</f>
        <v>20.6</v>
      </c>
      <c r="W6" s="27">
        <f>0+(A6-1)/7</f>
        <v>0.42857142857142855</v>
      </c>
      <c r="X6" s="25">
        <f>0+(A6 - 1)/12</f>
        <v>0.25</v>
      </c>
      <c r="Y6" s="27">
        <f t="shared" si="14"/>
        <v>0.66666666666666663</v>
      </c>
      <c r="Z6" s="31">
        <f>2+(A6-1)/3.5</f>
        <v>2.8571428571428572</v>
      </c>
      <c r="AA6" s="31">
        <f>3+(A6 - 1)/3.5</f>
        <v>3.8571428571428572</v>
      </c>
      <c r="AB6" s="31">
        <f>5+(A6-1) / 2.2</f>
        <v>6.3636363636363633</v>
      </c>
      <c r="AC6" s="31">
        <f>14+(A6-1)/6.4</f>
        <v>14.46875</v>
      </c>
      <c r="AD6" s="31">
        <f>0+(A6-1)/10</f>
        <v>0.3</v>
      </c>
      <c r="AE6" s="31">
        <f>0+(A6-1)/5</f>
        <v>0.6</v>
      </c>
      <c r="AF6" s="31">
        <f t="shared" si="15"/>
        <v>0.46153846153846156</v>
      </c>
    </row>
    <row r="7" spans="1:32">
      <c r="A7" s="1">
        <v>5</v>
      </c>
      <c r="B7" s="12">
        <f t="shared" si="0"/>
        <v>31.333333333333336</v>
      </c>
      <c r="C7" s="13">
        <f t="shared" si="1"/>
        <v>13.923076923076923</v>
      </c>
      <c r="D7" s="12">
        <f t="shared" si="2"/>
        <v>28.25</v>
      </c>
      <c r="E7" s="13">
        <f t="shared" si="3"/>
        <v>17.777777777777779</v>
      </c>
      <c r="F7" s="12">
        <f t="shared" si="4"/>
        <v>26</v>
      </c>
      <c r="G7" s="13">
        <f t="shared" si="5"/>
        <v>21.25</v>
      </c>
      <c r="H7" s="12">
        <f t="shared" si="6"/>
        <v>21.5</v>
      </c>
      <c r="I7" s="13">
        <f t="shared" si="7"/>
        <v>34.5</v>
      </c>
      <c r="J7" s="14">
        <f t="shared" si="8"/>
        <v>2500.0020479999998</v>
      </c>
      <c r="K7" s="1">
        <v>5</v>
      </c>
      <c r="L7" s="16">
        <f t="shared" si="9"/>
        <v>7</v>
      </c>
      <c r="M7" s="24">
        <f t="shared" si="10"/>
        <v>3</v>
      </c>
      <c r="N7" s="18">
        <f t="shared" si="11"/>
        <v>1.5</v>
      </c>
      <c r="O7" s="24">
        <f>15 +(A7-1)/8</f>
        <v>15.5</v>
      </c>
      <c r="P7" s="19">
        <f>0+(A7-1)/4</f>
        <v>1</v>
      </c>
      <c r="Q7" s="24">
        <f t="shared" si="12"/>
        <v>0.5714285714285714</v>
      </c>
      <c r="R7" s="33">
        <f t="shared" si="13"/>
        <v>1.3333333333333333</v>
      </c>
      <c r="S7" s="27">
        <f>3+(A7-1)/2.5</f>
        <v>4.5999999999999996</v>
      </c>
      <c r="T7" s="27">
        <f>4+(A7-1)/2.5</f>
        <v>5.6</v>
      </c>
      <c r="U7" s="27">
        <f>2+(A7-1)/5.5</f>
        <v>2.7272727272727275</v>
      </c>
      <c r="V7" s="27">
        <f>20+(A7-1)/5</f>
        <v>20.8</v>
      </c>
      <c r="W7" s="27">
        <f>0+(A7-1)/7</f>
        <v>0.5714285714285714</v>
      </c>
      <c r="X7" s="25">
        <f>0+(A7 - 1)/12</f>
        <v>0.33333333333333331</v>
      </c>
      <c r="Y7" s="27">
        <f t="shared" si="14"/>
        <v>0.88888888888888884</v>
      </c>
      <c r="Z7" s="31">
        <f>2+(A7-1)/3.5</f>
        <v>3.1428571428571428</v>
      </c>
      <c r="AA7" s="31">
        <f>3+(A7 - 1)/3.5</f>
        <v>4.1428571428571423</v>
      </c>
      <c r="AB7" s="31">
        <f>5+(A7-1) / 2.2</f>
        <v>6.8181818181818183</v>
      </c>
      <c r="AC7" s="31">
        <f>14+(A7-1)/6.4</f>
        <v>14.625</v>
      </c>
      <c r="AD7" s="31">
        <f>0+(A7-1)/10</f>
        <v>0.4</v>
      </c>
      <c r="AE7" s="31">
        <f>0+(A7-1)/5</f>
        <v>0.8</v>
      </c>
      <c r="AF7" s="31">
        <f t="shared" si="15"/>
        <v>0.61538461538461542</v>
      </c>
    </row>
    <row r="8" spans="1:32">
      <c r="A8" s="1">
        <v>6</v>
      </c>
      <c r="B8" s="12">
        <f t="shared" si="0"/>
        <v>36</v>
      </c>
      <c r="C8" s="13">
        <f t="shared" si="1"/>
        <v>15.76923076923077</v>
      </c>
      <c r="D8" s="12">
        <f t="shared" si="2"/>
        <v>32</v>
      </c>
      <c r="E8" s="13">
        <f t="shared" si="3"/>
        <v>20</v>
      </c>
      <c r="F8" s="12">
        <f t="shared" si="4"/>
        <v>29.2</v>
      </c>
      <c r="G8" s="13">
        <f t="shared" si="5"/>
        <v>25</v>
      </c>
      <c r="H8" s="12">
        <f t="shared" si="6"/>
        <v>23.6</v>
      </c>
      <c r="I8" s="13">
        <f t="shared" si="7"/>
        <v>41</v>
      </c>
      <c r="J8" s="14">
        <f t="shared" si="8"/>
        <v>3600.0013717421125</v>
      </c>
      <c r="K8" s="1">
        <v>6</v>
      </c>
      <c r="L8" s="16">
        <f t="shared" si="9"/>
        <v>7.5</v>
      </c>
      <c r="M8" s="24">
        <f t="shared" si="10"/>
        <v>3.25</v>
      </c>
      <c r="N8" s="18">
        <f t="shared" si="11"/>
        <v>1.6666666666666665</v>
      </c>
      <c r="O8" s="24">
        <f>15 +(A8-1)/8</f>
        <v>15.625</v>
      </c>
      <c r="P8" s="19">
        <f>0+(A8-1)/4</f>
        <v>1.25</v>
      </c>
      <c r="Q8" s="24">
        <f t="shared" si="12"/>
        <v>0.7142857142857143</v>
      </c>
      <c r="R8" s="33">
        <f t="shared" si="13"/>
        <v>1.6666666666666667</v>
      </c>
      <c r="S8" s="27">
        <f>3+(A8-1)/2.5</f>
        <v>5</v>
      </c>
      <c r="T8" s="27">
        <f>4+(A8-1)/2.5</f>
        <v>6</v>
      </c>
      <c r="U8" s="27">
        <f>2+(A8-1)/5.5</f>
        <v>2.9090909090909092</v>
      </c>
      <c r="V8" s="27">
        <f>20+(A8-1)/5</f>
        <v>21</v>
      </c>
      <c r="W8" s="27">
        <f>0+(A8-1)/7</f>
        <v>0.7142857142857143</v>
      </c>
      <c r="X8" s="25">
        <f>0+(A8 - 1)/12</f>
        <v>0.41666666666666669</v>
      </c>
      <c r="Y8" s="27">
        <f t="shared" si="14"/>
        <v>1.1111111111111112</v>
      </c>
      <c r="Z8" s="31">
        <f>2+(A8-1)/3.5</f>
        <v>3.4285714285714288</v>
      </c>
      <c r="AA8" s="31">
        <f>3+(A8 - 1)/3.5</f>
        <v>4.4285714285714288</v>
      </c>
      <c r="AB8" s="31">
        <f>5+(A8-1) / 2.2</f>
        <v>7.2727272727272725</v>
      </c>
      <c r="AC8" s="31">
        <f>14+(A8-1)/6.4</f>
        <v>14.78125</v>
      </c>
      <c r="AD8" s="31">
        <f>0+(A8-1)/10</f>
        <v>0.5</v>
      </c>
      <c r="AE8" s="31">
        <f>0+(A8-1)/5</f>
        <v>1</v>
      </c>
      <c r="AF8" s="31">
        <f t="shared" si="15"/>
        <v>0.76923076923076927</v>
      </c>
    </row>
    <row r="9" spans="1:32">
      <c r="A9" s="1">
        <v>7</v>
      </c>
      <c r="B9" s="12">
        <f t="shared" si="0"/>
        <v>41.333333333333329</v>
      </c>
      <c r="C9" s="13">
        <f t="shared" si="1"/>
        <v>17.76923076923077</v>
      </c>
      <c r="D9" s="12">
        <f t="shared" si="2"/>
        <v>36.25</v>
      </c>
      <c r="E9" s="13">
        <f t="shared" si="3"/>
        <v>22.444444444444443</v>
      </c>
      <c r="F9" s="12">
        <f t="shared" si="4"/>
        <v>32.799999999999997</v>
      </c>
      <c r="G9" s="13">
        <f t="shared" si="5"/>
        <v>29.25</v>
      </c>
      <c r="H9" s="12">
        <f t="shared" si="6"/>
        <v>25.9</v>
      </c>
      <c r="I9" s="13">
        <f t="shared" si="7"/>
        <v>48.5</v>
      </c>
      <c r="J9" s="14">
        <f t="shared" si="8"/>
        <v>4900.0010879820484</v>
      </c>
      <c r="K9" s="1">
        <v>7</v>
      </c>
      <c r="L9" s="16">
        <f t="shared" si="9"/>
        <v>8</v>
      </c>
      <c r="M9" s="24">
        <f t="shared" si="10"/>
        <v>3.5</v>
      </c>
      <c r="N9" s="18">
        <f t="shared" si="11"/>
        <v>1.8333333333333335</v>
      </c>
      <c r="O9" s="24">
        <f>15 +(A9-1)/8</f>
        <v>15.75</v>
      </c>
      <c r="P9" s="19">
        <f>0+(A9-1)/4</f>
        <v>1.5</v>
      </c>
      <c r="Q9" s="24">
        <f t="shared" si="12"/>
        <v>0.8571428571428571</v>
      </c>
      <c r="R9" s="33">
        <f t="shared" si="13"/>
        <v>2</v>
      </c>
      <c r="S9" s="27">
        <f>3+(A9-1)/2.5</f>
        <v>5.4</v>
      </c>
      <c r="T9" s="27">
        <f>4+(A9-1)/2.5</f>
        <v>6.4</v>
      </c>
      <c r="U9" s="27">
        <f>2+(A9-1)/5.5</f>
        <v>3.0909090909090908</v>
      </c>
      <c r="V9" s="27">
        <f>20+(A9-1)/5</f>
        <v>21.2</v>
      </c>
      <c r="W9" s="27">
        <f>0+(A9-1)/7</f>
        <v>0.8571428571428571</v>
      </c>
      <c r="X9" s="25">
        <f>0+(A9 - 1)/12</f>
        <v>0.5</v>
      </c>
      <c r="Y9" s="27">
        <f t="shared" si="14"/>
        <v>1.3333333333333333</v>
      </c>
      <c r="Z9" s="31">
        <f>2+(A9-1)/3.5</f>
        <v>3.7142857142857144</v>
      </c>
      <c r="AA9" s="31">
        <f>3+(A9 - 1)/3.5</f>
        <v>4.7142857142857144</v>
      </c>
      <c r="AB9" s="31">
        <f>5+(A9-1) / 2.2</f>
        <v>7.7272727272727266</v>
      </c>
      <c r="AC9" s="31">
        <f>14+(A9-1)/6.4</f>
        <v>14.9375</v>
      </c>
      <c r="AD9" s="31">
        <f>0+(A9-1)/10</f>
        <v>0.6</v>
      </c>
      <c r="AE9" s="31">
        <f>0+(A9-1)/5</f>
        <v>1.2</v>
      </c>
      <c r="AF9" s="31">
        <f t="shared" si="15"/>
        <v>0.92307692307692313</v>
      </c>
    </row>
    <row r="10" spans="1:32">
      <c r="A10" s="1">
        <v>8</v>
      </c>
      <c r="B10" s="12">
        <f t="shared" si="0"/>
        <v>47.333333333333329</v>
      </c>
      <c r="C10" s="13">
        <f t="shared" si="1"/>
        <v>19.923076923076923</v>
      </c>
      <c r="D10" s="12">
        <f t="shared" si="2"/>
        <v>41</v>
      </c>
      <c r="E10" s="13">
        <f t="shared" si="3"/>
        <v>25.111111111111111</v>
      </c>
      <c r="F10" s="12">
        <f t="shared" si="4"/>
        <v>36.799999999999997</v>
      </c>
      <c r="G10" s="13">
        <f t="shared" si="5"/>
        <v>34</v>
      </c>
      <c r="H10" s="12">
        <f t="shared" si="6"/>
        <v>28.4</v>
      </c>
      <c r="I10" s="13">
        <f t="shared" si="7"/>
        <v>57</v>
      </c>
      <c r="J10" s="14">
        <f t="shared" si="8"/>
        <v>6400.0009765625</v>
      </c>
      <c r="K10" s="1">
        <v>8</v>
      </c>
      <c r="L10" s="16">
        <f t="shared" si="9"/>
        <v>8.5</v>
      </c>
      <c r="M10" s="24">
        <f t="shared" si="10"/>
        <v>3.75</v>
      </c>
      <c r="N10" s="18">
        <f t="shared" si="11"/>
        <v>2</v>
      </c>
      <c r="O10" s="24">
        <f>15 +(A10-1)/8</f>
        <v>15.875</v>
      </c>
      <c r="P10" s="19">
        <f>0+(A10-1)/4</f>
        <v>1.75</v>
      </c>
      <c r="Q10" s="24">
        <f t="shared" si="12"/>
        <v>1</v>
      </c>
      <c r="R10" s="33">
        <f t="shared" si="13"/>
        <v>2.3333333333333335</v>
      </c>
      <c r="S10" s="27">
        <f>3+(A10-1)/2.5</f>
        <v>5.8</v>
      </c>
      <c r="T10" s="27">
        <f>4+(A10-1)/2.5</f>
        <v>6.8</v>
      </c>
      <c r="U10" s="27">
        <f>2+(A10-1)/5.5</f>
        <v>3.2727272727272725</v>
      </c>
      <c r="V10" s="27">
        <f>20+(A10-1)/5</f>
        <v>21.4</v>
      </c>
      <c r="W10" s="27">
        <f>0+(A10-1)/7</f>
        <v>1</v>
      </c>
      <c r="X10" s="25">
        <f>0+(A10 - 1)/12</f>
        <v>0.58333333333333337</v>
      </c>
      <c r="Y10" s="27">
        <f t="shared" si="14"/>
        <v>1.5555555555555556</v>
      </c>
      <c r="Z10" s="31">
        <f>2+(A10-1)/3.5</f>
        <v>4</v>
      </c>
      <c r="AA10" s="31">
        <f>3+(A10 - 1)/3.5</f>
        <v>5</v>
      </c>
      <c r="AB10" s="31">
        <f>5+(A10-1) / 2.2</f>
        <v>8.1818181818181817</v>
      </c>
      <c r="AC10" s="31">
        <f>14+(A10-1)/6.4</f>
        <v>15.09375</v>
      </c>
      <c r="AD10" s="31">
        <f>0+(A10-1)/10</f>
        <v>0.7</v>
      </c>
      <c r="AE10" s="31">
        <f>0+(A10-1)/5</f>
        <v>1.4</v>
      </c>
      <c r="AF10" s="31">
        <f t="shared" si="15"/>
        <v>1.0769230769230769</v>
      </c>
    </row>
    <row r="11" spans="1:32">
      <c r="A11" s="1">
        <v>9</v>
      </c>
      <c r="B11" s="12">
        <f t="shared" si="0"/>
        <v>54</v>
      </c>
      <c r="C11" s="13">
        <f t="shared" ref="C11:C62" si="16">7 + A11 + A11^2 / 13</f>
        <v>22.23076923076923</v>
      </c>
      <c r="D11" s="12">
        <f t="shared" si="2"/>
        <v>46.25</v>
      </c>
      <c r="E11" s="13">
        <f t="shared" si="3"/>
        <v>28</v>
      </c>
      <c r="F11" s="12">
        <f t="shared" ref="F11:F62" si="17">16 + A11 + A11^2 / 5</f>
        <v>41.2</v>
      </c>
      <c r="G11" s="13">
        <f t="shared" ref="G11:G62" si="18">8+A11 + 2 +A11^2 / 4</f>
        <v>39.25</v>
      </c>
      <c r="H11" s="12">
        <f t="shared" si="6"/>
        <v>31.1</v>
      </c>
      <c r="I11" s="13">
        <f t="shared" si="7"/>
        <v>66.5</v>
      </c>
      <c r="J11" s="14">
        <f t="shared" si="8"/>
        <v>8100.0009634183289</v>
      </c>
      <c r="K11" s="1">
        <v>9</v>
      </c>
      <c r="L11" s="16">
        <f t="shared" si="9"/>
        <v>9</v>
      </c>
      <c r="M11" s="24">
        <f t="shared" si="10"/>
        <v>4</v>
      </c>
      <c r="N11" s="18">
        <f t="shared" si="11"/>
        <v>2.166666666666667</v>
      </c>
      <c r="O11" s="24">
        <f>15 +(A11-1)/8</f>
        <v>16</v>
      </c>
      <c r="P11" s="19">
        <f>0+(A11-1)/4</f>
        <v>2</v>
      </c>
      <c r="Q11" s="24">
        <f t="shared" si="12"/>
        <v>1.1428571428571428</v>
      </c>
      <c r="R11" s="33">
        <f t="shared" si="13"/>
        <v>2.6666666666666665</v>
      </c>
      <c r="S11" s="27">
        <f>3+(A11-1)/2.5</f>
        <v>6.2</v>
      </c>
      <c r="T11" s="27">
        <f>4+(A11-1)/2.5</f>
        <v>7.2</v>
      </c>
      <c r="U11" s="27">
        <f>2+(A11-1)/5.5</f>
        <v>3.4545454545454546</v>
      </c>
      <c r="V11" s="27">
        <f>20+(A11-1)/5</f>
        <v>21.6</v>
      </c>
      <c r="W11" s="27">
        <f>0+(A11-1)/7</f>
        <v>1.1428571428571428</v>
      </c>
      <c r="X11" s="25">
        <f>0+(A11 - 1)/12</f>
        <v>0.66666666666666663</v>
      </c>
      <c r="Y11" s="27">
        <f t="shared" si="14"/>
        <v>1.7777777777777777</v>
      </c>
      <c r="Z11" s="31">
        <f>2+(A11-1)/3.5</f>
        <v>4.2857142857142856</v>
      </c>
      <c r="AA11" s="31">
        <f>3+(A11 - 1)/3.5</f>
        <v>5.2857142857142856</v>
      </c>
      <c r="AB11" s="31">
        <f>5+(A11-1) / 2.2</f>
        <v>8.6363636363636367</v>
      </c>
      <c r="AC11" s="31">
        <f>14+(A11-1)/6.4</f>
        <v>15.25</v>
      </c>
      <c r="AD11" s="31">
        <f>0+(A11-1)/10</f>
        <v>0.8</v>
      </c>
      <c r="AE11" s="31">
        <f>0+(A11-1)/5</f>
        <v>1.6</v>
      </c>
      <c r="AF11" s="31">
        <f t="shared" si="15"/>
        <v>1.2307692307692308</v>
      </c>
    </row>
    <row r="12" spans="1:32">
      <c r="A12" s="1">
        <v>10</v>
      </c>
      <c r="B12" s="12">
        <f t="shared" si="0"/>
        <v>61.333333333333336</v>
      </c>
      <c r="C12" s="13">
        <f t="shared" si="16"/>
        <v>24.692307692307693</v>
      </c>
      <c r="D12" s="12">
        <f t="shared" si="2"/>
        <v>52</v>
      </c>
      <c r="E12" s="13">
        <f t="shared" si="3"/>
        <v>31.111111111111111</v>
      </c>
      <c r="F12" s="12">
        <f t="shared" si="17"/>
        <v>46</v>
      </c>
      <c r="G12" s="13">
        <f t="shared" si="18"/>
        <v>45</v>
      </c>
      <c r="H12" s="12">
        <f t="shared" si="6"/>
        <v>34</v>
      </c>
      <c r="I12" s="13">
        <f t="shared" si="7"/>
        <v>77</v>
      </c>
      <c r="J12" s="14">
        <f t="shared" si="8"/>
        <v>10000.001023999999</v>
      </c>
      <c r="K12" s="1">
        <v>10</v>
      </c>
      <c r="L12" s="16">
        <f t="shared" si="9"/>
        <v>9.5</v>
      </c>
      <c r="M12" s="24">
        <f t="shared" si="10"/>
        <v>4.25</v>
      </c>
      <c r="N12" s="18">
        <f t="shared" si="11"/>
        <v>2.333333333333333</v>
      </c>
      <c r="O12" s="24">
        <f>15 +(A12-1)/8</f>
        <v>16.125</v>
      </c>
      <c r="P12" s="19">
        <f>0+(A12-1)/4</f>
        <v>2.25</v>
      </c>
      <c r="Q12" s="24">
        <f t="shared" si="12"/>
        <v>1.2857142857142858</v>
      </c>
      <c r="R12" s="33">
        <f t="shared" si="13"/>
        <v>3</v>
      </c>
      <c r="S12" s="27">
        <f>3+(A12-1)/2.5</f>
        <v>6.6</v>
      </c>
      <c r="T12" s="27">
        <f>4+(A12-1)/2.5</f>
        <v>7.6</v>
      </c>
      <c r="U12" s="27">
        <f>2+(A12-1)/5.5</f>
        <v>3.6363636363636367</v>
      </c>
      <c r="V12" s="27">
        <f>20+(A12-1)/5</f>
        <v>21.8</v>
      </c>
      <c r="W12" s="27">
        <f>0+(A12-1)/7</f>
        <v>1.2857142857142858</v>
      </c>
      <c r="X12" s="25">
        <f>0+(A12 - 1)/12</f>
        <v>0.75</v>
      </c>
      <c r="Y12" s="27">
        <f t="shared" si="14"/>
        <v>2</v>
      </c>
      <c r="Z12" s="31">
        <f>2+(A12-1)/3.5</f>
        <v>4.5714285714285712</v>
      </c>
      <c r="AA12" s="31">
        <f>3+(A12 - 1)/3.5</f>
        <v>5.5714285714285712</v>
      </c>
      <c r="AB12" s="31">
        <f>5+(A12-1) / 2.2</f>
        <v>9.0909090909090899</v>
      </c>
      <c r="AC12" s="31">
        <f>14+(A12-1)/6.4</f>
        <v>15.40625</v>
      </c>
      <c r="AD12" s="31">
        <f>0+(A12-1)/10</f>
        <v>0.9</v>
      </c>
      <c r="AE12" s="31">
        <f>0+(A12-1)/5</f>
        <v>1.8</v>
      </c>
      <c r="AF12" s="31">
        <f t="shared" si="15"/>
        <v>1.3846153846153846</v>
      </c>
    </row>
    <row r="13" spans="1:32">
      <c r="A13" s="1">
        <v>11</v>
      </c>
      <c r="B13" s="12">
        <f t="shared" si="0"/>
        <v>69.333333333333343</v>
      </c>
      <c r="C13" s="13">
        <f t="shared" si="16"/>
        <v>27.307692307692307</v>
      </c>
      <c r="D13" s="12">
        <f t="shared" si="2"/>
        <v>58.25</v>
      </c>
      <c r="E13" s="13">
        <f t="shared" si="3"/>
        <v>34.444444444444443</v>
      </c>
      <c r="F13" s="12">
        <f t="shared" si="17"/>
        <v>51.2</v>
      </c>
      <c r="G13" s="13">
        <f t="shared" si="18"/>
        <v>51.25</v>
      </c>
      <c r="H13" s="12">
        <f t="shared" si="6"/>
        <v>37.1</v>
      </c>
      <c r="I13" s="13">
        <f t="shared" si="7"/>
        <v>88.5</v>
      </c>
      <c r="J13" s="14">
        <f t="shared" si="8"/>
        <v>12100.001156042608</v>
      </c>
      <c r="K13" s="1">
        <v>11</v>
      </c>
      <c r="L13" s="16">
        <f t="shared" si="9"/>
        <v>10</v>
      </c>
      <c r="M13" s="24">
        <f t="shared" si="10"/>
        <v>4.5</v>
      </c>
      <c r="N13" s="18">
        <f t="shared" si="11"/>
        <v>2.5</v>
      </c>
      <c r="O13" s="24">
        <f>15 +(A13-1)/8</f>
        <v>16.25</v>
      </c>
      <c r="P13" s="19">
        <f>0+(A13-1)/4</f>
        <v>2.5</v>
      </c>
      <c r="Q13" s="24">
        <f t="shared" si="12"/>
        <v>1.4285714285714286</v>
      </c>
      <c r="R13" s="33">
        <f t="shared" si="13"/>
        <v>3.3333333333333335</v>
      </c>
      <c r="S13" s="27">
        <f>3+(A13-1)/2.5</f>
        <v>7</v>
      </c>
      <c r="T13" s="27">
        <f>4+(A13-1)/2.5</f>
        <v>8</v>
      </c>
      <c r="U13" s="27">
        <f>2+(A13-1)/5.5</f>
        <v>3.8181818181818183</v>
      </c>
      <c r="V13" s="27">
        <f>20+(A13-1)/5</f>
        <v>22</v>
      </c>
      <c r="W13" s="27">
        <f>0+(A13-1)/7</f>
        <v>1.4285714285714286</v>
      </c>
      <c r="X13" s="25">
        <f>0+(A13 - 1)/12</f>
        <v>0.83333333333333337</v>
      </c>
      <c r="Y13" s="27">
        <f t="shared" si="14"/>
        <v>2.2222222222222223</v>
      </c>
      <c r="Z13" s="31">
        <f>2+(A13-1)/3.5</f>
        <v>4.8571428571428577</v>
      </c>
      <c r="AA13" s="31">
        <f>3+(A13 - 1)/3.5</f>
        <v>5.8571428571428577</v>
      </c>
      <c r="AB13" s="31">
        <f>5+(A13-1) / 2.2</f>
        <v>9.545454545454545</v>
      </c>
      <c r="AC13" s="31">
        <f>14+(A13-1)/6.4</f>
        <v>15.5625</v>
      </c>
      <c r="AD13" s="31">
        <f>0+(A13-1)/10</f>
        <v>1</v>
      </c>
      <c r="AE13" s="31">
        <f>0+(A13-1)/5</f>
        <v>2</v>
      </c>
      <c r="AF13" s="31">
        <f t="shared" si="15"/>
        <v>1.5384615384615385</v>
      </c>
    </row>
    <row r="14" spans="1:32">
      <c r="A14" s="1">
        <v>12</v>
      </c>
      <c r="B14" s="12">
        <f t="shared" si="0"/>
        <v>78</v>
      </c>
      <c r="C14" s="13">
        <f t="shared" si="16"/>
        <v>30.076923076923077</v>
      </c>
      <c r="D14" s="12">
        <f t="shared" si="2"/>
        <v>65</v>
      </c>
      <c r="E14" s="13">
        <f t="shared" si="3"/>
        <v>38</v>
      </c>
      <c r="F14" s="12">
        <f t="shared" si="17"/>
        <v>56.8</v>
      </c>
      <c r="G14" s="13">
        <f t="shared" si="18"/>
        <v>58</v>
      </c>
      <c r="H14" s="12">
        <f t="shared" si="6"/>
        <v>40.4</v>
      </c>
      <c r="I14" s="13">
        <f t="shared" si="7"/>
        <v>101</v>
      </c>
      <c r="J14" s="14">
        <f t="shared" si="8"/>
        <v>14400.001371742112</v>
      </c>
      <c r="K14" s="1">
        <v>12</v>
      </c>
      <c r="L14" s="16">
        <f t="shared" si="9"/>
        <v>10.5</v>
      </c>
      <c r="M14" s="24">
        <f t="shared" si="10"/>
        <v>4.75</v>
      </c>
      <c r="N14" s="18">
        <f t="shared" si="11"/>
        <v>2.666666666666667</v>
      </c>
      <c r="O14" s="24">
        <f>15 +(A14-1)/8</f>
        <v>16.375</v>
      </c>
      <c r="P14" s="19">
        <f>0+(A14-1)/4</f>
        <v>2.75</v>
      </c>
      <c r="Q14" s="24">
        <f t="shared" si="12"/>
        <v>1.5714285714285714</v>
      </c>
      <c r="R14" s="33">
        <f t="shared" si="13"/>
        <v>3.6666666666666665</v>
      </c>
      <c r="S14" s="27">
        <f>3+(A14-1)/2.5</f>
        <v>7.4</v>
      </c>
      <c r="T14" s="27">
        <f>4+(A14-1)/2.5</f>
        <v>8.4</v>
      </c>
      <c r="U14" s="27">
        <f>2+(A14-1)/5.5</f>
        <v>4</v>
      </c>
      <c r="V14" s="27">
        <f>20+(A14-1)/5</f>
        <v>22.2</v>
      </c>
      <c r="W14" s="27">
        <f>0+(A14-1)/7</f>
        <v>1.5714285714285714</v>
      </c>
      <c r="X14" s="25">
        <f>0+(A14 - 1)/12</f>
        <v>0.91666666666666663</v>
      </c>
      <c r="Y14" s="27">
        <f t="shared" si="14"/>
        <v>2.4444444444444446</v>
      </c>
      <c r="Z14" s="31">
        <f>2+(A14-1)/3.5</f>
        <v>5.1428571428571423</v>
      </c>
      <c r="AA14" s="31">
        <f>3+(A14 - 1)/3.5</f>
        <v>6.1428571428571423</v>
      </c>
      <c r="AB14" s="31">
        <f>5+(A14-1) / 2.2</f>
        <v>10</v>
      </c>
      <c r="AC14" s="31">
        <f>14+(A14-1)/6.4</f>
        <v>15.71875</v>
      </c>
      <c r="AD14" s="31">
        <f>0+(A14-1)/10</f>
        <v>1.1000000000000001</v>
      </c>
      <c r="AE14" s="31">
        <f>0+(A14-1)/5</f>
        <v>2.2000000000000002</v>
      </c>
      <c r="AF14" s="31">
        <f t="shared" si="15"/>
        <v>1.6923076923076923</v>
      </c>
    </row>
    <row r="15" spans="1:32">
      <c r="A15" s="1">
        <v>13</v>
      </c>
      <c r="B15" s="12">
        <f t="shared" si="0"/>
        <v>87.333333333333343</v>
      </c>
      <c r="C15" s="13">
        <f t="shared" si="16"/>
        <v>33</v>
      </c>
      <c r="D15" s="12">
        <f t="shared" si="2"/>
        <v>72.25</v>
      </c>
      <c r="E15" s="13">
        <f t="shared" si="3"/>
        <v>41.777777777777779</v>
      </c>
      <c r="F15" s="12">
        <f t="shared" si="17"/>
        <v>62.8</v>
      </c>
      <c r="G15" s="13">
        <f t="shared" si="18"/>
        <v>65.25</v>
      </c>
      <c r="H15" s="12">
        <f t="shared" si="6"/>
        <v>43.9</v>
      </c>
      <c r="I15" s="13">
        <f t="shared" si="7"/>
        <v>114.5</v>
      </c>
      <c r="J15" s="14">
        <f t="shared" si="8"/>
        <v>16900.001697187519</v>
      </c>
      <c r="K15" s="1">
        <v>13</v>
      </c>
      <c r="L15" s="16">
        <f t="shared" si="9"/>
        <v>11</v>
      </c>
      <c r="M15" s="24">
        <f t="shared" si="10"/>
        <v>5</v>
      </c>
      <c r="N15" s="18">
        <f t="shared" si="11"/>
        <v>2.833333333333333</v>
      </c>
      <c r="O15" s="24">
        <f>15 +(A15-1)/8</f>
        <v>16.5</v>
      </c>
      <c r="P15" s="19">
        <f>0+(A15-1)/4</f>
        <v>3</v>
      </c>
      <c r="Q15" s="24">
        <f t="shared" si="12"/>
        <v>1.7142857142857142</v>
      </c>
      <c r="R15" s="33">
        <f t="shared" si="13"/>
        <v>4</v>
      </c>
      <c r="S15" s="27">
        <f>3+(A15-1)/2.5</f>
        <v>7.8</v>
      </c>
      <c r="T15" s="27">
        <f>4+(A15-1)/2.5</f>
        <v>8.8000000000000007</v>
      </c>
      <c r="U15" s="27">
        <f>2+(A15-1)/5.5</f>
        <v>4.1818181818181817</v>
      </c>
      <c r="V15" s="27">
        <f>20+(A15-1)/5</f>
        <v>22.4</v>
      </c>
      <c r="W15" s="27">
        <f>0+(A15-1)/7</f>
        <v>1.7142857142857142</v>
      </c>
      <c r="X15" s="25">
        <f>0+(A15 - 1)/12</f>
        <v>1</v>
      </c>
      <c r="Y15" s="27">
        <f t="shared" si="14"/>
        <v>2.6666666666666665</v>
      </c>
      <c r="Z15" s="31">
        <f>2+(A15-1)/3.5</f>
        <v>5.4285714285714288</v>
      </c>
      <c r="AA15" s="31">
        <f>3+(A15 - 1)/3.5</f>
        <v>6.4285714285714288</v>
      </c>
      <c r="AB15" s="31">
        <f>5+(A15-1) / 2.2</f>
        <v>10.454545454545453</v>
      </c>
      <c r="AC15" s="31">
        <f>14+(A15-1)/6.4</f>
        <v>15.875</v>
      </c>
      <c r="AD15" s="31">
        <f>0+(A15-1)/10</f>
        <v>1.2</v>
      </c>
      <c r="AE15" s="31">
        <f>0+(A15-1)/5</f>
        <v>2.4</v>
      </c>
      <c r="AF15" s="31">
        <f t="shared" si="15"/>
        <v>1.8461538461538463</v>
      </c>
    </row>
    <row r="16" spans="1:32">
      <c r="A16" s="1">
        <v>14</v>
      </c>
      <c r="B16" s="12">
        <f t="shared" si="0"/>
        <v>97.333333333333329</v>
      </c>
      <c r="C16" s="13">
        <f t="shared" si="16"/>
        <v>36.07692307692308</v>
      </c>
      <c r="D16" s="12">
        <f t="shared" si="2"/>
        <v>80</v>
      </c>
      <c r="E16" s="13">
        <f t="shared" si="3"/>
        <v>45.777777777777779</v>
      </c>
      <c r="F16" s="12">
        <f t="shared" si="17"/>
        <v>69.2</v>
      </c>
      <c r="G16" s="13">
        <f t="shared" si="18"/>
        <v>73</v>
      </c>
      <c r="H16" s="12">
        <f t="shared" si="6"/>
        <v>47.6</v>
      </c>
      <c r="I16" s="13">
        <f t="shared" si="7"/>
        <v>129</v>
      </c>
      <c r="J16" s="14">
        <f t="shared" si="8"/>
        <v>19600.002175964095</v>
      </c>
      <c r="K16" s="1">
        <v>14</v>
      </c>
      <c r="L16" s="16">
        <f t="shared" si="9"/>
        <v>11.5</v>
      </c>
      <c r="M16" s="24">
        <f t="shared" si="10"/>
        <v>5.25</v>
      </c>
      <c r="N16" s="18">
        <f t="shared" si="11"/>
        <v>3</v>
      </c>
      <c r="O16" s="24">
        <f>15 +(A16-1)/8</f>
        <v>16.625</v>
      </c>
      <c r="P16" s="19">
        <f>0+(A16-1)/4</f>
        <v>3.25</v>
      </c>
      <c r="Q16" s="24">
        <f t="shared" si="12"/>
        <v>1.8571428571428572</v>
      </c>
      <c r="R16" s="33">
        <f t="shared" si="13"/>
        <v>4.333333333333333</v>
      </c>
      <c r="S16" s="27">
        <f>3+(A16-1)/2.5</f>
        <v>8.1999999999999993</v>
      </c>
      <c r="T16" s="27">
        <f>4+(A16-1)/2.5</f>
        <v>9.1999999999999993</v>
      </c>
      <c r="U16" s="27">
        <f>2+(A16-1)/5.5</f>
        <v>4.3636363636363633</v>
      </c>
      <c r="V16" s="27">
        <f>20+(A16-1)/5</f>
        <v>22.6</v>
      </c>
      <c r="W16" s="27">
        <f>0+(A16-1)/7</f>
        <v>1.8571428571428572</v>
      </c>
      <c r="X16" s="25">
        <f>0+(A16 - 1)/12</f>
        <v>1.0833333333333333</v>
      </c>
      <c r="Y16" s="27">
        <f t="shared" si="14"/>
        <v>2.8888888888888888</v>
      </c>
      <c r="Z16" s="31">
        <f>2+(A16-1)/3.5</f>
        <v>5.7142857142857144</v>
      </c>
      <c r="AA16" s="31">
        <f>3+(A16 - 1)/3.5</f>
        <v>6.7142857142857144</v>
      </c>
      <c r="AB16" s="31">
        <f>5+(A16-1) / 2.2</f>
        <v>10.909090909090908</v>
      </c>
      <c r="AC16" s="31">
        <f>14+(A16-1)/6.4</f>
        <v>16.03125</v>
      </c>
      <c r="AD16" s="31">
        <f>0+(A16-1)/10</f>
        <v>1.3</v>
      </c>
      <c r="AE16" s="31">
        <f>0+(A16-1)/5</f>
        <v>2.6</v>
      </c>
      <c r="AF16" s="31">
        <f t="shared" si="15"/>
        <v>2</v>
      </c>
    </row>
    <row r="17" spans="1:32">
      <c r="A17" s="1">
        <v>15</v>
      </c>
      <c r="B17" s="12">
        <f t="shared" si="0"/>
        <v>108</v>
      </c>
      <c r="C17" s="13">
        <f t="shared" si="16"/>
        <v>39.307692307692307</v>
      </c>
      <c r="D17" s="12">
        <f t="shared" si="2"/>
        <v>88.25</v>
      </c>
      <c r="E17" s="13">
        <f t="shared" si="3"/>
        <v>50</v>
      </c>
      <c r="F17" s="12">
        <f t="shared" si="17"/>
        <v>76</v>
      </c>
      <c r="G17" s="13">
        <f t="shared" si="18"/>
        <v>81.25</v>
      </c>
      <c r="H17" s="12">
        <f t="shared" ref="H17:H34" si="19">14+A17+A17^2/10</f>
        <v>51.5</v>
      </c>
      <c r="I17" s="13">
        <f t="shared" ref="I17:I34" si="20">16+A17+1+A17^2/2</f>
        <v>144.5</v>
      </c>
      <c r="J17" s="14">
        <f t="shared" si="8"/>
        <v>22500.002876751714</v>
      </c>
      <c r="K17" s="1">
        <v>15</v>
      </c>
      <c r="L17" s="16">
        <f t="shared" si="9"/>
        <v>12</v>
      </c>
      <c r="M17" s="24">
        <f t="shared" si="10"/>
        <v>5.5</v>
      </c>
      <c r="N17" s="18">
        <f t="shared" si="11"/>
        <v>3.1666666666666665</v>
      </c>
      <c r="O17" s="24">
        <f>15 +(A17-1)/8</f>
        <v>16.75</v>
      </c>
      <c r="P17" s="19">
        <f>0+(A17-1)/4</f>
        <v>3.5</v>
      </c>
      <c r="Q17" s="24">
        <f t="shared" si="12"/>
        <v>2</v>
      </c>
      <c r="R17" s="33">
        <f t="shared" si="13"/>
        <v>4.666666666666667</v>
      </c>
      <c r="S17" s="27">
        <f>3+(A17-1)/2.5</f>
        <v>8.6</v>
      </c>
      <c r="T17" s="27">
        <f>4+(A17-1)/2.5</f>
        <v>9.6</v>
      </c>
      <c r="U17" s="27">
        <f>2+(A17-1)/5.5</f>
        <v>4.545454545454545</v>
      </c>
      <c r="V17" s="27">
        <f>20+(A17-1)/5</f>
        <v>22.8</v>
      </c>
      <c r="W17" s="27">
        <f>0+(A17-1)/7</f>
        <v>2</v>
      </c>
      <c r="X17" s="25">
        <f>0+(A17 - 1)/12</f>
        <v>1.1666666666666667</v>
      </c>
      <c r="Y17" s="27">
        <f t="shared" si="14"/>
        <v>3.1111111111111112</v>
      </c>
      <c r="Z17" s="31">
        <f>2+(A17-1)/3.5</f>
        <v>6</v>
      </c>
      <c r="AA17" s="31">
        <f>3+(A17 - 1)/3.5</f>
        <v>7</v>
      </c>
      <c r="AB17" s="31">
        <f>5+(A17-1) / 2.2</f>
        <v>11.363636363636363</v>
      </c>
      <c r="AC17" s="31">
        <f>14+(A17-1)/6.4</f>
        <v>16.1875</v>
      </c>
      <c r="AD17" s="31">
        <f>0+(A17-1)/10</f>
        <v>1.4</v>
      </c>
      <c r="AE17" s="31">
        <f>0+(A17-1)/5</f>
        <v>2.8</v>
      </c>
      <c r="AF17" s="31">
        <f t="shared" si="15"/>
        <v>2.1538461538461537</v>
      </c>
    </row>
    <row r="18" spans="1:32">
      <c r="A18" s="1">
        <v>16</v>
      </c>
      <c r="B18" s="12">
        <f t="shared" si="0"/>
        <v>119.33333333333333</v>
      </c>
      <c r="C18" s="13">
        <f t="shared" si="16"/>
        <v>42.692307692307693</v>
      </c>
      <c r="D18" s="12">
        <f t="shared" si="2"/>
        <v>97</v>
      </c>
      <c r="E18" s="13">
        <f t="shared" si="3"/>
        <v>54.444444444444443</v>
      </c>
      <c r="F18" s="12">
        <f t="shared" si="17"/>
        <v>83.2</v>
      </c>
      <c r="G18" s="13">
        <f t="shared" si="18"/>
        <v>90</v>
      </c>
      <c r="H18" s="12">
        <f t="shared" si="19"/>
        <v>55.6</v>
      </c>
      <c r="I18" s="13">
        <f t="shared" si="20"/>
        <v>161</v>
      </c>
      <c r="J18" s="14">
        <f t="shared" si="8"/>
        <v>25600.00390625</v>
      </c>
      <c r="K18" s="1">
        <v>16</v>
      </c>
      <c r="L18" s="16">
        <f t="shared" si="9"/>
        <v>12.5</v>
      </c>
      <c r="M18" s="24">
        <f t="shared" si="10"/>
        <v>5.75</v>
      </c>
      <c r="N18" s="18">
        <f t="shared" si="11"/>
        <v>3.3333333333333335</v>
      </c>
      <c r="O18" s="24">
        <f>15 +(A18-1)/8</f>
        <v>16.875</v>
      </c>
      <c r="P18" s="19">
        <f>0+(A18-1)/4</f>
        <v>3.75</v>
      </c>
      <c r="Q18" s="24">
        <f t="shared" si="12"/>
        <v>2.1428571428571428</v>
      </c>
      <c r="R18" s="33">
        <f t="shared" si="13"/>
        <v>5</v>
      </c>
      <c r="S18" s="27">
        <f>3+(A18-1)/2.5</f>
        <v>9</v>
      </c>
      <c r="T18" s="27">
        <f>4+(A18-1)/2.5</f>
        <v>10</v>
      </c>
      <c r="U18" s="27">
        <f>2+(A18-1)/5.5</f>
        <v>4.7272727272727266</v>
      </c>
      <c r="V18" s="27">
        <f>20+(A18-1)/5</f>
        <v>23</v>
      </c>
      <c r="W18" s="27">
        <f>0+(A18-1)/7</f>
        <v>2.1428571428571428</v>
      </c>
      <c r="X18" s="25">
        <f>0+(A18 - 1)/12</f>
        <v>1.25</v>
      </c>
      <c r="Y18" s="27">
        <f t="shared" si="14"/>
        <v>3.3333333333333335</v>
      </c>
      <c r="Z18" s="31">
        <f>2+(A18-1)/3.5</f>
        <v>6.2857142857142856</v>
      </c>
      <c r="AA18" s="31">
        <f>3+(A18 - 1)/3.5</f>
        <v>7.2857142857142856</v>
      </c>
      <c r="AB18" s="31">
        <f>5+(A18-1) / 2.2</f>
        <v>11.818181818181817</v>
      </c>
      <c r="AC18" s="31">
        <f>14+(A18-1)/6.4</f>
        <v>16.34375</v>
      </c>
      <c r="AD18" s="31">
        <f>0+(A18-1)/10</f>
        <v>1.5</v>
      </c>
      <c r="AE18" s="31">
        <f>0+(A18-1)/5</f>
        <v>3</v>
      </c>
      <c r="AF18" s="31">
        <f t="shared" si="15"/>
        <v>2.3076923076923075</v>
      </c>
    </row>
    <row r="19" spans="1:32">
      <c r="A19" s="1">
        <v>17</v>
      </c>
      <c r="B19" s="12">
        <f t="shared" si="0"/>
        <v>131.33333333333331</v>
      </c>
      <c r="C19" s="13">
        <f t="shared" si="16"/>
        <v>46.230769230769226</v>
      </c>
      <c r="D19" s="12">
        <f t="shared" si="2"/>
        <v>106.25</v>
      </c>
      <c r="E19" s="13">
        <f t="shared" si="3"/>
        <v>59.111111111111114</v>
      </c>
      <c r="F19" s="12">
        <f t="shared" si="17"/>
        <v>90.8</v>
      </c>
      <c r="G19" s="13">
        <f t="shared" si="18"/>
        <v>99.25</v>
      </c>
      <c r="H19" s="12">
        <f t="shared" si="19"/>
        <v>59.9</v>
      </c>
      <c r="I19" s="13">
        <f t="shared" si="20"/>
        <v>178.5</v>
      </c>
      <c r="J19" s="14">
        <f t="shared" si="8"/>
        <v>28900.005430207158</v>
      </c>
      <c r="K19" s="1">
        <v>17</v>
      </c>
      <c r="L19" s="16">
        <f t="shared" si="9"/>
        <v>13</v>
      </c>
      <c r="M19" s="24">
        <f t="shared" si="10"/>
        <v>6</v>
      </c>
      <c r="N19" s="18">
        <f t="shared" si="11"/>
        <v>3.5</v>
      </c>
      <c r="O19" s="24">
        <f>15 +(A19-1)/8</f>
        <v>17</v>
      </c>
      <c r="P19" s="19">
        <f>0+(A19-1)/4</f>
        <v>4</v>
      </c>
      <c r="Q19" s="24">
        <f t="shared" si="12"/>
        <v>2.2857142857142856</v>
      </c>
      <c r="R19" s="33">
        <f t="shared" si="13"/>
        <v>5.333333333333333</v>
      </c>
      <c r="S19" s="27">
        <f>3+(A19-1)/2.5</f>
        <v>9.4</v>
      </c>
      <c r="T19" s="27">
        <f>4+(A19-1)/2.5</f>
        <v>10.4</v>
      </c>
      <c r="U19" s="27">
        <f>2+(A19-1)/5.5</f>
        <v>4.9090909090909092</v>
      </c>
      <c r="V19" s="27">
        <f>20+(A19-1)/5</f>
        <v>23.2</v>
      </c>
      <c r="W19" s="27">
        <f>0+(A19-1)/7</f>
        <v>2.2857142857142856</v>
      </c>
      <c r="X19" s="25">
        <f>0+(A19 - 1)/12</f>
        <v>1.3333333333333333</v>
      </c>
      <c r="Y19" s="27">
        <f t="shared" si="14"/>
        <v>3.5555555555555554</v>
      </c>
      <c r="Z19" s="31">
        <f>2+(A19-1)/3.5</f>
        <v>6.5714285714285712</v>
      </c>
      <c r="AA19" s="31">
        <f>3+(A19 - 1)/3.5</f>
        <v>7.5714285714285712</v>
      </c>
      <c r="AB19" s="31">
        <f>5+(A19-1) / 2.2</f>
        <v>12.272727272727273</v>
      </c>
      <c r="AC19" s="31">
        <f>14+(A19-1)/6.4</f>
        <v>16.5</v>
      </c>
      <c r="AD19" s="31">
        <f>0+(A19-1)/10</f>
        <v>1.6</v>
      </c>
      <c r="AE19" s="31">
        <f>0+(A19-1)/5</f>
        <v>3.2</v>
      </c>
      <c r="AF19" s="31">
        <f t="shared" si="15"/>
        <v>2.4615384615384617</v>
      </c>
    </row>
    <row r="20" spans="1:32">
      <c r="A20" s="1">
        <v>18</v>
      </c>
      <c r="B20" s="12">
        <f t="shared" si="0"/>
        <v>144</v>
      </c>
      <c r="C20" s="13">
        <f t="shared" si="16"/>
        <v>49.92307692307692</v>
      </c>
      <c r="D20" s="12">
        <f t="shared" si="2"/>
        <v>116</v>
      </c>
      <c r="E20" s="13">
        <f t="shared" si="3"/>
        <v>64</v>
      </c>
      <c r="F20" s="12">
        <f t="shared" si="17"/>
        <v>98.8</v>
      </c>
      <c r="G20" s="13">
        <f t="shared" si="18"/>
        <v>109</v>
      </c>
      <c r="H20" s="12">
        <f t="shared" si="19"/>
        <v>64.400000000000006</v>
      </c>
      <c r="I20" s="13">
        <f t="shared" si="20"/>
        <v>197</v>
      </c>
      <c r="J20" s="14">
        <f t="shared" si="8"/>
        <v>32400.007707346631</v>
      </c>
      <c r="K20" s="1">
        <v>18</v>
      </c>
      <c r="L20" s="16">
        <f t="shared" si="9"/>
        <v>13.5</v>
      </c>
      <c r="M20" s="24">
        <f t="shared" si="10"/>
        <v>6.25</v>
      </c>
      <c r="N20" s="18">
        <f t="shared" si="11"/>
        <v>3.6666666666666665</v>
      </c>
      <c r="O20" s="24">
        <f>15 +(A20-1)/8</f>
        <v>17.125</v>
      </c>
      <c r="P20" s="19">
        <f>0+(A20-1)/4</f>
        <v>4.25</v>
      </c>
      <c r="Q20" s="24">
        <f t="shared" si="12"/>
        <v>2.4285714285714284</v>
      </c>
      <c r="R20" s="33">
        <f t="shared" si="13"/>
        <v>5.666666666666667</v>
      </c>
      <c r="S20" s="27">
        <f>3+(A20-1)/2.5</f>
        <v>9.8000000000000007</v>
      </c>
      <c r="T20" s="27">
        <f>4+(A20-1)/2.5</f>
        <v>10.8</v>
      </c>
      <c r="U20" s="27">
        <f>2+(A20-1)/5.5</f>
        <v>5.0909090909090908</v>
      </c>
      <c r="V20" s="27">
        <f>20+(A20-1)/5</f>
        <v>23.4</v>
      </c>
      <c r="W20" s="27">
        <f>0+(A20-1)/7</f>
        <v>2.4285714285714284</v>
      </c>
      <c r="X20" s="25">
        <f>0+(A20 - 1)/12</f>
        <v>1.4166666666666667</v>
      </c>
      <c r="Y20" s="27">
        <f t="shared" si="14"/>
        <v>3.7777777777777777</v>
      </c>
      <c r="Z20" s="31">
        <f>2+(A20-1)/3.5</f>
        <v>6.8571428571428568</v>
      </c>
      <c r="AA20" s="31">
        <f>3+(A20 - 1)/3.5</f>
        <v>7.8571428571428568</v>
      </c>
      <c r="AB20" s="31">
        <f>5+(A20-1) / 2.2</f>
        <v>12.727272727272727</v>
      </c>
      <c r="AC20" s="31">
        <f>14+(A20-1)/6.4</f>
        <v>16.65625</v>
      </c>
      <c r="AD20" s="31">
        <f>0+(A20-1)/10</f>
        <v>1.7</v>
      </c>
      <c r="AE20" s="31">
        <f>0+(A20-1)/5</f>
        <v>3.4</v>
      </c>
      <c r="AF20" s="31">
        <f t="shared" si="15"/>
        <v>2.6153846153846154</v>
      </c>
    </row>
    <row r="21" spans="1:32">
      <c r="A21" s="1">
        <v>19</v>
      </c>
      <c r="B21" s="12">
        <f t="shared" si="0"/>
        <v>157.33333333333331</v>
      </c>
      <c r="C21" s="13">
        <f t="shared" si="16"/>
        <v>53.769230769230774</v>
      </c>
      <c r="D21" s="12">
        <f t="shared" si="2"/>
        <v>126.25</v>
      </c>
      <c r="E21" s="13">
        <f t="shared" si="3"/>
        <v>69.111111111111114</v>
      </c>
      <c r="F21" s="12">
        <f t="shared" si="17"/>
        <v>107.2</v>
      </c>
      <c r="G21" s="13">
        <f t="shared" si="18"/>
        <v>119.25</v>
      </c>
      <c r="H21" s="12">
        <f t="shared" si="19"/>
        <v>69.099999999999994</v>
      </c>
      <c r="I21" s="13">
        <f t="shared" si="20"/>
        <v>216.5</v>
      </c>
      <c r="J21" s="14">
        <f t="shared" si="8"/>
        <v>36100.011144184973</v>
      </c>
      <c r="K21" s="1">
        <v>19</v>
      </c>
      <c r="L21" s="16">
        <f t="shared" si="9"/>
        <v>14</v>
      </c>
      <c r="M21" s="24">
        <f t="shared" si="10"/>
        <v>6.5</v>
      </c>
      <c r="N21" s="18">
        <f t="shared" si="11"/>
        <v>3.8333333333333335</v>
      </c>
      <c r="O21" s="24">
        <f>15 +(A21-1)/8</f>
        <v>17.25</v>
      </c>
      <c r="P21" s="19">
        <f>0+(A21-1)/4</f>
        <v>4.5</v>
      </c>
      <c r="Q21" s="24">
        <f t="shared" si="12"/>
        <v>2.5714285714285716</v>
      </c>
      <c r="R21" s="33">
        <f t="shared" si="13"/>
        <v>6</v>
      </c>
      <c r="S21" s="27">
        <f>3+(A21-1)/2.5</f>
        <v>10.199999999999999</v>
      </c>
      <c r="T21" s="27">
        <f>4+(A21-1)/2.5</f>
        <v>11.2</v>
      </c>
      <c r="U21" s="27">
        <f>2+(A21-1)/5.5</f>
        <v>5.2727272727272734</v>
      </c>
      <c r="V21" s="27">
        <f>20+(A21-1)/5</f>
        <v>23.6</v>
      </c>
      <c r="W21" s="27">
        <f>0+(A21-1)/7</f>
        <v>2.5714285714285716</v>
      </c>
      <c r="X21" s="25">
        <f>0+(A21 - 1)/12</f>
        <v>1.5</v>
      </c>
      <c r="Y21" s="27">
        <f t="shared" si="14"/>
        <v>4</v>
      </c>
      <c r="Z21" s="31">
        <f>2+(A21-1)/3.5</f>
        <v>7.1428571428571432</v>
      </c>
      <c r="AA21" s="31">
        <f>3+(A21 - 1)/3.5</f>
        <v>8.1428571428571423</v>
      </c>
      <c r="AB21" s="31">
        <f>5+(A21-1) / 2.2</f>
        <v>13.181818181818182</v>
      </c>
      <c r="AC21" s="31">
        <f>14+(A21-1)/6.4</f>
        <v>16.8125</v>
      </c>
      <c r="AD21" s="31">
        <f>0+(A21-1)/10</f>
        <v>1.8</v>
      </c>
      <c r="AE21" s="31">
        <f>0+(A21-1)/5</f>
        <v>3.6</v>
      </c>
      <c r="AF21" s="31">
        <f t="shared" si="15"/>
        <v>2.7692307692307692</v>
      </c>
    </row>
    <row r="22" spans="1:32">
      <c r="A22" s="1">
        <v>20</v>
      </c>
      <c r="B22" s="12">
        <f t="shared" si="0"/>
        <v>171.33333333333334</v>
      </c>
      <c r="C22" s="13">
        <f t="shared" si="16"/>
        <v>57.769230769230774</v>
      </c>
      <c r="D22" s="12">
        <f t="shared" si="2"/>
        <v>137</v>
      </c>
      <c r="E22" s="13">
        <f t="shared" si="3"/>
        <v>74.444444444444443</v>
      </c>
      <c r="F22" s="12">
        <f t="shared" si="17"/>
        <v>116</v>
      </c>
      <c r="G22" s="13">
        <f t="shared" si="18"/>
        <v>130</v>
      </c>
      <c r="H22" s="12">
        <f t="shared" si="19"/>
        <v>74</v>
      </c>
      <c r="I22" s="13">
        <f t="shared" si="20"/>
        <v>237</v>
      </c>
      <c r="J22" s="14">
        <f t="shared" si="8"/>
        <v>40000.016384000002</v>
      </c>
      <c r="K22" s="1">
        <v>20</v>
      </c>
      <c r="L22" s="16">
        <f t="shared" si="9"/>
        <v>14.5</v>
      </c>
      <c r="M22" s="24">
        <f t="shared" si="10"/>
        <v>6.75</v>
      </c>
      <c r="N22" s="18">
        <f t="shared" si="11"/>
        <v>4</v>
      </c>
      <c r="O22" s="24">
        <f>15 +(A22-1)/8</f>
        <v>17.375</v>
      </c>
      <c r="P22" s="19">
        <f>0+(A22-1)/4</f>
        <v>4.75</v>
      </c>
      <c r="Q22" s="24">
        <f t="shared" si="12"/>
        <v>2.7142857142857144</v>
      </c>
      <c r="R22" s="33">
        <f t="shared" si="13"/>
        <v>6.333333333333333</v>
      </c>
      <c r="S22" s="27">
        <f>3+(A22-1)/2.5</f>
        <v>10.6</v>
      </c>
      <c r="T22" s="27">
        <f>4+(A22-1)/2.5</f>
        <v>11.6</v>
      </c>
      <c r="U22" s="27">
        <f>2+(A22-1)/5.5</f>
        <v>5.454545454545455</v>
      </c>
      <c r="V22" s="27">
        <f>20+(A22-1)/5</f>
        <v>23.8</v>
      </c>
      <c r="W22" s="27">
        <f>0+(A22-1)/7</f>
        <v>2.7142857142857144</v>
      </c>
      <c r="X22" s="25">
        <f>0+(A22 - 1)/12</f>
        <v>1.5833333333333333</v>
      </c>
      <c r="Y22" s="27">
        <f t="shared" si="14"/>
        <v>4.2222222222222223</v>
      </c>
      <c r="Z22" s="31">
        <f>2+(A22-1)/3.5</f>
        <v>7.4285714285714288</v>
      </c>
      <c r="AA22" s="31">
        <f>3+(A22 - 1)/3.5</f>
        <v>8.4285714285714288</v>
      </c>
      <c r="AB22" s="31">
        <f>5+(A22-1) / 2.2</f>
        <v>13.636363636363635</v>
      </c>
      <c r="AC22" s="31">
        <f>14+(A22-1)/6.4</f>
        <v>16.96875</v>
      </c>
      <c r="AD22" s="31">
        <f>0+(A22-1)/10</f>
        <v>1.9</v>
      </c>
      <c r="AE22" s="31">
        <f>0+(A22-1)/5</f>
        <v>3.8</v>
      </c>
      <c r="AF22" s="31">
        <f t="shared" si="15"/>
        <v>2.9230769230769229</v>
      </c>
    </row>
    <row r="23" spans="1:32">
      <c r="A23" s="1">
        <v>21</v>
      </c>
      <c r="B23" s="12">
        <f t="shared" si="0"/>
        <v>186</v>
      </c>
      <c r="C23" s="13">
        <f t="shared" si="16"/>
        <v>61.92307692307692</v>
      </c>
      <c r="D23" s="12">
        <f t="shared" si="2"/>
        <v>148.25</v>
      </c>
      <c r="E23" s="13">
        <f t="shared" si="3"/>
        <v>80</v>
      </c>
      <c r="F23" s="12">
        <f t="shared" si="17"/>
        <v>125.2</v>
      </c>
      <c r="G23" s="13">
        <f t="shared" si="18"/>
        <v>141.25</v>
      </c>
      <c r="H23" s="12">
        <f t="shared" si="19"/>
        <v>79.099999999999994</v>
      </c>
      <c r="I23" s="13">
        <f t="shared" si="20"/>
        <v>258.5</v>
      </c>
      <c r="J23" s="14">
        <f t="shared" si="8"/>
        <v>44100.024451986115</v>
      </c>
      <c r="K23" s="1">
        <v>21</v>
      </c>
      <c r="L23" s="16">
        <f t="shared" si="9"/>
        <v>15</v>
      </c>
      <c r="M23" s="24">
        <f t="shared" si="10"/>
        <v>7</v>
      </c>
      <c r="N23" s="18">
        <f t="shared" si="11"/>
        <v>4.1666666666666661</v>
      </c>
      <c r="O23" s="24">
        <f>15 +(A23-1)/8</f>
        <v>17.5</v>
      </c>
      <c r="P23" s="19">
        <f>0+(A23-1)/4</f>
        <v>5</v>
      </c>
      <c r="Q23" s="24">
        <f t="shared" si="12"/>
        <v>2.8571428571428572</v>
      </c>
      <c r="R23" s="33">
        <f t="shared" si="13"/>
        <v>6.666666666666667</v>
      </c>
      <c r="S23" s="27">
        <f>3+(A23-1)/2.5</f>
        <v>11</v>
      </c>
      <c r="T23" s="27">
        <f>4+(A23-1)/2.5</f>
        <v>12</v>
      </c>
      <c r="U23" s="27">
        <f>2+(A23-1)/5.5</f>
        <v>5.6363636363636367</v>
      </c>
      <c r="V23" s="27">
        <f>20+(A23-1)/5</f>
        <v>24</v>
      </c>
      <c r="W23" s="27">
        <f>0+(A23-1)/7</f>
        <v>2.8571428571428572</v>
      </c>
      <c r="X23" s="25">
        <f>0+(A23 - 1)/12</f>
        <v>1.6666666666666667</v>
      </c>
      <c r="Y23" s="27">
        <f t="shared" si="14"/>
        <v>4.4444444444444446</v>
      </c>
      <c r="Z23" s="31">
        <f>2+(A23-1)/3.5</f>
        <v>7.7142857142857144</v>
      </c>
      <c r="AA23" s="31">
        <f>3+(A23 - 1)/3.5</f>
        <v>8.7142857142857153</v>
      </c>
      <c r="AB23" s="31">
        <f>5+(A23-1) / 2.2</f>
        <v>14.09090909090909</v>
      </c>
      <c r="AC23" s="31">
        <f>14+(A23-1)/6.4</f>
        <v>17.125</v>
      </c>
      <c r="AD23" s="31">
        <f>0+(A23-1)/10</f>
        <v>2</v>
      </c>
      <c r="AE23" s="31">
        <f>0+(A23-1)/5</f>
        <v>4</v>
      </c>
      <c r="AF23" s="31">
        <f t="shared" si="15"/>
        <v>3.0769230769230771</v>
      </c>
    </row>
    <row r="24" spans="1:32">
      <c r="A24" s="1">
        <v>22</v>
      </c>
      <c r="B24" s="12">
        <f t="shared" si="0"/>
        <v>201.33333333333334</v>
      </c>
      <c r="C24" s="13">
        <f t="shared" si="16"/>
        <v>66.230769230769226</v>
      </c>
      <c r="D24" s="12">
        <f t="shared" si="2"/>
        <v>160</v>
      </c>
      <c r="E24" s="13">
        <f t="shared" si="3"/>
        <v>85.777777777777771</v>
      </c>
      <c r="F24" s="12">
        <f t="shared" si="17"/>
        <v>134.80000000000001</v>
      </c>
      <c r="G24" s="13">
        <f t="shared" si="18"/>
        <v>153</v>
      </c>
      <c r="H24" s="12">
        <f t="shared" si="19"/>
        <v>84.4</v>
      </c>
      <c r="I24" s="13">
        <f t="shared" si="20"/>
        <v>281</v>
      </c>
      <c r="J24" s="14">
        <f t="shared" si="8"/>
        <v>48400.036993363479</v>
      </c>
      <c r="K24" s="1">
        <v>22</v>
      </c>
      <c r="L24" s="16">
        <f t="shared" si="9"/>
        <v>15.5</v>
      </c>
      <c r="M24" s="24">
        <f t="shared" si="10"/>
        <v>7.25</v>
      </c>
      <c r="N24" s="18">
        <f t="shared" si="11"/>
        <v>4.3333333333333339</v>
      </c>
      <c r="O24" s="24">
        <f>15 +(A24-1)/8</f>
        <v>17.625</v>
      </c>
      <c r="P24" s="19">
        <f>0+(A24-1)/4</f>
        <v>5.25</v>
      </c>
      <c r="Q24" s="24">
        <f t="shared" si="12"/>
        <v>3</v>
      </c>
      <c r="R24" s="33">
        <f t="shared" si="13"/>
        <v>7</v>
      </c>
      <c r="S24" s="27">
        <f>3+(A24-1)/2.5</f>
        <v>11.4</v>
      </c>
      <c r="T24" s="27">
        <f>4+(A24-1)/2.5</f>
        <v>12.4</v>
      </c>
      <c r="U24" s="27">
        <f>2+(A24-1)/5.5</f>
        <v>5.8181818181818183</v>
      </c>
      <c r="V24" s="27">
        <f>20+(A24-1)/5</f>
        <v>24.2</v>
      </c>
      <c r="W24" s="27">
        <f>0+(A24-1)/7</f>
        <v>3</v>
      </c>
      <c r="X24" s="25">
        <f>0+(A24 - 1)/12</f>
        <v>1.75</v>
      </c>
      <c r="Y24" s="27">
        <f t="shared" si="14"/>
        <v>4.666666666666667</v>
      </c>
      <c r="Z24" s="31">
        <f>2+(A24-1)/3.5</f>
        <v>8</v>
      </c>
      <c r="AA24" s="31">
        <f>3+(A24 - 1)/3.5</f>
        <v>9</v>
      </c>
      <c r="AB24" s="31">
        <f>5+(A24-1) / 2.2</f>
        <v>14.545454545454545</v>
      </c>
      <c r="AC24" s="31">
        <f>14+(A24-1)/6.4</f>
        <v>17.28125</v>
      </c>
      <c r="AD24" s="31">
        <f>0+(A24-1)/10</f>
        <v>2.1</v>
      </c>
      <c r="AE24" s="31">
        <f>0+(A24-1)/5</f>
        <v>4.2</v>
      </c>
      <c r="AF24" s="31">
        <f t="shared" si="15"/>
        <v>3.2307692307692308</v>
      </c>
    </row>
    <row r="25" spans="1:32">
      <c r="A25" s="1">
        <v>23</v>
      </c>
      <c r="B25" s="12">
        <f t="shared" si="0"/>
        <v>217.33333333333334</v>
      </c>
      <c r="C25" s="13">
        <f t="shared" si="16"/>
        <v>70.692307692307693</v>
      </c>
      <c r="D25" s="12">
        <f t="shared" si="2"/>
        <v>172.25</v>
      </c>
      <c r="E25" s="13">
        <f t="shared" si="3"/>
        <v>91.777777777777771</v>
      </c>
      <c r="F25" s="12">
        <f t="shared" si="17"/>
        <v>144.80000000000001</v>
      </c>
      <c r="G25" s="13">
        <f t="shared" si="18"/>
        <v>165.25</v>
      </c>
      <c r="H25" s="12">
        <f t="shared" si="19"/>
        <v>89.9</v>
      </c>
      <c r="I25" s="13">
        <f t="shared" si="20"/>
        <v>304.5</v>
      </c>
      <c r="J25" s="14">
        <f t="shared" si="8"/>
        <v>52900.056666042648</v>
      </c>
      <c r="K25" s="1">
        <v>23</v>
      </c>
      <c r="L25" s="16">
        <f t="shared" si="9"/>
        <v>16</v>
      </c>
      <c r="M25" s="24">
        <f t="shared" si="10"/>
        <v>7.5</v>
      </c>
      <c r="N25" s="18">
        <f t="shared" si="11"/>
        <v>4.5</v>
      </c>
      <c r="O25" s="24">
        <f>15 +(A25-1)/8</f>
        <v>17.75</v>
      </c>
      <c r="P25" s="19">
        <f>0+(A25-1)/4</f>
        <v>5.5</v>
      </c>
      <c r="Q25" s="24">
        <f t="shared" si="12"/>
        <v>3.1428571428571428</v>
      </c>
      <c r="R25" s="33">
        <f t="shared" si="13"/>
        <v>7.333333333333333</v>
      </c>
      <c r="S25" s="27">
        <f>3+(A25-1)/2.5</f>
        <v>11.8</v>
      </c>
      <c r="T25" s="27">
        <f>4+(A25-1)/2.5</f>
        <v>12.8</v>
      </c>
      <c r="U25" s="27">
        <f>2+(A25-1)/5.5</f>
        <v>6</v>
      </c>
      <c r="V25" s="27">
        <f>20+(A25-1)/5</f>
        <v>24.4</v>
      </c>
      <c r="W25" s="27">
        <f>0+(A25-1)/7</f>
        <v>3.1428571428571428</v>
      </c>
      <c r="X25" s="25">
        <f>0+(A25 - 1)/12</f>
        <v>1.8333333333333333</v>
      </c>
      <c r="Y25" s="27">
        <f t="shared" si="14"/>
        <v>4.8888888888888893</v>
      </c>
      <c r="Z25" s="31">
        <f>2+(A25-1)/3.5</f>
        <v>8.2857142857142847</v>
      </c>
      <c r="AA25" s="31">
        <f>3+(A25 - 1)/3.5</f>
        <v>9.2857142857142847</v>
      </c>
      <c r="AB25" s="31">
        <f>5+(A25-1) / 2.2</f>
        <v>15</v>
      </c>
      <c r="AC25" s="31">
        <f>14+(A25-1)/6.4</f>
        <v>17.4375</v>
      </c>
      <c r="AD25" s="31">
        <f>0+(A25-1)/10</f>
        <v>2.2000000000000002</v>
      </c>
      <c r="AE25" s="31">
        <f>0+(A25-1)/5</f>
        <v>4.4000000000000004</v>
      </c>
      <c r="AF25" s="31">
        <f t="shared" si="15"/>
        <v>3.3846153846153846</v>
      </c>
    </row>
    <row r="26" spans="1:32">
      <c r="A26" s="1">
        <v>24</v>
      </c>
      <c r="B26" s="12">
        <f t="shared" si="0"/>
        <v>234</v>
      </c>
      <c r="C26" s="13">
        <f t="shared" si="16"/>
        <v>75.307692307692307</v>
      </c>
      <c r="D26" s="12">
        <f t="shared" si="2"/>
        <v>185</v>
      </c>
      <c r="E26" s="13">
        <f t="shared" si="3"/>
        <v>98</v>
      </c>
      <c r="F26" s="12">
        <f t="shared" si="17"/>
        <v>155.19999999999999</v>
      </c>
      <c r="G26" s="13">
        <f t="shared" si="18"/>
        <v>178</v>
      </c>
      <c r="H26" s="12">
        <f t="shared" si="19"/>
        <v>95.6</v>
      </c>
      <c r="I26" s="13">
        <f t="shared" si="20"/>
        <v>329</v>
      </c>
      <c r="J26" s="14">
        <f t="shared" si="8"/>
        <v>57600.0877914952</v>
      </c>
      <c r="K26" s="1">
        <v>24</v>
      </c>
      <c r="L26" s="16">
        <f t="shared" si="9"/>
        <v>16.5</v>
      </c>
      <c r="M26" s="24">
        <f t="shared" si="10"/>
        <v>7.75</v>
      </c>
      <c r="N26" s="18">
        <f t="shared" si="11"/>
        <v>4.6666666666666661</v>
      </c>
      <c r="O26" s="24">
        <f>15 +(A26-1)/8</f>
        <v>17.875</v>
      </c>
      <c r="P26" s="19">
        <f>0+(A26-1)/4</f>
        <v>5.75</v>
      </c>
      <c r="Q26" s="24">
        <f t="shared" si="12"/>
        <v>3.2857142857142856</v>
      </c>
      <c r="R26" s="33">
        <f t="shared" si="13"/>
        <v>7.666666666666667</v>
      </c>
      <c r="S26" s="27">
        <f>3+(A26-1)/2.5</f>
        <v>12.2</v>
      </c>
      <c r="T26" s="27">
        <f>4+(A26-1)/2.5</f>
        <v>13.2</v>
      </c>
      <c r="U26" s="27">
        <f>2+(A26-1)/5.5</f>
        <v>6.1818181818181817</v>
      </c>
      <c r="V26" s="27">
        <f>20+(A26-1)/5</f>
        <v>24.6</v>
      </c>
      <c r="W26" s="27">
        <f>0+(A26-1)/7</f>
        <v>3.2857142857142856</v>
      </c>
      <c r="X26" s="25">
        <f>0+(A26 - 1)/12</f>
        <v>1.9166666666666667</v>
      </c>
      <c r="Y26" s="27">
        <f t="shared" si="14"/>
        <v>5.1111111111111107</v>
      </c>
      <c r="Z26" s="31">
        <f>2+(A26-1)/3.5</f>
        <v>8.5714285714285712</v>
      </c>
      <c r="AA26" s="31">
        <f>3+(A26 - 1)/3.5</f>
        <v>9.5714285714285712</v>
      </c>
      <c r="AB26" s="31">
        <f>5+(A26-1) / 2.2</f>
        <v>15.454545454545453</v>
      </c>
      <c r="AC26" s="31">
        <f>14+(A26-1)/6.4</f>
        <v>17.59375</v>
      </c>
      <c r="AD26" s="31">
        <f>0+(A26-1)/10</f>
        <v>2.2999999999999998</v>
      </c>
      <c r="AE26" s="31">
        <f>0+(A26-1)/5</f>
        <v>4.5999999999999996</v>
      </c>
      <c r="AF26" s="31">
        <f t="shared" si="15"/>
        <v>3.5384615384615383</v>
      </c>
    </row>
    <row r="27" spans="1:32">
      <c r="A27" s="1">
        <v>25</v>
      </c>
      <c r="B27" s="12">
        <f t="shared" si="0"/>
        <v>251.33333333333334</v>
      </c>
      <c r="C27" s="13">
        <f t="shared" si="16"/>
        <v>80.07692307692308</v>
      </c>
      <c r="D27" s="12">
        <f t="shared" si="2"/>
        <v>198.25</v>
      </c>
      <c r="E27" s="13">
        <f t="shared" si="3"/>
        <v>104.44444444444444</v>
      </c>
      <c r="F27" s="12">
        <f t="shared" si="17"/>
        <v>166</v>
      </c>
      <c r="G27" s="13">
        <f t="shared" si="18"/>
        <v>191.25</v>
      </c>
      <c r="H27" s="12">
        <f t="shared" si="19"/>
        <v>101.5</v>
      </c>
      <c r="I27" s="13">
        <f t="shared" si="20"/>
        <v>354.5</v>
      </c>
      <c r="J27" s="14">
        <f t="shared" si="8"/>
        <v>62500.137438953469</v>
      </c>
      <c r="K27" s="1">
        <v>25</v>
      </c>
      <c r="L27" s="16">
        <f t="shared" si="9"/>
        <v>17</v>
      </c>
      <c r="M27" s="24">
        <f t="shared" si="10"/>
        <v>8</v>
      </c>
      <c r="N27" s="18">
        <f t="shared" si="11"/>
        <v>4.8333333333333339</v>
      </c>
      <c r="O27" s="24">
        <f>15 +(A27-1)/8</f>
        <v>18</v>
      </c>
      <c r="P27" s="19">
        <f>0+(A27-1)/4</f>
        <v>6</v>
      </c>
      <c r="Q27" s="24">
        <f t="shared" si="12"/>
        <v>3.4285714285714284</v>
      </c>
      <c r="R27" s="33">
        <f t="shared" si="13"/>
        <v>8</v>
      </c>
      <c r="S27" s="27">
        <f>3+(A27-1)/2.5</f>
        <v>12.6</v>
      </c>
      <c r="T27" s="27">
        <f>4+(A27-1)/2.5</f>
        <v>13.6</v>
      </c>
      <c r="U27" s="27">
        <f>2+(A27-1)/5.5</f>
        <v>6.3636363636363633</v>
      </c>
      <c r="V27" s="27">
        <f>20+(A27-1)/5</f>
        <v>24.8</v>
      </c>
      <c r="W27" s="27">
        <f>0+(A27-1)/7</f>
        <v>3.4285714285714284</v>
      </c>
      <c r="X27" s="25">
        <f>0+(A27 - 1)/12</f>
        <v>2</v>
      </c>
      <c r="Y27" s="27">
        <f t="shared" si="14"/>
        <v>5.333333333333333</v>
      </c>
      <c r="Z27" s="31">
        <f>2+(A27-1)/3.5</f>
        <v>8.8571428571428577</v>
      </c>
      <c r="AA27" s="31">
        <f>3+(A27 - 1)/3.5</f>
        <v>9.8571428571428577</v>
      </c>
      <c r="AB27" s="31">
        <f>5+(A27-1) / 2.2</f>
        <v>15.909090909090908</v>
      </c>
      <c r="AC27" s="31">
        <f>14+(A27-1)/6.4</f>
        <v>17.75</v>
      </c>
      <c r="AD27" s="31">
        <f>0+(A27-1)/10</f>
        <v>2.4</v>
      </c>
      <c r="AE27" s="31">
        <f>0+(A27-1)/5</f>
        <v>4.8</v>
      </c>
      <c r="AF27" s="31">
        <f t="shared" si="15"/>
        <v>3.6923076923076925</v>
      </c>
    </row>
    <row r="28" spans="1:32">
      <c r="A28" s="1">
        <v>26</v>
      </c>
      <c r="B28" s="12">
        <f t="shared" si="0"/>
        <v>269.33333333333337</v>
      </c>
      <c r="C28" s="13">
        <f t="shared" si="16"/>
        <v>85</v>
      </c>
      <c r="D28" s="12">
        <f t="shared" si="2"/>
        <v>212</v>
      </c>
      <c r="E28" s="13">
        <f t="shared" si="3"/>
        <v>111.11111111111111</v>
      </c>
      <c r="F28" s="12">
        <f t="shared" si="17"/>
        <v>177.2</v>
      </c>
      <c r="G28" s="13">
        <f t="shared" si="18"/>
        <v>205</v>
      </c>
      <c r="H28" s="12">
        <f t="shared" si="19"/>
        <v>107.6</v>
      </c>
      <c r="I28" s="13">
        <f t="shared" si="20"/>
        <v>381</v>
      </c>
      <c r="J28" s="14">
        <f t="shared" si="8"/>
        <v>67600.217240002661</v>
      </c>
      <c r="K28" s="1">
        <v>26</v>
      </c>
      <c r="L28" s="16">
        <f t="shared" si="9"/>
        <v>17.5</v>
      </c>
      <c r="M28" s="24">
        <f t="shared" si="10"/>
        <v>8.25</v>
      </c>
      <c r="N28" s="18">
        <f t="shared" si="11"/>
        <v>5</v>
      </c>
      <c r="O28" s="24">
        <f>15 +(A28-1)/8</f>
        <v>18.125</v>
      </c>
      <c r="P28" s="19">
        <f>0+(A28-1)/4</f>
        <v>6.25</v>
      </c>
      <c r="Q28" s="24">
        <f t="shared" si="12"/>
        <v>3.5714285714285716</v>
      </c>
      <c r="R28" s="33">
        <f t="shared" si="13"/>
        <v>8.3333333333333339</v>
      </c>
      <c r="S28" s="27">
        <f>3+(A28-1)/2.5</f>
        <v>13</v>
      </c>
      <c r="T28" s="27">
        <f>4+(A28-1)/2.5</f>
        <v>14</v>
      </c>
      <c r="U28" s="27">
        <f>2+(A28-1)/5.5</f>
        <v>6.5454545454545459</v>
      </c>
      <c r="V28" s="27">
        <f>20+(A28-1)/5</f>
        <v>25</v>
      </c>
      <c r="W28" s="27">
        <f>0+(A28-1)/7</f>
        <v>3.5714285714285716</v>
      </c>
      <c r="X28" s="25">
        <f>0+(A28 - 1)/12</f>
        <v>2.0833333333333335</v>
      </c>
      <c r="Y28" s="27">
        <f t="shared" si="14"/>
        <v>5.5555555555555554</v>
      </c>
      <c r="Z28" s="31">
        <f>2+(A28-1)/3.5</f>
        <v>9.1428571428571423</v>
      </c>
      <c r="AA28" s="31">
        <f>3+(A28 - 1)/3.5</f>
        <v>10.142857142857142</v>
      </c>
      <c r="AB28" s="31">
        <f>5+(A28-1) / 2.2</f>
        <v>16.363636363636363</v>
      </c>
      <c r="AC28" s="31">
        <f>14+(A28-1)/6.4</f>
        <v>17.90625</v>
      </c>
      <c r="AD28" s="31">
        <f>0+(A28-1)/10</f>
        <v>2.5</v>
      </c>
      <c r="AE28" s="31">
        <f>0+(A28-1)/5</f>
        <v>5</v>
      </c>
      <c r="AF28" s="31">
        <f t="shared" si="15"/>
        <v>3.8461538461538463</v>
      </c>
    </row>
    <row r="29" spans="1:32">
      <c r="A29" s="1">
        <v>27</v>
      </c>
      <c r="B29" s="12">
        <f t="shared" si="0"/>
        <v>288</v>
      </c>
      <c r="C29" s="13">
        <f t="shared" si="16"/>
        <v>90.07692307692308</v>
      </c>
      <c r="D29" s="12">
        <f t="shared" si="2"/>
        <v>226.25</v>
      </c>
      <c r="E29" s="13">
        <f t="shared" si="3"/>
        <v>118</v>
      </c>
      <c r="F29" s="12">
        <f t="shared" si="17"/>
        <v>188.8</v>
      </c>
      <c r="G29" s="13">
        <f t="shared" si="18"/>
        <v>219.25</v>
      </c>
      <c r="H29" s="12">
        <f t="shared" si="19"/>
        <v>113.9</v>
      </c>
      <c r="I29" s="13">
        <f t="shared" si="20"/>
        <v>408.5</v>
      </c>
      <c r="J29" s="14">
        <f t="shared" si="8"/>
        <v>72900.346439416113</v>
      </c>
      <c r="K29" s="1">
        <v>27</v>
      </c>
      <c r="L29" s="16">
        <f t="shared" si="9"/>
        <v>18</v>
      </c>
      <c r="M29" s="24">
        <f t="shared" si="10"/>
        <v>8.5</v>
      </c>
      <c r="N29" s="18">
        <f t="shared" si="11"/>
        <v>5.166666666666667</v>
      </c>
      <c r="O29" s="24">
        <f>15 +(A29-1)/8</f>
        <v>18.25</v>
      </c>
      <c r="P29" s="19">
        <f>0+(A29-1)/4</f>
        <v>6.5</v>
      </c>
      <c r="Q29" s="24">
        <f t="shared" si="12"/>
        <v>3.7142857142857144</v>
      </c>
      <c r="R29" s="33">
        <f t="shared" si="13"/>
        <v>8.6666666666666661</v>
      </c>
      <c r="S29" s="27">
        <f>3+(A29-1)/2.5</f>
        <v>13.4</v>
      </c>
      <c r="T29" s="27">
        <f>4+(A29-1)/2.5</f>
        <v>14.4</v>
      </c>
      <c r="U29" s="27">
        <f>2+(A29-1)/5.5</f>
        <v>6.7272727272727275</v>
      </c>
      <c r="V29" s="27">
        <f>20+(A29-1)/5</f>
        <v>25.2</v>
      </c>
      <c r="W29" s="27">
        <f>0+(A29-1)/7</f>
        <v>3.7142857142857144</v>
      </c>
      <c r="X29" s="25">
        <f>0+(A29 - 1)/12</f>
        <v>2.1666666666666665</v>
      </c>
      <c r="Y29" s="27">
        <f t="shared" si="14"/>
        <v>5.7777777777777777</v>
      </c>
      <c r="Z29" s="31">
        <f>2+(A29-1)/3.5</f>
        <v>9.4285714285714288</v>
      </c>
      <c r="AA29" s="31">
        <f>3+(A29 - 1)/3.5</f>
        <v>10.428571428571429</v>
      </c>
      <c r="AB29" s="31">
        <f>5+(A29-1) / 2.2</f>
        <v>16.818181818181817</v>
      </c>
      <c r="AC29" s="31">
        <f>14+(A29-1)/6.4</f>
        <v>18.0625</v>
      </c>
      <c r="AD29" s="31">
        <f>0+(A29-1)/10</f>
        <v>2.6</v>
      </c>
      <c r="AE29" s="31">
        <f>0+(A29-1)/5</f>
        <v>5.2</v>
      </c>
      <c r="AF29" s="31">
        <f t="shared" si="15"/>
        <v>4</v>
      </c>
    </row>
    <row r="30" spans="1:32">
      <c r="A30" s="1">
        <v>28</v>
      </c>
      <c r="B30" s="12">
        <f t="shared" si="0"/>
        <v>307.33333333333331</v>
      </c>
      <c r="C30" s="13">
        <f t="shared" si="16"/>
        <v>95.307692307692307</v>
      </c>
      <c r="D30" s="12">
        <f t="shared" si="2"/>
        <v>241</v>
      </c>
      <c r="E30" s="13">
        <f t="shared" si="3"/>
        <v>125.11111111111111</v>
      </c>
      <c r="F30" s="12">
        <f t="shared" si="17"/>
        <v>200.8</v>
      </c>
      <c r="G30" s="13">
        <f t="shared" si="18"/>
        <v>234</v>
      </c>
      <c r="H30" s="12">
        <f t="shared" si="19"/>
        <v>120.4</v>
      </c>
      <c r="I30" s="13">
        <f t="shared" si="20"/>
        <v>437</v>
      </c>
      <c r="J30" s="14">
        <f t="shared" si="8"/>
        <v>78400.557046808724</v>
      </c>
      <c r="K30" s="1">
        <v>28</v>
      </c>
      <c r="L30" s="16">
        <f t="shared" si="9"/>
        <v>18.5</v>
      </c>
      <c r="M30" s="24">
        <f t="shared" si="10"/>
        <v>8.75</v>
      </c>
      <c r="N30" s="18">
        <f t="shared" si="11"/>
        <v>5.333333333333333</v>
      </c>
      <c r="O30" s="24">
        <f>15 +(A30-1)/8</f>
        <v>18.375</v>
      </c>
      <c r="P30" s="19">
        <f>0+(A30-1)/4</f>
        <v>6.75</v>
      </c>
      <c r="Q30" s="24">
        <f t="shared" si="12"/>
        <v>3.8571428571428572</v>
      </c>
      <c r="R30" s="33">
        <f t="shared" si="13"/>
        <v>9</v>
      </c>
      <c r="S30" s="27">
        <f>3+(A30-1)/2.5</f>
        <v>13.8</v>
      </c>
      <c r="T30" s="27">
        <f>4+(A30-1)/2.5</f>
        <v>14.8</v>
      </c>
      <c r="U30" s="27">
        <f>2+(A30-1)/5.5</f>
        <v>6.9090909090909092</v>
      </c>
      <c r="V30" s="27">
        <f>20+(A30-1)/5</f>
        <v>25.4</v>
      </c>
      <c r="W30" s="27">
        <f>0+(A30-1)/7</f>
        <v>3.8571428571428572</v>
      </c>
      <c r="X30" s="25">
        <f>0+(A30 - 1)/12</f>
        <v>2.25</v>
      </c>
      <c r="Y30" s="27">
        <f t="shared" si="14"/>
        <v>6</v>
      </c>
      <c r="Z30" s="31">
        <f>2+(A30-1)/3.5</f>
        <v>9.7142857142857153</v>
      </c>
      <c r="AA30" s="31">
        <f>3+(A30 - 1)/3.5</f>
        <v>10.714285714285715</v>
      </c>
      <c r="AB30" s="31">
        <f>5+(A30-1) / 2.2</f>
        <v>17.272727272727273</v>
      </c>
      <c r="AC30" s="31">
        <f>14+(A30-1)/6.4</f>
        <v>18.21875</v>
      </c>
      <c r="AD30" s="31">
        <f>0+(A30-1)/10</f>
        <v>2.7</v>
      </c>
      <c r="AE30" s="31">
        <f>0+(A30-1)/5</f>
        <v>5.4</v>
      </c>
      <c r="AF30" s="31">
        <f t="shared" si="15"/>
        <v>4.1538461538461542</v>
      </c>
    </row>
    <row r="31" spans="1:32">
      <c r="A31" s="1">
        <v>29</v>
      </c>
      <c r="B31" s="12">
        <f t="shared" si="0"/>
        <v>327.33333333333331</v>
      </c>
      <c r="C31" s="13">
        <f t="shared" si="16"/>
        <v>100.69230769230769</v>
      </c>
      <c r="D31" s="12">
        <f t="shared" si="2"/>
        <v>256.25</v>
      </c>
      <c r="E31" s="13">
        <f t="shared" si="3"/>
        <v>132.44444444444446</v>
      </c>
      <c r="F31" s="12">
        <f t="shared" si="17"/>
        <v>213.2</v>
      </c>
      <c r="G31" s="13">
        <f t="shared" si="18"/>
        <v>249.25</v>
      </c>
      <c r="H31" s="12">
        <f t="shared" si="19"/>
        <v>127.1</v>
      </c>
      <c r="I31" s="13">
        <f t="shared" si="20"/>
        <v>466.5</v>
      </c>
      <c r="J31" s="14">
        <f t="shared" si="8"/>
        <v>84100.902572063074</v>
      </c>
      <c r="K31" s="1">
        <v>29</v>
      </c>
      <c r="L31" s="16">
        <f t="shared" si="9"/>
        <v>19</v>
      </c>
      <c r="M31" s="24">
        <f t="shared" si="10"/>
        <v>9</v>
      </c>
      <c r="N31" s="18">
        <f t="shared" si="11"/>
        <v>5.5</v>
      </c>
      <c r="O31" s="24">
        <f>15 +(A31-1)/8</f>
        <v>18.5</v>
      </c>
      <c r="P31" s="19">
        <f>0+(A31-1)/4</f>
        <v>7</v>
      </c>
      <c r="Q31" s="24">
        <f t="shared" si="12"/>
        <v>4</v>
      </c>
      <c r="R31" s="33">
        <f t="shared" si="13"/>
        <v>9.3333333333333339</v>
      </c>
      <c r="S31" s="27">
        <f>3+(A31-1)/2.5</f>
        <v>14.2</v>
      </c>
      <c r="T31" s="27">
        <f>4+(A31-1)/2.5</f>
        <v>15.2</v>
      </c>
      <c r="U31" s="27">
        <f>2+(A31-1)/5.5</f>
        <v>7.0909090909090908</v>
      </c>
      <c r="V31" s="27">
        <f>20+(A31-1)/5</f>
        <v>25.6</v>
      </c>
      <c r="W31" s="27">
        <f>0+(A31-1)/7</f>
        <v>4</v>
      </c>
      <c r="X31" s="25">
        <f>0+(A31 - 1)/12</f>
        <v>2.3333333333333335</v>
      </c>
      <c r="Y31" s="27">
        <f t="shared" si="14"/>
        <v>6.2222222222222223</v>
      </c>
      <c r="Z31" s="31">
        <f>2+(A31-1)/3.5</f>
        <v>10</v>
      </c>
      <c r="AA31" s="31">
        <f>3+(A31 - 1)/3.5</f>
        <v>11</v>
      </c>
      <c r="AB31" s="31">
        <f>5+(A31-1) / 2.2</f>
        <v>17.727272727272727</v>
      </c>
      <c r="AC31" s="31">
        <f>14+(A31-1)/6.4</f>
        <v>18.375</v>
      </c>
      <c r="AD31" s="31">
        <f>0+(A31-1)/10</f>
        <v>2.8</v>
      </c>
      <c r="AE31" s="31">
        <f>0+(A31-1)/5</f>
        <v>5.6</v>
      </c>
      <c r="AF31" s="31">
        <f t="shared" si="15"/>
        <v>4.3076923076923075</v>
      </c>
    </row>
    <row r="32" spans="1:32">
      <c r="A32" s="1">
        <v>30</v>
      </c>
      <c r="B32" s="12">
        <f t="shared" si="0"/>
        <v>348</v>
      </c>
      <c r="C32" s="13">
        <f t="shared" si="16"/>
        <v>106.23076923076923</v>
      </c>
      <c r="D32" s="12">
        <f t="shared" si="2"/>
        <v>272</v>
      </c>
      <c r="E32" s="13">
        <f t="shared" si="3"/>
        <v>140</v>
      </c>
      <c r="F32" s="12">
        <f t="shared" si="17"/>
        <v>226</v>
      </c>
      <c r="G32" s="13">
        <f t="shared" si="18"/>
        <v>265</v>
      </c>
      <c r="H32" s="12">
        <f t="shared" si="19"/>
        <v>134</v>
      </c>
      <c r="I32" s="13">
        <f t="shared" si="20"/>
        <v>497</v>
      </c>
      <c r="J32" s="14">
        <f t="shared" si="8"/>
        <v>90001.472896877909</v>
      </c>
      <c r="K32" s="1">
        <v>30</v>
      </c>
      <c r="L32" s="16">
        <f t="shared" si="9"/>
        <v>19.5</v>
      </c>
      <c r="M32" s="24">
        <f t="shared" si="10"/>
        <v>9.25</v>
      </c>
      <c r="N32" s="18">
        <f t="shared" si="11"/>
        <v>5.666666666666667</v>
      </c>
      <c r="O32" s="24">
        <f>15 +(A32-1)/8</f>
        <v>18.625</v>
      </c>
      <c r="P32" s="19">
        <f>0+(A32-1)/4</f>
        <v>7.25</v>
      </c>
      <c r="Q32" s="24">
        <f t="shared" si="12"/>
        <v>4.1428571428571432</v>
      </c>
      <c r="R32" s="33">
        <f t="shared" si="13"/>
        <v>9.6666666666666661</v>
      </c>
      <c r="S32" s="27">
        <f>3+(A32-1)/2.5</f>
        <v>14.6</v>
      </c>
      <c r="T32" s="27">
        <f>4+(A32-1)/2.5</f>
        <v>15.6</v>
      </c>
      <c r="U32" s="27">
        <f>2+(A32-1)/5.5</f>
        <v>7.2727272727272725</v>
      </c>
      <c r="V32" s="27">
        <f>20+(A32-1)/5</f>
        <v>25.8</v>
      </c>
      <c r="W32" s="27">
        <f>0+(A32-1)/7</f>
        <v>4.1428571428571432</v>
      </c>
      <c r="X32" s="25">
        <f>0+(A32 - 1)/12</f>
        <v>2.4166666666666665</v>
      </c>
      <c r="Y32" s="27">
        <f t="shared" si="14"/>
        <v>6.4444444444444446</v>
      </c>
      <c r="Z32" s="31">
        <f>2+(A32-1)/3.5</f>
        <v>10.285714285714286</v>
      </c>
      <c r="AA32" s="31">
        <f>3+(A32 - 1)/3.5</f>
        <v>11.285714285714286</v>
      </c>
      <c r="AB32" s="31">
        <f>5+(A32-1) / 2.2</f>
        <v>18.18181818181818</v>
      </c>
      <c r="AC32" s="31">
        <f>14+(A32-1)/6.4</f>
        <v>18.53125</v>
      </c>
      <c r="AD32" s="31">
        <f>0+(A32-1)/10</f>
        <v>2.9</v>
      </c>
      <c r="AE32" s="31">
        <f>0+(A32-1)/5</f>
        <v>5.8</v>
      </c>
      <c r="AF32" s="31">
        <f t="shared" si="15"/>
        <v>4.4615384615384617</v>
      </c>
    </row>
    <row r="33" spans="1:32">
      <c r="A33" s="1">
        <v>31</v>
      </c>
      <c r="B33" s="12">
        <f t="shared" si="0"/>
        <v>369.33333333333331</v>
      </c>
      <c r="C33" s="13">
        <f t="shared" si="16"/>
        <v>111.92307692307692</v>
      </c>
      <c r="D33" s="12">
        <f t="shared" si="2"/>
        <v>288.25</v>
      </c>
      <c r="E33" s="13">
        <f t="shared" si="3"/>
        <v>147.77777777777777</v>
      </c>
      <c r="F33" s="12">
        <f t="shared" si="17"/>
        <v>239.2</v>
      </c>
      <c r="G33" s="13">
        <f t="shared" si="18"/>
        <v>281.25</v>
      </c>
      <c r="H33" s="12">
        <f t="shared" si="19"/>
        <v>141.1</v>
      </c>
      <c r="I33" s="13">
        <f t="shared" si="20"/>
        <v>528.5</v>
      </c>
      <c r="J33" s="14">
        <f t="shared" si="8"/>
        <v>96102.41968984915</v>
      </c>
      <c r="K33" s="1">
        <v>31</v>
      </c>
      <c r="L33" s="16">
        <f t="shared" si="9"/>
        <v>20</v>
      </c>
      <c r="M33" s="24">
        <f t="shared" si="10"/>
        <v>9.5</v>
      </c>
      <c r="N33" s="18">
        <f t="shared" si="11"/>
        <v>5.833333333333333</v>
      </c>
      <c r="O33" s="24">
        <f>15 +(A33-1)/8</f>
        <v>18.75</v>
      </c>
      <c r="P33" s="19">
        <f>0+(A33-1)/4</f>
        <v>7.5</v>
      </c>
      <c r="Q33" s="24">
        <f t="shared" si="12"/>
        <v>4.2857142857142856</v>
      </c>
      <c r="R33" s="33">
        <f t="shared" si="13"/>
        <v>10</v>
      </c>
      <c r="S33" s="27">
        <f>3+(A33-1)/2.5</f>
        <v>15</v>
      </c>
      <c r="T33" s="27">
        <f>4+(A33-1)/2.5</f>
        <v>16</v>
      </c>
      <c r="U33" s="27">
        <f>2+(A33-1)/5.5</f>
        <v>7.4545454545454541</v>
      </c>
      <c r="V33" s="27">
        <f>20+(A33-1)/5</f>
        <v>26</v>
      </c>
      <c r="W33" s="27">
        <f>0+(A33-1)/7</f>
        <v>4.2857142857142856</v>
      </c>
      <c r="X33" s="25">
        <f>0+(A33 - 1)/12</f>
        <v>2.5</v>
      </c>
      <c r="Y33" s="27">
        <f t="shared" si="14"/>
        <v>6.666666666666667</v>
      </c>
      <c r="Z33" s="31">
        <f>2+(A33-1)/3.5</f>
        <v>10.571428571428571</v>
      </c>
      <c r="AA33" s="31">
        <f>3+(A33 - 1)/3.5</f>
        <v>11.571428571428571</v>
      </c>
      <c r="AB33" s="31">
        <f>5+(A33-1) / 2.2</f>
        <v>18.636363636363633</v>
      </c>
      <c r="AC33" s="31">
        <f>14+(A33-1)/6.4</f>
        <v>18.6875</v>
      </c>
      <c r="AD33" s="31">
        <f>0+(A33-1)/10</f>
        <v>3</v>
      </c>
      <c r="AE33" s="31">
        <f>0+(A33-1)/5</f>
        <v>6</v>
      </c>
      <c r="AF33" s="31">
        <f t="shared" si="15"/>
        <v>4.615384615384615</v>
      </c>
    </row>
    <row r="34" spans="1:32">
      <c r="A34" s="1">
        <v>32</v>
      </c>
      <c r="B34" s="12">
        <f t="shared" si="0"/>
        <v>391.33333333333331</v>
      </c>
      <c r="C34" s="13">
        <f t="shared" si="16"/>
        <v>117.76923076923077</v>
      </c>
      <c r="D34" s="12">
        <f t="shared" si="2"/>
        <v>305</v>
      </c>
      <c r="E34" s="13">
        <f t="shared" si="3"/>
        <v>155.77777777777777</v>
      </c>
      <c r="F34" s="12">
        <f t="shared" si="17"/>
        <v>252.8</v>
      </c>
      <c r="G34" s="13">
        <f t="shared" si="18"/>
        <v>298</v>
      </c>
      <c r="H34" s="12">
        <f t="shared" si="19"/>
        <v>148.4</v>
      </c>
      <c r="I34" s="13">
        <f t="shared" si="20"/>
        <v>561</v>
      </c>
      <c r="J34" s="14">
        <f t="shared" si="8"/>
        <v>102404</v>
      </c>
      <c r="K34" s="1">
        <v>32</v>
      </c>
      <c r="L34" s="16">
        <f t="shared" si="9"/>
        <v>20.5</v>
      </c>
      <c r="M34" s="24">
        <f t="shared" si="10"/>
        <v>9.75</v>
      </c>
      <c r="N34" s="18">
        <f t="shared" si="11"/>
        <v>6</v>
      </c>
      <c r="O34" s="24">
        <f>15 +(A34-1)/8</f>
        <v>18.875</v>
      </c>
      <c r="P34" s="19">
        <f>0+(A34-1)/4</f>
        <v>7.75</v>
      </c>
      <c r="Q34" s="24">
        <f t="shared" si="12"/>
        <v>4.4285714285714288</v>
      </c>
      <c r="R34" s="33">
        <f t="shared" si="13"/>
        <v>10.333333333333334</v>
      </c>
      <c r="S34" s="27">
        <f>3+(A34-1)/2.5</f>
        <v>15.4</v>
      </c>
      <c r="T34" s="27">
        <f>4+(A34-1)/2.5</f>
        <v>16.399999999999999</v>
      </c>
      <c r="U34" s="27">
        <f>2+(A34-1)/5.5</f>
        <v>7.6363636363636367</v>
      </c>
      <c r="V34" s="27">
        <f>20+(A34-1)/5</f>
        <v>26.2</v>
      </c>
      <c r="W34" s="27">
        <f>0+(A34-1)/7</f>
        <v>4.4285714285714288</v>
      </c>
      <c r="X34" s="25">
        <f>0+(A34 - 1)/12</f>
        <v>2.5833333333333335</v>
      </c>
      <c r="Y34" s="27">
        <f t="shared" si="14"/>
        <v>6.8888888888888893</v>
      </c>
      <c r="Z34" s="31">
        <f>2+(A34-1)/3.5</f>
        <v>10.857142857142858</v>
      </c>
      <c r="AA34" s="31">
        <f>3+(A34 - 1)/3.5</f>
        <v>11.857142857142858</v>
      </c>
      <c r="AB34" s="31">
        <f>5+(A34-1) / 2.2</f>
        <v>19.09090909090909</v>
      </c>
      <c r="AC34" s="31">
        <f>14+(A34-1)/6.4</f>
        <v>18.84375</v>
      </c>
      <c r="AD34" s="31">
        <f>0+(A34-1)/10</f>
        <v>3.1</v>
      </c>
      <c r="AE34" s="31">
        <f>0+(A34-1)/5</f>
        <v>6.2</v>
      </c>
      <c r="AF34" s="31">
        <f t="shared" si="15"/>
        <v>4.7692307692307692</v>
      </c>
    </row>
    <row r="35" spans="1:32">
      <c r="A35" s="1">
        <v>33</v>
      </c>
      <c r="B35" s="12">
        <f t="shared" si="0"/>
        <v>414</v>
      </c>
      <c r="C35" s="13">
        <f t="shared" si="16"/>
        <v>123.76923076923077</v>
      </c>
      <c r="D35" s="12">
        <f t="shared" si="2"/>
        <v>322.25</v>
      </c>
      <c r="E35" s="13">
        <f t="shared" si="3"/>
        <v>164</v>
      </c>
      <c r="F35" s="12">
        <f t="shared" si="17"/>
        <v>266.8</v>
      </c>
      <c r="G35" s="13">
        <f t="shared" si="18"/>
        <v>315.25</v>
      </c>
      <c r="H35" s="12">
        <f t="shared" ref="H35:H62" si="21">14+A35+A35^2/10</f>
        <v>155.9</v>
      </c>
      <c r="I35" s="13">
        <f t="shared" ref="I35:I62" si="22">16+A35+1+A35^2/2</f>
        <v>594.5</v>
      </c>
      <c r="J35" s="14">
        <f t="shared" si="8"/>
        <v>108906.65129511393</v>
      </c>
      <c r="K35" s="1">
        <v>33</v>
      </c>
      <c r="L35" s="16">
        <f t="shared" si="9"/>
        <v>21</v>
      </c>
      <c r="M35" s="24">
        <f t="shared" si="10"/>
        <v>10</v>
      </c>
      <c r="N35" s="18">
        <f t="shared" si="11"/>
        <v>6.166666666666667</v>
      </c>
      <c r="O35" s="24">
        <f>15 +(A35-1)/8</f>
        <v>19</v>
      </c>
      <c r="P35" s="19">
        <f>0+(A35-1)/4</f>
        <v>8</v>
      </c>
      <c r="Q35" s="24">
        <f t="shared" si="12"/>
        <v>4.5714285714285712</v>
      </c>
      <c r="R35" s="33">
        <f t="shared" si="13"/>
        <v>10.666666666666666</v>
      </c>
      <c r="S35" s="27">
        <f>3+(A35-1)/2.5</f>
        <v>15.8</v>
      </c>
      <c r="T35" s="27">
        <f>4+(A35-1)/2.5</f>
        <v>16.8</v>
      </c>
      <c r="U35" s="27">
        <f>2+(A35-1)/5.5</f>
        <v>7.8181818181818183</v>
      </c>
      <c r="V35" s="27">
        <f>20+(A35-1)/5</f>
        <v>26.4</v>
      </c>
      <c r="W35" s="27">
        <f>0+(A35-1)/7</f>
        <v>4.5714285714285712</v>
      </c>
      <c r="X35" s="25">
        <f>0+(A35 - 1)/12</f>
        <v>2.6666666666666665</v>
      </c>
      <c r="Y35" s="27">
        <f t="shared" si="14"/>
        <v>7.1111111111111107</v>
      </c>
      <c r="Z35" s="31">
        <f>2+(A35-1)/3.5</f>
        <v>11.142857142857142</v>
      </c>
      <c r="AA35" s="31">
        <f>3+(A35 - 1)/3.5</f>
        <v>12.142857142857142</v>
      </c>
      <c r="AB35" s="31">
        <f>5+(A35-1) / 2.2</f>
        <v>19.545454545454547</v>
      </c>
      <c r="AC35" s="31">
        <f>14+(A35-1)/6.4</f>
        <v>19</v>
      </c>
      <c r="AD35" s="31">
        <f>0+(A35-1)/10</f>
        <v>3.2</v>
      </c>
      <c r="AE35" s="31">
        <f>0+(A35-1)/5</f>
        <v>6.4</v>
      </c>
      <c r="AF35" s="31">
        <f t="shared" si="15"/>
        <v>4.9230769230769234</v>
      </c>
    </row>
    <row r="36" spans="1:32">
      <c r="A36" s="1">
        <v>34</v>
      </c>
      <c r="B36" s="12">
        <f t="shared" si="0"/>
        <v>437.33333333333331</v>
      </c>
      <c r="C36" s="13">
        <f t="shared" si="16"/>
        <v>129.92307692307691</v>
      </c>
      <c r="D36" s="12">
        <f t="shared" si="2"/>
        <v>340</v>
      </c>
      <c r="E36" s="13">
        <f t="shared" si="3"/>
        <v>172.44444444444446</v>
      </c>
      <c r="F36" s="12">
        <f t="shared" si="17"/>
        <v>281.2</v>
      </c>
      <c r="G36" s="13">
        <f t="shared" si="18"/>
        <v>333</v>
      </c>
      <c r="H36" s="12">
        <f t="shared" si="21"/>
        <v>163.6</v>
      </c>
      <c r="I36" s="13">
        <f t="shared" si="22"/>
        <v>629</v>
      </c>
      <c r="J36" s="14">
        <f t="shared" si="8"/>
        <v>115611.12106426293</v>
      </c>
      <c r="K36" s="1">
        <v>34</v>
      </c>
      <c r="L36" s="16">
        <f t="shared" si="9"/>
        <v>21.5</v>
      </c>
      <c r="M36" s="24">
        <f t="shared" si="10"/>
        <v>10.25</v>
      </c>
      <c r="N36" s="18">
        <f t="shared" si="11"/>
        <v>6.333333333333333</v>
      </c>
      <c r="O36" s="24">
        <f>15 +(A36-1)/8</f>
        <v>19.125</v>
      </c>
      <c r="P36" s="19">
        <f>0+(A36-1)/4</f>
        <v>8.25</v>
      </c>
      <c r="Q36" s="24">
        <f t="shared" si="12"/>
        <v>4.7142857142857144</v>
      </c>
      <c r="R36" s="33">
        <f t="shared" si="13"/>
        <v>11</v>
      </c>
      <c r="S36" s="27">
        <f>3+(A36-1)/2.5</f>
        <v>16.2</v>
      </c>
      <c r="T36" s="27">
        <f>4+(A36-1)/2.5</f>
        <v>17.2</v>
      </c>
      <c r="U36" s="27">
        <f>2+(A36-1)/5.5</f>
        <v>8</v>
      </c>
      <c r="V36" s="27">
        <f>20+(A36-1)/5</f>
        <v>26.6</v>
      </c>
      <c r="W36" s="27">
        <f>0+(A36-1)/7</f>
        <v>4.7142857142857144</v>
      </c>
      <c r="X36" s="25">
        <f>0+(A36 - 1)/12</f>
        <v>2.75</v>
      </c>
      <c r="Y36" s="27">
        <f t="shared" si="14"/>
        <v>7.333333333333333</v>
      </c>
      <c r="Z36" s="31">
        <f>2+(A36-1)/3.5</f>
        <v>11.428571428571429</v>
      </c>
      <c r="AA36" s="31">
        <f>3+(A36 - 1)/3.5</f>
        <v>12.428571428571429</v>
      </c>
      <c r="AB36" s="31">
        <f>5+(A36-1) / 2.2</f>
        <v>20</v>
      </c>
      <c r="AC36" s="31">
        <f>14+(A36-1)/6.4</f>
        <v>19.15625</v>
      </c>
      <c r="AD36" s="31">
        <f>0+(A36-1)/10</f>
        <v>3.3</v>
      </c>
      <c r="AE36" s="31">
        <f>0+(A36-1)/5</f>
        <v>6.6</v>
      </c>
      <c r="AF36" s="31">
        <f t="shared" si="15"/>
        <v>5.0769230769230766</v>
      </c>
    </row>
    <row r="37" spans="1:32">
      <c r="A37" s="1">
        <v>35</v>
      </c>
      <c r="B37" s="12">
        <f t="shared" si="0"/>
        <v>461.33333333333331</v>
      </c>
      <c r="C37" s="13">
        <f t="shared" si="16"/>
        <v>136.23076923076923</v>
      </c>
      <c r="D37" s="12">
        <f t="shared" si="2"/>
        <v>358.25</v>
      </c>
      <c r="E37" s="13">
        <f t="shared" si="3"/>
        <v>181.11111111111111</v>
      </c>
      <c r="F37" s="12">
        <f t="shared" si="17"/>
        <v>296</v>
      </c>
      <c r="G37" s="13">
        <f t="shared" si="18"/>
        <v>351.25</v>
      </c>
      <c r="H37" s="12">
        <f t="shared" si="21"/>
        <v>171.5</v>
      </c>
      <c r="I37" s="13">
        <f t="shared" si="22"/>
        <v>664.5</v>
      </c>
      <c r="J37" s="14">
        <f t="shared" si="8"/>
        <v>122518.69138926426</v>
      </c>
      <c r="K37" s="1">
        <v>35</v>
      </c>
      <c r="L37" s="16">
        <f t="shared" si="9"/>
        <v>22</v>
      </c>
      <c r="M37" s="24">
        <f t="shared" si="10"/>
        <v>10.5</v>
      </c>
      <c r="N37" s="18">
        <f t="shared" si="11"/>
        <v>6.5</v>
      </c>
      <c r="O37" s="24">
        <f>15 +(A37-1)/8</f>
        <v>19.25</v>
      </c>
      <c r="P37" s="19">
        <f>0+(A37-1)/4</f>
        <v>8.5</v>
      </c>
      <c r="Q37" s="24">
        <f t="shared" si="12"/>
        <v>4.8571428571428568</v>
      </c>
      <c r="R37" s="33">
        <f t="shared" si="13"/>
        <v>11.333333333333334</v>
      </c>
      <c r="S37" s="27">
        <f>3+(A37-1)/2.5</f>
        <v>16.600000000000001</v>
      </c>
      <c r="T37" s="27">
        <f>4+(A37-1)/2.5</f>
        <v>17.600000000000001</v>
      </c>
      <c r="U37" s="27">
        <f>2+(A37-1)/5.5</f>
        <v>8.1818181818181817</v>
      </c>
      <c r="V37" s="27">
        <f>20+(A37-1)/5</f>
        <v>26.8</v>
      </c>
      <c r="W37" s="27">
        <f>0+(A37-1)/7</f>
        <v>4.8571428571428568</v>
      </c>
      <c r="X37" s="25">
        <f>0+(A37 - 1)/12</f>
        <v>2.8333333333333335</v>
      </c>
      <c r="Y37" s="27">
        <f t="shared" si="14"/>
        <v>7.5555555555555554</v>
      </c>
      <c r="Z37" s="31">
        <f>2+(A37-1)/3.5</f>
        <v>11.714285714285714</v>
      </c>
      <c r="AA37" s="31">
        <f>3+(A37 - 1)/3.5</f>
        <v>12.714285714285714</v>
      </c>
      <c r="AB37" s="31">
        <f>5+(A37-1) / 2.2</f>
        <v>20.454545454545453</v>
      </c>
      <c r="AC37" s="31">
        <f>14+(A37-1)/6.4</f>
        <v>19.3125</v>
      </c>
      <c r="AD37" s="31">
        <f>0+(A37-1)/10</f>
        <v>3.4</v>
      </c>
      <c r="AE37" s="31">
        <f>0+(A37-1)/5</f>
        <v>6.8</v>
      </c>
      <c r="AF37" s="31">
        <f t="shared" si="15"/>
        <v>5.2307692307692308</v>
      </c>
    </row>
    <row r="38" spans="1:32">
      <c r="A38" s="1">
        <v>36</v>
      </c>
      <c r="B38" s="12">
        <f t="shared" si="0"/>
        <v>486</v>
      </c>
      <c r="C38" s="13">
        <f t="shared" si="16"/>
        <v>142.69230769230768</v>
      </c>
      <c r="D38" s="12">
        <f t="shared" si="2"/>
        <v>377</v>
      </c>
      <c r="E38" s="13">
        <f t="shared" si="3"/>
        <v>190</v>
      </c>
      <c r="F38" s="12">
        <f t="shared" si="17"/>
        <v>311.2</v>
      </c>
      <c r="G38" s="13">
        <f t="shared" si="18"/>
        <v>370</v>
      </c>
      <c r="H38" s="12">
        <f t="shared" si="21"/>
        <v>179.6</v>
      </c>
      <c r="I38" s="13">
        <f t="shared" si="22"/>
        <v>701</v>
      </c>
      <c r="J38" s="14">
        <f t="shared" si="8"/>
        <v>129631.56929179345</v>
      </c>
      <c r="K38" s="1">
        <v>36</v>
      </c>
      <c r="L38" s="16">
        <f t="shared" si="9"/>
        <v>22.5</v>
      </c>
      <c r="M38" s="24">
        <f t="shared" si="10"/>
        <v>10.75</v>
      </c>
      <c r="N38" s="18">
        <f t="shared" si="11"/>
        <v>6.666666666666667</v>
      </c>
      <c r="O38" s="24">
        <f>15 +(A38-1)/8</f>
        <v>19.375</v>
      </c>
      <c r="P38" s="19">
        <f>0+(A38-1)/4</f>
        <v>8.75</v>
      </c>
      <c r="Q38" s="24">
        <f t="shared" si="12"/>
        <v>5</v>
      </c>
      <c r="R38" s="33">
        <f t="shared" si="13"/>
        <v>11.666666666666666</v>
      </c>
      <c r="S38" s="27">
        <f>3+(A38-1)/2.5</f>
        <v>17</v>
      </c>
      <c r="T38" s="27">
        <f>4+(A38-1)/2.5</f>
        <v>18</v>
      </c>
      <c r="U38" s="27">
        <f>2+(A38-1)/5.5</f>
        <v>8.3636363636363633</v>
      </c>
      <c r="V38" s="27">
        <f>20+(A38-1)/5</f>
        <v>27</v>
      </c>
      <c r="W38" s="27">
        <f>0+(A38-1)/7</f>
        <v>5</v>
      </c>
      <c r="X38" s="25">
        <f>0+(A38 - 1)/12</f>
        <v>2.9166666666666665</v>
      </c>
      <c r="Y38" s="27">
        <f t="shared" si="14"/>
        <v>7.7777777777777777</v>
      </c>
      <c r="Z38" s="31">
        <f>2+(A38-1)/3.5</f>
        <v>12</v>
      </c>
      <c r="AA38" s="31">
        <f>3+(A38 - 1)/3.5</f>
        <v>13</v>
      </c>
      <c r="AB38" s="31">
        <f>5+(A38-1) / 2.2</f>
        <v>20.909090909090907</v>
      </c>
      <c r="AC38" s="31">
        <f>14+(A38-1)/6.4</f>
        <v>19.46875</v>
      </c>
      <c r="AD38" s="31">
        <f>0+(A38-1)/10</f>
        <v>3.5</v>
      </c>
      <c r="AE38" s="31">
        <f>0+(A38-1)/5</f>
        <v>7</v>
      </c>
      <c r="AF38" s="31">
        <f t="shared" si="15"/>
        <v>5.384615384615385</v>
      </c>
    </row>
    <row r="39" spans="1:32">
      <c r="A39" s="1">
        <v>37</v>
      </c>
      <c r="B39" s="12">
        <f t="shared" si="0"/>
        <v>511.33333333333331</v>
      </c>
      <c r="C39" s="13">
        <f t="shared" si="16"/>
        <v>149.30769230769232</v>
      </c>
      <c r="D39" s="12">
        <f t="shared" si="2"/>
        <v>396.25</v>
      </c>
      <c r="E39" s="13">
        <f t="shared" si="3"/>
        <v>199.11111111111111</v>
      </c>
      <c r="F39" s="12">
        <f t="shared" si="17"/>
        <v>326.8</v>
      </c>
      <c r="G39" s="13">
        <f t="shared" si="18"/>
        <v>389.25</v>
      </c>
      <c r="H39" s="12">
        <f t="shared" si="21"/>
        <v>187.9</v>
      </c>
      <c r="I39" s="13">
        <f t="shared" si="22"/>
        <v>738.5</v>
      </c>
      <c r="J39" s="14">
        <f t="shared" si="8"/>
        <v>136953.56726772967</v>
      </c>
      <c r="K39" s="1">
        <v>37</v>
      </c>
      <c r="L39" s="16">
        <f t="shared" si="9"/>
        <v>23</v>
      </c>
      <c r="M39" s="24">
        <f t="shared" si="10"/>
        <v>11</v>
      </c>
      <c r="N39" s="18">
        <f t="shared" si="11"/>
        <v>6.833333333333333</v>
      </c>
      <c r="O39" s="24">
        <f>15 +(A39-1)/8</f>
        <v>19.5</v>
      </c>
      <c r="P39" s="19">
        <f>0+(A39-1)/4</f>
        <v>9</v>
      </c>
      <c r="Q39" s="24">
        <f t="shared" si="12"/>
        <v>5.1428571428571432</v>
      </c>
      <c r="R39" s="33">
        <f t="shared" si="13"/>
        <v>12</v>
      </c>
      <c r="S39" s="27">
        <f>3+(A39-1)/2.5</f>
        <v>17.399999999999999</v>
      </c>
      <c r="T39" s="27">
        <f>4+(A39-1)/2.5</f>
        <v>18.399999999999999</v>
      </c>
      <c r="U39" s="27">
        <f>2+(A39-1)/5.5</f>
        <v>8.5454545454545467</v>
      </c>
      <c r="V39" s="27">
        <f>20+(A39-1)/5</f>
        <v>27.2</v>
      </c>
      <c r="W39" s="27">
        <f>0+(A39-1)/7</f>
        <v>5.1428571428571432</v>
      </c>
      <c r="X39" s="25">
        <f>0+(A39 - 1)/12</f>
        <v>3</v>
      </c>
      <c r="Y39" s="27">
        <f t="shared" si="14"/>
        <v>8</v>
      </c>
      <c r="Z39" s="31">
        <f>2+(A39-1)/3.5</f>
        <v>12.285714285714286</v>
      </c>
      <c r="AA39" s="31">
        <f>3+(A39 - 1)/3.5</f>
        <v>13.285714285714286</v>
      </c>
      <c r="AB39" s="31">
        <f>5+(A39-1) / 2.2</f>
        <v>21.363636363636363</v>
      </c>
      <c r="AC39" s="31">
        <f>14+(A39-1)/6.4</f>
        <v>19.625</v>
      </c>
      <c r="AD39" s="31">
        <f>0+(A39-1)/10</f>
        <v>3.6</v>
      </c>
      <c r="AE39" s="31">
        <f>0+(A39-1)/5</f>
        <v>7.2</v>
      </c>
      <c r="AF39" s="31">
        <f t="shared" si="15"/>
        <v>5.5384615384615383</v>
      </c>
    </row>
    <row r="40" spans="1:32">
      <c r="A40" s="1">
        <v>38</v>
      </c>
      <c r="B40" s="12">
        <f t="shared" si="0"/>
        <v>537.33333333333326</v>
      </c>
      <c r="C40" s="13">
        <f t="shared" si="16"/>
        <v>156.07692307692309</v>
      </c>
      <c r="D40" s="12">
        <f t="shared" si="2"/>
        <v>416</v>
      </c>
      <c r="E40" s="13">
        <f t="shared" si="3"/>
        <v>208.44444444444446</v>
      </c>
      <c r="F40" s="12">
        <f t="shared" si="17"/>
        <v>342.8</v>
      </c>
      <c r="G40" s="13">
        <f t="shared" si="18"/>
        <v>409</v>
      </c>
      <c r="H40" s="12">
        <f t="shared" si="21"/>
        <v>196.4</v>
      </c>
      <c r="I40" s="13">
        <f t="shared" si="22"/>
        <v>777</v>
      </c>
      <c r="J40" s="14">
        <f t="shared" si="8"/>
        <v>144491.29316328457</v>
      </c>
      <c r="K40" s="1">
        <v>38</v>
      </c>
      <c r="L40" s="16">
        <f t="shared" si="9"/>
        <v>23.5</v>
      </c>
      <c r="M40" s="24">
        <f t="shared" si="10"/>
        <v>11.25</v>
      </c>
      <c r="N40" s="18">
        <f t="shared" si="11"/>
        <v>7</v>
      </c>
      <c r="O40" s="24">
        <f>15 +(A40-1)/8</f>
        <v>19.625</v>
      </c>
      <c r="P40" s="19">
        <f>0+(A40-1)/4</f>
        <v>9.25</v>
      </c>
      <c r="Q40" s="24">
        <f t="shared" si="12"/>
        <v>5.2857142857142856</v>
      </c>
      <c r="R40" s="33">
        <f t="shared" si="13"/>
        <v>12.333333333333334</v>
      </c>
      <c r="S40" s="27">
        <f>3+(A40-1)/2.5</f>
        <v>17.8</v>
      </c>
      <c r="T40" s="27">
        <f>4+(A40-1)/2.5</f>
        <v>18.8</v>
      </c>
      <c r="U40" s="27">
        <f>2+(A40-1)/5.5</f>
        <v>8.7272727272727266</v>
      </c>
      <c r="V40" s="27">
        <f>20+(A40-1)/5</f>
        <v>27.4</v>
      </c>
      <c r="W40" s="27">
        <f>0+(A40-1)/7</f>
        <v>5.2857142857142856</v>
      </c>
      <c r="X40" s="25">
        <f>0+(A40 - 1)/12</f>
        <v>3.0833333333333335</v>
      </c>
      <c r="Y40" s="27">
        <f t="shared" si="14"/>
        <v>8.2222222222222214</v>
      </c>
      <c r="Z40" s="31">
        <f>2+(A40-1)/3.5</f>
        <v>12.571428571428571</v>
      </c>
      <c r="AA40" s="31">
        <f>3+(A40 - 1)/3.5</f>
        <v>13.571428571428571</v>
      </c>
      <c r="AB40" s="31">
        <f>5+(A40-1) / 2.2</f>
        <v>21.818181818181817</v>
      </c>
      <c r="AC40" s="31">
        <f>14+(A40-1)/6.4</f>
        <v>19.78125</v>
      </c>
      <c r="AD40" s="31">
        <f>0+(A40-1)/10</f>
        <v>3.7</v>
      </c>
      <c r="AE40" s="31">
        <f>0+(A40-1)/5</f>
        <v>7.4</v>
      </c>
      <c r="AF40" s="31">
        <f t="shared" si="15"/>
        <v>5.6923076923076925</v>
      </c>
    </row>
    <row r="41" spans="1:32">
      <c r="A41" s="1">
        <v>39</v>
      </c>
      <c r="B41" s="12">
        <f t="shared" si="0"/>
        <v>564</v>
      </c>
      <c r="C41" s="13">
        <f t="shared" si="16"/>
        <v>163</v>
      </c>
      <c r="D41" s="12">
        <f t="shared" si="2"/>
        <v>436.25</v>
      </c>
      <c r="E41" s="13">
        <f t="shared" si="3"/>
        <v>218</v>
      </c>
      <c r="F41" s="12">
        <f t="shared" si="17"/>
        <v>359.2</v>
      </c>
      <c r="G41" s="13">
        <f t="shared" si="18"/>
        <v>429.25</v>
      </c>
      <c r="H41" s="12">
        <f t="shared" si="21"/>
        <v>205.1</v>
      </c>
      <c r="I41" s="13">
        <f t="shared" si="22"/>
        <v>816.5</v>
      </c>
      <c r="J41" s="14">
        <f t="shared" si="8"/>
        <v>152256.2363875373</v>
      </c>
      <c r="K41" s="1">
        <v>39</v>
      </c>
      <c r="L41" s="16">
        <f t="shared" si="9"/>
        <v>24</v>
      </c>
      <c r="M41" s="24">
        <f t="shared" si="10"/>
        <v>11.5</v>
      </c>
      <c r="N41" s="18">
        <f t="shared" si="11"/>
        <v>7.166666666666667</v>
      </c>
      <c r="O41" s="24">
        <f>15 +(A41-1)/8</f>
        <v>19.75</v>
      </c>
      <c r="P41" s="19">
        <f>0+(A41-1)/4</f>
        <v>9.5</v>
      </c>
      <c r="Q41" s="24">
        <f t="shared" si="12"/>
        <v>5.4285714285714288</v>
      </c>
      <c r="R41" s="33">
        <f t="shared" si="13"/>
        <v>12.666666666666666</v>
      </c>
      <c r="S41" s="27">
        <f>3+(A41-1)/2.5</f>
        <v>18.2</v>
      </c>
      <c r="T41" s="27">
        <f>4+(A41-1)/2.5</f>
        <v>19.2</v>
      </c>
      <c r="U41" s="27">
        <f>2+(A41-1)/5.5</f>
        <v>8.9090909090909101</v>
      </c>
      <c r="V41" s="27">
        <f>20+(A41-1)/5</f>
        <v>27.6</v>
      </c>
      <c r="W41" s="27">
        <f>0+(A41-1)/7</f>
        <v>5.4285714285714288</v>
      </c>
      <c r="X41" s="25">
        <f>0+(A41 - 1)/12</f>
        <v>3.1666666666666665</v>
      </c>
      <c r="Y41" s="27">
        <f t="shared" si="14"/>
        <v>8.4444444444444446</v>
      </c>
      <c r="Z41" s="31">
        <f>2+(A41-1)/3.5</f>
        <v>12.857142857142858</v>
      </c>
      <c r="AA41" s="31">
        <f>3+(A41 - 1)/3.5</f>
        <v>13.857142857142858</v>
      </c>
      <c r="AB41" s="31">
        <f>5+(A41-1) / 2.2</f>
        <v>22.27272727272727</v>
      </c>
      <c r="AC41" s="31">
        <f>14+(A41-1)/6.4</f>
        <v>19.9375</v>
      </c>
      <c r="AD41" s="31">
        <f>0+(A41-1)/10</f>
        <v>3.8</v>
      </c>
      <c r="AE41" s="31">
        <f>0+(A41-1)/5</f>
        <v>7.6</v>
      </c>
      <c r="AF41" s="31">
        <f t="shared" si="15"/>
        <v>5.8461538461538458</v>
      </c>
    </row>
    <row r="42" spans="1:32">
      <c r="A42" s="1">
        <v>40</v>
      </c>
      <c r="B42" s="12">
        <f t="shared" si="0"/>
        <v>591.33333333333337</v>
      </c>
      <c r="C42" s="13">
        <f t="shared" si="16"/>
        <v>170.07692307692309</v>
      </c>
      <c r="D42" s="12">
        <f t="shared" si="2"/>
        <v>457</v>
      </c>
      <c r="E42" s="13">
        <f t="shared" si="3"/>
        <v>227.77777777777777</v>
      </c>
      <c r="F42" s="12">
        <f t="shared" si="17"/>
        <v>376</v>
      </c>
      <c r="G42" s="13">
        <f t="shared" si="18"/>
        <v>450</v>
      </c>
      <c r="H42" s="12">
        <f t="shared" si="21"/>
        <v>214</v>
      </c>
      <c r="I42" s="13">
        <f t="shared" si="22"/>
        <v>857</v>
      </c>
      <c r="J42" s="14">
        <f t="shared" si="8"/>
        <v>160268.43545600001</v>
      </c>
      <c r="K42" s="1">
        <v>40</v>
      </c>
      <c r="L42" s="16">
        <f t="shared" si="9"/>
        <v>24.5</v>
      </c>
      <c r="M42" s="24">
        <f t="shared" si="10"/>
        <v>11.75</v>
      </c>
      <c r="N42" s="18">
        <f t="shared" si="11"/>
        <v>7.333333333333333</v>
      </c>
      <c r="O42" s="24">
        <f>15 +(A42-1)/8</f>
        <v>19.875</v>
      </c>
      <c r="P42" s="19">
        <f>0+(A42-1)/4</f>
        <v>9.75</v>
      </c>
      <c r="Q42" s="24">
        <f t="shared" si="12"/>
        <v>5.5714285714285712</v>
      </c>
      <c r="R42" s="33">
        <f t="shared" si="13"/>
        <v>13</v>
      </c>
      <c r="S42" s="27">
        <f>3+(A42-1)/2.5</f>
        <v>18.600000000000001</v>
      </c>
      <c r="T42" s="27">
        <f>4+(A42-1)/2.5</f>
        <v>19.600000000000001</v>
      </c>
      <c r="U42" s="27">
        <f>2+(A42-1)/5.5</f>
        <v>9.0909090909090899</v>
      </c>
      <c r="V42" s="27">
        <f>20+(A42-1)/5</f>
        <v>27.8</v>
      </c>
      <c r="W42" s="27">
        <f>0+(A42-1)/7</f>
        <v>5.5714285714285712</v>
      </c>
      <c r="X42" s="25">
        <f>0+(A42 - 1)/12</f>
        <v>3.25</v>
      </c>
      <c r="Y42" s="27">
        <f t="shared" si="14"/>
        <v>8.6666666666666661</v>
      </c>
      <c r="Z42" s="31">
        <f>2+(A42-1)/3.5</f>
        <v>13.142857142857142</v>
      </c>
      <c r="AA42" s="31">
        <f>3+(A42 - 1)/3.5</f>
        <v>14.142857142857142</v>
      </c>
      <c r="AB42" s="31">
        <f>5+(A42-1) / 2.2</f>
        <v>22.727272727272727</v>
      </c>
      <c r="AC42" s="31">
        <f>14+(A42-1)/6.4</f>
        <v>20.09375</v>
      </c>
      <c r="AD42" s="31">
        <f>0+(A42-1)/10</f>
        <v>3.9</v>
      </c>
      <c r="AE42" s="31">
        <f>0+(A42-1)/5</f>
        <v>7.8</v>
      </c>
      <c r="AF42" s="31">
        <f t="shared" si="15"/>
        <v>6</v>
      </c>
    </row>
    <row r="43" spans="1:32">
      <c r="A43" s="1">
        <v>41</v>
      </c>
      <c r="B43" s="12">
        <f t="shared" si="0"/>
        <v>619.33333333333337</v>
      </c>
      <c r="C43" s="13">
        <f t="shared" si="16"/>
        <v>177.30769230769232</v>
      </c>
      <c r="D43" s="12">
        <f t="shared" si="2"/>
        <v>478.25</v>
      </c>
      <c r="E43" s="13">
        <f t="shared" si="3"/>
        <v>237.77777777777777</v>
      </c>
      <c r="F43" s="12">
        <f t="shared" si="17"/>
        <v>393.2</v>
      </c>
      <c r="G43" s="13">
        <f t="shared" si="18"/>
        <v>471.25</v>
      </c>
      <c r="H43" s="12">
        <f t="shared" si="21"/>
        <v>223.1</v>
      </c>
      <c r="I43" s="13">
        <f t="shared" si="22"/>
        <v>898.5</v>
      </c>
      <c r="J43" s="14">
        <f t="shared" si="8"/>
        <v>168562.94210484295</v>
      </c>
      <c r="K43" s="1">
        <v>41</v>
      </c>
      <c r="L43" s="16">
        <f t="shared" si="9"/>
        <v>25</v>
      </c>
      <c r="M43" s="24">
        <f t="shared" si="10"/>
        <v>12</v>
      </c>
      <c r="N43" s="18">
        <f t="shared" si="11"/>
        <v>7.5</v>
      </c>
      <c r="O43" s="24">
        <f>15 +(A43-1)/8</f>
        <v>20</v>
      </c>
      <c r="P43" s="19">
        <f>0+(A43-1)/4</f>
        <v>10</v>
      </c>
      <c r="Q43" s="24">
        <f t="shared" si="12"/>
        <v>5.7142857142857144</v>
      </c>
      <c r="R43" s="33">
        <f t="shared" si="13"/>
        <v>13.333333333333334</v>
      </c>
      <c r="S43" s="27">
        <f>3+(A43-1)/2.5</f>
        <v>19</v>
      </c>
      <c r="T43" s="27">
        <f>4+(A43-1)/2.5</f>
        <v>20</v>
      </c>
      <c r="U43" s="27">
        <f>2+(A43-1)/5.5</f>
        <v>9.2727272727272734</v>
      </c>
      <c r="V43" s="27">
        <f>20+(A43-1)/5</f>
        <v>28</v>
      </c>
      <c r="W43" s="27">
        <f>0+(A43-1)/7</f>
        <v>5.7142857142857144</v>
      </c>
      <c r="X43" s="25">
        <f>0+(A43 - 1)/12</f>
        <v>3.3333333333333335</v>
      </c>
      <c r="Y43" s="27">
        <f t="shared" si="14"/>
        <v>8.8888888888888893</v>
      </c>
      <c r="Z43" s="31">
        <f>2+(A43-1)/3.5</f>
        <v>13.428571428571429</v>
      </c>
      <c r="AA43" s="31">
        <f>3+(A43 - 1)/3.5</f>
        <v>14.428571428571429</v>
      </c>
      <c r="AB43" s="31">
        <f>5+(A43-1) / 2.2</f>
        <v>23.18181818181818</v>
      </c>
      <c r="AC43" s="31">
        <f>14+(A43-1)/6.4</f>
        <v>20.25</v>
      </c>
      <c r="AD43" s="31">
        <f>0+(A43-1)/10</f>
        <v>4</v>
      </c>
      <c r="AE43" s="31">
        <f>0+(A43-1)/5</f>
        <v>8</v>
      </c>
      <c r="AF43" s="31">
        <f t="shared" si="15"/>
        <v>6.1538461538461542</v>
      </c>
    </row>
    <row r="44" spans="1:32">
      <c r="A44" s="1">
        <v>42</v>
      </c>
      <c r="B44" s="12">
        <f t="shared" si="0"/>
        <v>648</v>
      </c>
      <c r="C44" s="13">
        <f t="shared" si="16"/>
        <v>184.69230769230768</v>
      </c>
      <c r="D44" s="12">
        <f t="shared" si="2"/>
        <v>500</v>
      </c>
      <c r="E44" s="13">
        <f t="shared" si="3"/>
        <v>248</v>
      </c>
      <c r="F44" s="12">
        <f t="shared" si="17"/>
        <v>410.8</v>
      </c>
      <c r="G44" s="13">
        <f t="shared" si="18"/>
        <v>493</v>
      </c>
      <c r="H44" s="12">
        <f t="shared" si="21"/>
        <v>232.4</v>
      </c>
      <c r="I44" s="13">
        <f t="shared" si="22"/>
        <v>941</v>
      </c>
      <c r="J44" s="14">
        <f t="shared" si="8"/>
        <v>177201.24268108149</v>
      </c>
      <c r="K44" s="1">
        <v>42</v>
      </c>
      <c r="L44" s="16">
        <f t="shared" si="9"/>
        <v>25.5</v>
      </c>
      <c r="M44" s="24">
        <f t="shared" si="10"/>
        <v>12.25</v>
      </c>
      <c r="N44" s="18">
        <f t="shared" si="11"/>
        <v>7.666666666666667</v>
      </c>
      <c r="O44" s="24">
        <f>15 +(A44-1)/8</f>
        <v>20.125</v>
      </c>
      <c r="P44" s="19">
        <f>0+(A44-1)/4</f>
        <v>10.25</v>
      </c>
      <c r="Q44" s="24">
        <f t="shared" si="12"/>
        <v>5.8571428571428568</v>
      </c>
      <c r="R44" s="33">
        <f t="shared" si="13"/>
        <v>13.666666666666666</v>
      </c>
      <c r="S44" s="27">
        <f>3+(A44-1)/2.5</f>
        <v>19.399999999999999</v>
      </c>
      <c r="T44" s="27">
        <f>4+(A44-1)/2.5</f>
        <v>20.399999999999999</v>
      </c>
      <c r="U44" s="27">
        <f>2+(A44-1)/5.5</f>
        <v>9.4545454545454533</v>
      </c>
      <c r="V44" s="27">
        <f>20+(A44-1)/5</f>
        <v>28.2</v>
      </c>
      <c r="W44" s="27">
        <f>0+(A44-1)/7</f>
        <v>5.8571428571428568</v>
      </c>
      <c r="X44" s="25">
        <f>0+(A44 - 1)/12</f>
        <v>3.4166666666666665</v>
      </c>
      <c r="Y44" s="27">
        <f t="shared" si="14"/>
        <v>9.1111111111111107</v>
      </c>
      <c r="Z44" s="31">
        <f>2+(A44-1)/3.5</f>
        <v>13.714285714285714</v>
      </c>
      <c r="AA44" s="31">
        <f>3+(A44 - 1)/3.5</f>
        <v>14.714285714285714</v>
      </c>
      <c r="AB44" s="31">
        <f>5+(A44-1) / 2.2</f>
        <v>23.636363636363633</v>
      </c>
      <c r="AC44" s="31">
        <f>14+(A44-1)/6.4</f>
        <v>20.40625</v>
      </c>
      <c r="AD44" s="31">
        <f>0+(A44-1)/10</f>
        <v>4.0999999999999996</v>
      </c>
      <c r="AE44" s="31">
        <f>0+(A44-1)/5</f>
        <v>8.1999999999999993</v>
      </c>
      <c r="AF44" s="31">
        <f t="shared" si="15"/>
        <v>6.3076923076923075</v>
      </c>
    </row>
    <row r="45" spans="1:32">
      <c r="A45" s="1">
        <v>43</v>
      </c>
      <c r="B45" s="12">
        <f t="shared" si="0"/>
        <v>677.33333333333337</v>
      </c>
      <c r="C45" s="13">
        <f t="shared" si="16"/>
        <v>192.23076923076923</v>
      </c>
      <c r="D45" s="12">
        <f t="shared" si="2"/>
        <v>522.25</v>
      </c>
      <c r="E45" s="13">
        <f t="shared" si="3"/>
        <v>258.44444444444446</v>
      </c>
      <c r="F45" s="12">
        <f t="shared" si="17"/>
        <v>428.8</v>
      </c>
      <c r="G45" s="13">
        <f t="shared" si="18"/>
        <v>515.25</v>
      </c>
      <c r="H45" s="12">
        <f t="shared" si="21"/>
        <v>241.9</v>
      </c>
      <c r="I45" s="13">
        <f t="shared" si="22"/>
        <v>984.5</v>
      </c>
      <c r="J45" s="14">
        <f t="shared" si="8"/>
        <v>186291.48676543732</v>
      </c>
      <c r="K45" s="1">
        <v>43</v>
      </c>
      <c r="L45" s="16">
        <f t="shared" si="9"/>
        <v>26</v>
      </c>
      <c r="M45" s="24">
        <f t="shared" si="10"/>
        <v>12.5</v>
      </c>
      <c r="N45" s="18">
        <f t="shared" si="11"/>
        <v>7.833333333333333</v>
      </c>
      <c r="O45" s="24">
        <f>15 +(A45-1)/8</f>
        <v>20.25</v>
      </c>
      <c r="P45" s="19">
        <f>0+(A45-1)/4</f>
        <v>10.5</v>
      </c>
      <c r="Q45" s="24">
        <f t="shared" si="12"/>
        <v>6</v>
      </c>
      <c r="R45" s="33">
        <f t="shared" si="13"/>
        <v>14</v>
      </c>
      <c r="S45" s="27">
        <f>3+(A45-1)/2.5</f>
        <v>19.8</v>
      </c>
      <c r="T45" s="27">
        <f>4+(A45-1)/2.5</f>
        <v>20.8</v>
      </c>
      <c r="U45" s="27">
        <f>2+(A45-1)/5.5</f>
        <v>9.6363636363636367</v>
      </c>
      <c r="V45" s="27">
        <f>20+(A45-1)/5</f>
        <v>28.4</v>
      </c>
      <c r="W45" s="27">
        <f>0+(A45-1)/7</f>
        <v>6</v>
      </c>
      <c r="X45" s="25">
        <f>0+(A45 - 1)/12</f>
        <v>3.5</v>
      </c>
      <c r="Y45" s="27">
        <f t="shared" si="14"/>
        <v>9.3333333333333339</v>
      </c>
      <c r="Z45" s="31">
        <f>2+(A45-1)/3.5</f>
        <v>14</v>
      </c>
      <c r="AA45" s="31">
        <f>3+(A45 - 1)/3.5</f>
        <v>15</v>
      </c>
      <c r="AB45" s="31">
        <f>5+(A45-1) / 2.2</f>
        <v>24.09090909090909</v>
      </c>
      <c r="AC45" s="31">
        <f>14+(A45-1)/6.4</f>
        <v>20.5625</v>
      </c>
      <c r="AD45" s="31">
        <f>0+(A45-1)/10</f>
        <v>4.2</v>
      </c>
      <c r="AE45" s="31">
        <f>0+(A45-1)/5</f>
        <v>8.4</v>
      </c>
      <c r="AF45" s="31">
        <f t="shared" si="15"/>
        <v>6.4615384615384617</v>
      </c>
    </row>
    <row r="46" spans="1:32">
      <c r="A46" s="1">
        <v>44</v>
      </c>
      <c r="B46" s="12">
        <f t="shared" si="0"/>
        <v>707.33333333333337</v>
      </c>
      <c r="C46" s="13">
        <f t="shared" si="16"/>
        <v>199.92307692307693</v>
      </c>
      <c r="D46" s="12">
        <f t="shared" si="2"/>
        <v>545</v>
      </c>
      <c r="E46" s="13">
        <f t="shared" si="3"/>
        <v>269.11111111111109</v>
      </c>
      <c r="F46" s="12">
        <f t="shared" si="17"/>
        <v>447.2</v>
      </c>
      <c r="G46" s="13">
        <f t="shared" si="18"/>
        <v>538</v>
      </c>
      <c r="H46" s="12">
        <f t="shared" si="21"/>
        <v>251.6</v>
      </c>
      <c r="I46" s="13">
        <f t="shared" si="22"/>
        <v>1029</v>
      </c>
      <c r="J46" s="14">
        <f t="shared" si="8"/>
        <v>196024.39706902555</v>
      </c>
      <c r="K46" s="1">
        <v>44</v>
      </c>
      <c r="L46" s="16">
        <f t="shared" si="9"/>
        <v>26.5</v>
      </c>
      <c r="M46" s="24">
        <f t="shared" si="10"/>
        <v>12.75</v>
      </c>
      <c r="N46" s="18">
        <f t="shared" si="11"/>
        <v>8</v>
      </c>
      <c r="O46" s="24">
        <f>15 +(A46-1)/8</f>
        <v>20.375</v>
      </c>
      <c r="P46" s="19">
        <f>0+(A46-1)/4</f>
        <v>10.75</v>
      </c>
      <c r="Q46" s="24">
        <f t="shared" si="12"/>
        <v>6.1428571428571432</v>
      </c>
      <c r="R46" s="33">
        <f t="shared" si="13"/>
        <v>14.333333333333334</v>
      </c>
      <c r="S46" s="27">
        <f>3+(A46-1)/2.5</f>
        <v>20.2</v>
      </c>
      <c r="T46" s="27">
        <f>4+(A46-1)/2.5</f>
        <v>21.2</v>
      </c>
      <c r="U46" s="27">
        <f>2+(A46-1)/5.5</f>
        <v>9.8181818181818183</v>
      </c>
      <c r="V46" s="27">
        <f>20+(A46-1)/5</f>
        <v>28.6</v>
      </c>
      <c r="W46" s="27">
        <f>0+(A46-1)/7</f>
        <v>6.1428571428571432</v>
      </c>
      <c r="X46" s="25">
        <f>0+(A46 - 1)/12</f>
        <v>3.5833333333333335</v>
      </c>
      <c r="Y46" s="27">
        <f t="shared" si="14"/>
        <v>9.5555555555555554</v>
      </c>
      <c r="Z46" s="31">
        <f>2+(A46-1)/3.5</f>
        <v>14.285714285714286</v>
      </c>
      <c r="AA46" s="31">
        <f>3+(A46 - 1)/3.5</f>
        <v>15.285714285714286</v>
      </c>
      <c r="AB46" s="31">
        <f>5+(A46-1) / 2.2</f>
        <v>24.545454545454543</v>
      </c>
      <c r="AC46" s="31">
        <f>14+(A46-1)/6.4</f>
        <v>20.71875</v>
      </c>
      <c r="AD46" s="31">
        <f>0+(A46-1)/10</f>
        <v>4.3</v>
      </c>
      <c r="AE46" s="31">
        <f>0+(A46-1)/5</f>
        <v>8.6</v>
      </c>
      <c r="AF46" s="31">
        <f t="shared" si="15"/>
        <v>6.615384615384615</v>
      </c>
    </row>
    <row r="47" spans="1:32">
      <c r="A47" s="1">
        <v>45</v>
      </c>
      <c r="B47" s="12">
        <f t="shared" si="0"/>
        <v>738</v>
      </c>
      <c r="C47" s="13">
        <f t="shared" si="16"/>
        <v>207.76923076923077</v>
      </c>
      <c r="D47" s="12">
        <f t="shared" si="2"/>
        <v>568.25</v>
      </c>
      <c r="E47" s="13">
        <f t="shared" si="3"/>
        <v>280</v>
      </c>
      <c r="F47" s="12">
        <f t="shared" si="17"/>
        <v>466</v>
      </c>
      <c r="G47" s="13">
        <f t="shared" si="18"/>
        <v>561.25</v>
      </c>
      <c r="H47" s="12">
        <f t="shared" si="21"/>
        <v>261.5</v>
      </c>
      <c r="I47" s="13">
        <f t="shared" si="22"/>
        <v>1074.5</v>
      </c>
      <c r="J47" s="14">
        <f t="shared" si="8"/>
        <v>206737.15861908518</v>
      </c>
      <c r="K47" s="1">
        <v>45</v>
      </c>
      <c r="L47" s="16">
        <f t="shared" si="9"/>
        <v>27</v>
      </c>
      <c r="M47" s="24">
        <f t="shared" si="10"/>
        <v>13</v>
      </c>
      <c r="N47" s="18">
        <f t="shared" si="11"/>
        <v>8.1666666666666679</v>
      </c>
      <c r="O47" s="24">
        <f>15 +(A47-1)/8</f>
        <v>20.5</v>
      </c>
      <c r="P47" s="19">
        <f>0+(A47-1)/4</f>
        <v>11</v>
      </c>
      <c r="Q47" s="24">
        <f t="shared" si="12"/>
        <v>6.2857142857142856</v>
      </c>
      <c r="R47" s="33">
        <f t="shared" si="13"/>
        <v>14.666666666666666</v>
      </c>
      <c r="S47" s="27">
        <f>3+(A47-1)/2.5</f>
        <v>20.6</v>
      </c>
      <c r="T47" s="27">
        <f>4+(A47-1)/2.5</f>
        <v>21.6</v>
      </c>
      <c r="U47" s="27">
        <f>2+(A47-1)/5.5</f>
        <v>10</v>
      </c>
      <c r="V47" s="27">
        <f>20+(A47-1)/5</f>
        <v>28.8</v>
      </c>
      <c r="W47" s="27">
        <f>0+(A47-1)/7</f>
        <v>6.2857142857142856</v>
      </c>
      <c r="X47" s="25">
        <f>0+(A47 - 1)/12</f>
        <v>3.6666666666666665</v>
      </c>
      <c r="Y47" s="27">
        <f t="shared" si="14"/>
        <v>9.7777777777777786</v>
      </c>
      <c r="Z47" s="31">
        <f>2+(A47-1)/3.5</f>
        <v>14.571428571428571</v>
      </c>
      <c r="AA47" s="31">
        <f>3+(A47 - 1)/3.5</f>
        <v>15.571428571428571</v>
      </c>
      <c r="AB47" s="31">
        <f>5+(A47-1) / 2.2</f>
        <v>25</v>
      </c>
      <c r="AC47" s="31">
        <f>14+(A47-1)/6.4</f>
        <v>20.875</v>
      </c>
      <c r="AD47" s="31">
        <f>0+(A47-1)/10</f>
        <v>4.4000000000000004</v>
      </c>
      <c r="AE47" s="31">
        <f>0+(A47-1)/5</f>
        <v>8.8000000000000007</v>
      </c>
      <c r="AF47" s="31">
        <f t="shared" si="15"/>
        <v>6.7692307692307692</v>
      </c>
    </row>
    <row r="48" spans="1:32">
      <c r="A48" s="1">
        <v>46</v>
      </c>
      <c r="B48" s="12">
        <f t="shared" si="0"/>
        <v>769.33333333333337</v>
      </c>
      <c r="C48" s="13">
        <f t="shared" si="16"/>
        <v>215.76923076923077</v>
      </c>
      <c r="D48" s="12">
        <f t="shared" si="2"/>
        <v>592</v>
      </c>
      <c r="E48" s="13">
        <f t="shared" si="3"/>
        <v>291.11111111111109</v>
      </c>
      <c r="F48" s="12">
        <f t="shared" si="17"/>
        <v>485.2</v>
      </c>
      <c r="G48" s="13">
        <f t="shared" si="18"/>
        <v>585</v>
      </c>
      <c r="H48" s="12">
        <f t="shared" si="21"/>
        <v>271.60000000000002</v>
      </c>
      <c r="I48" s="13">
        <f t="shared" si="22"/>
        <v>1121</v>
      </c>
      <c r="J48" s="14">
        <f t="shared" si="8"/>
        <v>219027.33154239375</v>
      </c>
      <c r="K48" s="1">
        <v>46</v>
      </c>
      <c r="L48" s="16">
        <f t="shared" si="9"/>
        <v>27.5</v>
      </c>
      <c r="M48" s="24">
        <f t="shared" si="10"/>
        <v>13.25</v>
      </c>
      <c r="N48" s="18">
        <f t="shared" si="11"/>
        <v>8.3333333333333321</v>
      </c>
      <c r="O48" s="24">
        <f>15 +(A48-1)/8</f>
        <v>20.625</v>
      </c>
      <c r="P48" s="19">
        <f>0+(A48-1)/4</f>
        <v>11.25</v>
      </c>
      <c r="Q48" s="24">
        <f t="shared" si="12"/>
        <v>6.4285714285714288</v>
      </c>
      <c r="R48" s="33">
        <f t="shared" si="13"/>
        <v>15</v>
      </c>
      <c r="S48" s="27">
        <f>3+(A48-1)/2.5</f>
        <v>21</v>
      </c>
      <c r="T48" s="27">
        <f>4+(A48-1)/2.5</f>
        <v>22</v>
      </c>
      <c r="U48" s="27">
        <f>2+(A48-1)/5.5</f>
        <v>10.181818181818182</v>
      </c>
      <c r="V48" s="27">
        <f>20+(A48-1)/5</f>
        <v>29</v>
      </c>
      <c r="W48" s="27">
        <f>0+(A48-1)/7</f>
        <v>6.4285714285714288</v>
      </c>
      <c r="X48" s="25">
        <f>0+(A48 - 1)/12</f>
        <v>3.75</v>
      </c>
      <c r="Y48" s="27">
        <f t="shared" si="14"/>
        <v>10</v>
      </c>
      <c r="Z48" s="31">
        <f>2+(A48-1)/3.5</f>
        <v>14.857142857142858</v>
      </c>
      <c r="AA48" s="31">
        <f>3+(A48 - 1)/3.5</f>
        <v>15.857142857142858</v>
      </c>
      <c r="AB48" s="31">
        <f>5+(A48-1) / 2.2</f>
        <v>25.454545454545453</v>
      </c>
      <c r="AC48" s="31">
        <f>14+(A48-1)/6.4</f>
        <v>21.03125</v>
      </c>
      <c r="AD48" s="31">
        <f>0+(A48-1)/10</f>
        <v>4.5</v>
      </c>
      <c r="AE48" s="31">
        <f>0+(A48-1)/5</f>
        <v>9</v>
      </c>
      <c r="AF48" s="31">
        <f t="shared" si="15"/>
        <v>6.9230769230769234</v>
      </c>
    </row>
    <row r="49" spans="1:32">
      <c r="A49" s="1">
        <v>47</v>
      </c>
      <c r="B49" s="12">
        <f t="shared" si="0"/>
        <v>801.33333333333337</v>
      </c>
      <c r="C49" s="13">
        <f t="shared" si="16"/>
        <v>223.92307692307693</v>
      </c>
      <c r="D49" s="12">
        <f t="shared" si="2"/>
        <v>616.25</v>
      </c>
      <c r="E49" s="13">
        <f t="shared" si="3"/>
        <v>302.44444444444446</v>
      </c>
      <c r="F49" s="12">
        <f t="shared" si="17"/>
        <v>504.8</v>
      </c>
      <c r="G49" s="13">
        <f t="shared" si="18"/>
        <v>609.25</v>
      </c>
      <c r="H49" s="12">
        <f t="shared" si="21"/>
        <v>281.89999999999998</v>
      </c>
      <c r="I49" s="13">
        <f t="shared" si="22"/>
        <v>1168.5</v>
      </c>
      <c r="J49" s="14">
        <f t="shared" si="8"/>
        <v>233956.37600324146</v>
      </c>
      <c r="K49" s="1">
        <v>47</v>
      </c>
      <c r="L49" s="16">
        <f t="shared" si="9"/>
        <v>28</v>
      </c>
      <c r="M49" s="24">
        <f t="shared" si="10"/>
        <v>13.5</v>
      </c>
      <c r="N49" s="18">
        <f t="shared" si="11"/>
        <v>8.5</v>
      </c>
      <c r="O49" s="24">
        <f>15 +(A49-1)/8</f>
        <v>20.75</v>
      </c>
      <c r="P49" s="19">
        <f>0+(A49-1)/4</f>
        <v>11.5</v>
      </c>
      <c r="Q49" s="24">
        <f t="shared" si="12"/>
        <v>6.5714285714285712</v>
      </c>
      <c r="R49" s="33">
        <f t="shared" si="13"/>
        <v>15.333333333333334</v>
      </c>
      <c r="S49" s="27">
        <f>3+(A49-1)/2.5</f>
        <v>21.4</v>
      </c>
      <c r="T49" s="27">
        <f>4+(A49-1)/2.5</f>
        <v>22.4</v>
      </c>
      <c r="U49" s="27">
        <f>2+(A49-1)/5.5</f>
        <v>10.363636363636363</v>
      </c>
      <c r="V49" s="27">
        <f>20+(A49-1)/5</f>
        <v>29.2</v>
      </c>
      <c r="W49" s="27">
        <f>0+(A49-1)/7</f>
        <v>6.5714285714285712</v>
      </c>
      <c r="X49" s="25">
        <f>0+(A49 - 1)/12</f>
        <v>3.8333333333333335</v>
      </c>
      <c r="Y49" s="27">
        <f t="shared" si="14"/>
        <v>10.222222222222221</v>
      </c>
      <c r="Z49" s="31">
        <f>2+(A49-1)/3.5</f>
        <v>15.142857142857142</v>
      </c>
      <c r="AA49" s="31">
        <f>3+(A49 - 1)/3.5</f>
        <v>16.142857142857142</v>
      </c>
      <c r="AB49" s="31">
        <f>5+(A49-1) / 2.2</f>
        <v>25.909090909090907</v>
      </c>
      <c r="AC49" s="31">
        <f>14+(A49-1)/6.4</f>
        <v>21.1875</v>
      </c>
      <c r="AD49" s="31">
        <f>0+(A49-1)/10</f>
        <v>4.5999999999999996</v>
      </c>
      <c r="AE49" s="31">
        <f>0+(A49-1)/5</f>
        <v>9.1999999999999993</v>
      </c>
      <c r="AF49" s="31">
        <f t="shared" si="15"/>
        <v>7.0769230769230766</v>
      </c>
    </row>
    <row r="50" spans="1:32">
      <c r="A50" s="1">
        <v>48</v>
      </c>
      <c r="B50" s="12">
        <f t="shared" si="0"/>
        <v>834</v>
      </c>
      <c r="C50" s="13">
        <f t="shared" si="16"/>
        <v>232.23076923076923</v>
      </c>
      <c r="D50" s="12">
        <f t="shared" si="2"/>
        <v>641</v>
      </c>
      <c r="E50" s="13">
        <f t="shared" si="3"/>
        <v>314</v>
      </c>
      <c r="F50" s="12">
        <f t="shared" si="17"/>
        <v>524.79999999999995</v>
      </c>
      <c r="G50" s="13">
        <f t="shared" si="18"/>
        <v>634</v>
      </c>
      <c r="H50" s="12">
        <f t="shared" si="21"/>
        <v>292.39999999999998</v>
      </c>
      <c r="I50" s="13">
        <f t="shared" si="22"/>
        <v>1217</v>
      </c>
      <c r="J50" s="14">
        <f t="shared" si="8"/>
        <v>253414.01371742113</v>
      </c>
      <c r="K50" s="1">
        <v>48</v>
      </c>
      <c r="L50" s="16">
        <f t="shared" si="9"/>
        <v>28.5</v>
      </c>
      <c r="M50" s="24">
        <f t="shared" si="10"/>
        <v>13.75</v>
      </c>
      <c r="N50" s="18">
        <f t="shared" si="11"/>
        <v>8.6666666666666679</v>
      </c>
      <c r="O50" s="24">
        <f>15 +(A50-1)/8</f>
        <v>20.875</v>
      </c>
      <c r="P50" s="19">
        <f>0+(A50-1)/4</f>
        <v>11.75</v>
      </c>
      <c r="Q50" s="24">
        <f t="shared" si="12"/>
        <v>6.7142857142857144</v>
      </c>
      <c r="R50" s="33">
        <f t="shared" si="13"/>
        <v>15.666666666666666</v>
      </c>
      <c r="S50" s="27">
        <f>3+(A50-1)/2.5</f>
        <v>21.8</v>
      </c>
      <c r="T50" s="27">
        <f>4+(A50-1)/2.5</f>
        <v>22.8</v>
      </c>
      <c r="U50" s="27">
        <f>2+(A50-1)/5.5</f>
        <v>10.545454545454545</v>
      </c>
      <c r="V50" s="27">
        <f>20+(A50-1)/5</f>
        <v>29.4</v>
      </c>
      <c r="W50" s="27">
        <f>0+(A50-1)/7</f>
        <v>6.7142857142857144</v>
      </c>
      <c r="X50" s="25">
        <f>0+(A50 - 1)/12</f>
        <v>3.9166666666666665</v>
      </c>
      <c r="Y50" s="27">
        <f t="shared" si="14"/>
        <v>10.444444444444445</v>
      </c>
      <c r="Z50" s="31">
        <f>2+(A50-1)/3.5</f>
        <v>15.428571428571429</v>
      </c>
      <c r="AA50" s="31">
        <f>3+(A50 - 1)/3.5</f>
        <v>16.428571428571431</v>
      </c>
      <c r="AB50" s="31">
        <f>5+(A50-1) / 2.2</f>
        <v>26.363636363636363</v>
      </c>
      <c r="AC50" s="31">
        <f>14+(A50-1)/6.4</f>
        <v>21.34375</v>
      </c>
      <c r="AD50" s="31">
        <f>0+(A50-1)/10</f>
        <v>4.7</v>
      </c>
      <c r="AE50" s="31">
        <f>0+(A50-1)/5</f>
        <v>9.4</v>
      </c>
      <c r="AF50" s="31">
        <f t="shared" si="15"/>
        <v>7.2307692307692308</v>
      </c>
    </row>
    <row r="51" spans="1:32">
      <c r="A51" s="1">
        <v>49</v>
      </c>
      <c r="B51" s="12">
        <f t="shared" si="0"/>
        <v>867.33333333333337</v>
      </c>
      <c r="C51" s="13">
        <f t="shared" si="16"/>
        <v>240.69230769230768</v>
      </c>
      <c r="D51" s="12">
        <f t="shared" si="2"/>
        <v>666.25</v>
      </c>
      <c r="E51" s="13">
        <f t="shared" si="3"/>
        <v>325.77777777777777</v>
      </c>
      <c r="F51" s="12">
        <f t="shared" si="17"/>
        <v>545.20000000000005</v>
      </c>
      <c r="G51" s="13">
        <f t="shared" si="18"/>
        <v>659.25</v>
      </c>
      <c r="H51" s="12">
        <f t="shared" si="21"/>
        <v>303.10000000000002</v>
      </c>
      <c r="I51" s="13">
        <f t="shared" si="22"/>
        <v>1266.5</v>
      </c>
      <c r="J51" s="14">
        <f t="shared" si="8"/>
        <v>280771.79195448238</v>
      </c>
      <c r="K51" s="1">
        <v>49</v>
      </c>
      <c r="L51" s="16">
        <f t="shared" si="9"/>
        <v>29</v>
      </c>
      <c r="M51" s="24">
        <f t="shared" si="10"/>
        <v>14</v>
      </c>
      <c r="N51" s="18">
        <f t="shared" si="11"/>
        <v>8.8333333333333321</v>
      </c>
      <c r="O51" s="24">
        <f>15 +(A51-1)/8</f>
        <v>21</v>
      </c>
      <c r="P51" s="19">
        <f>0+(A51-1)/4</f>
        <v>12</v>
      </c>
      <c r="Q51" s="24">
        <f t="shared" si="12"/>
        <v>6.8571428571428568</v>
      </c>
      <c r="R51" s="33">
        <f t="shared" si="13"/>
        <v>16</v>
      </c>
      <c r="S51" s="27">
        <f>3+(A51-1)/2.5</f>
        <v>22.2</v>
      </c>
      <c r="T51" s="27">
        <f>4+(A51-1)/2.5</f>
        <v>23.2</v>
      </c>
      <c r="U51" s="27">
        <f>2+(A51-1)/5.5</f>
        <v>10.727272727272727</v>
      </c>
      <c r="V51" s="27">
        <f>20+(A51-1)/5</f>
        <v>29.6</v>
      </c>
      <c r="W51" s="27">
        <f>0+(A51-1)/7</f>
        <v>6.8571428571428568</v>
      </c>
      <c r="X51" s="25">
        <f>0+(A51 - 1)/12</f>
        <v>4</v>
      </c>
      <c r="Y51" s="27">
        <f t="shared" si="14"/>
        <v>10.666666666666666</v>
      </c>
      <c r="Z51" s="31">
        <f>2+(A51-1)/3.5</f>
        <v>15.714285714285714</v>
      </c>
      <c r="AA51" s="31">
        <f>3+(A51 - 1)/3.5</f>
        <v>16.714285714285715</v>
      </c>
      <c r="AB51" s="31">
        <f>5+(A51-1) / 2.2</f>
        <v>26.818181818181817</v>
      </c>
      <c r="AC51" s="31">
        <f>14+(A51-1)/6.4</f>
        <v>21.5</v>
      </c>
      <c r="AD51" s="31">
        <f>0+(A51-1)/10</f>
        <v>4.8</v>
      </c>
      <c r="AE51" s="31">
        <f>0+(A51-1)/5</f>
        <v>9.6</v>
      </c>
      <c r="AF51" s="31">
        <f t="shared" si="15"/>
        <v>7.384615384615385</v>
      </c>
    </row>
    <row r="52" spans="1:32">
      <c r="A52" s="1">
        <v>50</v>
      </c>
      <c r="B52" s="12">
        <f t="shared" si="0"/>
        <v>901.33333333333337</v>
      </c>
      <c r="C52" s="13">
        <f t="shared" si="16"/>
        <v>249.30769230769232</v>
      </c>
      <c r="D52" s="12">
        <f t="shared" si="2"/>
        <v>692</v>
      </c>
      <c r="E52" s="13">
        <f t="shared" si="3"/>
        <v>337.77777777777777</v>
      </c>
      <c r="F52" s="12">
        <f t="shared" si="17"/>
        <v>566</v>
      </c>
      <c r="G52" s="13">
        <f t="shared" si="18"/>
        <v>685</v>
      </c>
      <c r="H52" s="12">
        <f t="shared" si="21"/>
        <v>314</v>
      </c>
      <c r="I52" s="13">
        <f t="shared" si="22"/>
        <v>1317</v>
      </c>
      <c r="J52" s="14">
        <f t="shared" si="8"/>
        <v>322057.59403792792</v>
      </c>
      <c r="K52" s="1">
        <v>50</v>
      </c>
      <c r="L52" s="16">
        <f t="shared" si="9"/>
        <v>29.5</v>
      </c>
      <c r="M52" s="24">
        <f t="shared" si="10"/>
        <v>14.25</v>
      </c>
      <c r="N52" s="18">
        <f t="shared" si="11"/>
        <v>9</v>
      </c>
      <c r="O52" s="24">
        <f>15 +(A52-1)/8</f>
        <v>21.125</v>
      </c>
      <c r="P52" s="19">
        <f>0+(A52-1)/4</f>
        <v>12.25</v>
      </c>
      <c r="Q52" s="24">
        <f t="shared" si="12"/>
        <v>7</v>
      </c>
      <c r="R52" s="33">
        <f t="shared" si="13"/>
        <v>16.333333333333332</v>
      </c>
      <c r="S52" s="27">
        <f>3+(A52-1)/2.5</f>
        <v>22.6</v>
      </c>
      <c r="T52" s="27">
        <f>4+(A52-1)/2.5</f>
        <v>23.6</v>
      </c>
      <c r="U52" s="27">
        <f>2+(A52-1)/5.5</f>
        <v>10.909090909090908</v>
      </c>
      <c r="V52" s="27">
        <f>20+(A52-1)/5</f>
        <v>29.8</v>
      </c>
      <c r="W52" s="27">
        <f>0+(A52-1)/7</f>
        <v>7</v>
      </c>
      <c r="X52" s="25">
        <f>0+(A52 - 1)/12</f>
        <v>4.083333333333333</v>
      </c>
      <c r="Y52" s="27">
        <f t="shared" si="14"/>
        <v>10.888888888888889</v>
      </c>
      <c r="Z52" s="31">
        <f>2+(A52-1)/3.5</f>
        <v>16</v>
      </c>
      <c r="AA52" s="31">
        <f>3+(A52 - 1)/3.5</f>
        <v>17</v>
      </c>
      <c r="AB52" s="31">
        <f>5+(A52-1) / 2.2</f>
        <v>27.27272727272727</v>
      </c>
      <c r="AC52" s="31">
        <f>14+(A52-1)/6.4</f>
        <v>21.65625</v>
      </c>
      <c r="AD52" s="31">
        <f>0+(A52-1)/10</f>
        <v>4.9000000000000004</v>
      </c>
      <c r="AE52" s="31">
        <f>0+(A52-1)/5</f>
        <v>9.8000000000000007</v>
      </c>
      <c r="AF52" s="31">
        <f t="shared" si="15"/>
        <v>7.5384615384615383</v>
      </c>
    </row>
    <row r="53" spans="1:32">
      <c r="A53" s="1">
        <v>51</v>
      </c>
      <c r="B53" s="12">
        <f t="shared" si="0"/>
        <v>936</v>
      </c>
      <c r="C53" s="13">
        <f t="shared" si="16"/>
        <v>258.07692307692309</v>
      </c>
      <c r="D53" s="12">
        <f t="shared" si="2"/>
        <v>718.25</v>
      </c>
      <c r="E53" s="13">
        <f t="shared" si="3"/>
        <v>350</v>
      </c>
      <c r="F53" s="12">
        <f t="shared" si="17"/>
        <v>587.20000000000005</v>
      </c>
      <c r="G53" s="13">
        <f t="shared" si="18"/>
        <v>711.25</v>
      </c>
      <c r="H53" s="12">
        <f t="shared" si="21"/>
        <v>325.10000000000002</v>
      </c>
      <c r="I53" s="13">
        <f t="shared" si="22"/>
        <v>1368.5</v>
      </c>
      <c r="J53" s="14">
        <f t="shared" si="8"/>
        <v>388070.16274974076</v>
      </c>
      <c r="K53" s="1">
        <v>51</v>
      </c>
      <c r="L53" s="16">
        <f t="shared" si="9"/>
        <v>30</v>
      </c>
      <c r="M53" s="24">
        <f t="shared" si="10"/>
        <v>14.5</v>
      </c>
      <c r="N53" s="18">
        <f t="shared" si="11"/>
        <v>9.1666666666666661</v>
      </c>
      <c r="O53" s="24">
        <f>15 +(A53-1)/8</f>
        <v>21.25</v>
      </c>
      <c r="P53" s="19">
        <f>0+(A53-1)/4</f>
        <v>12.5</v>
      </c>
      <c r="Q53" s="24">
        <f t="shared" si="12"/>
        <v>7.1428571428571432</v>
      </c>
      <c r="R53" s="33">
        <f t="shared" si="13"/>
        <v>16.666666666666668</v>
      </c>
      <c r="S53" s="27">
        <f>3+(A53-1)/2.5</f>
        <v>23</v>
      </c>
      <c r="T53" s="27">
        <f>4+(A53-1)/2.5</f>
        <v>24</v>
      </c>
      <c r="U53" s="27">
        <f>2+(A53-1)/5.5</f>
        <v>11.090909090909092</v>
      </c>
      <c r="V53" s="27">
        <f>20+(A53-1)/5</f>
        <v>30</v>
      </c>
      <c r="W53" s="27">
        <f>0+(A53-1)/7</f>
        <v>7.1428571428571432</v>
      </c>
      <c r="X53" s="25">
        <f>0+(A53 - 1)/12</f>
        <v>4.166666666666667</v>
      </c>
      <c r="Y53" s="27">
        <f t="shared" si="14"/>
        <v>11.111111111111111</v>
      </c>
      <c r="Z53" s="31">
        <f>2+(A53-1)/3.5</f>
        <v>16.285714285714285</v>
      </c>
      <c r="AA53" s="31">
        <f>3+(A53 - 1)/3.5</f>
        <v>17.285714285714285</v>
      </c>
      <c r="AB53" s="31">
        <f>5+(A53-1) / 2.2</f>
        <v>27.727272727272727</v>
      </c>
      <c r="AC53" s="31">
        <f>14+(A53-1)/6.4</f>
        <v>21.8125</v>
      </c>
      <c r="AD53" s="31">
        <f>0+(A53-1)/10</f>
        <v>5</v>
      </c>
      <c r="AE53" s="31">
        <f>0+(A53-1)/5</f>
        <v>10</v>
      </c>
      <c r="AF53" s="31">
        <f t="shared" si="15"/>
        <v>7.6923076923076925</v>
      </c>
    </row>
    <row r="54" spans="1:32">
      <c r="A54" s="1">
        <v>52</v>
      </c>
      <c r="B54" s="12">
        <f t="shared" si="0"/>
        <v>971.33333333333337</v>
      </c>
      <c r="C54" s="13">
        <f t="shared" si="16"/>
        <v>267</v>
      </c>
      <c r="D54" s="12">
        <f t="shared" si="2"/>
        <v>745</v>
      </c>
      <c r="E54" s="13">
        <f t="shared" si="3"/>
        <v>362.44444444444446</v>
      </c>
      <c r="F54" s="12">
        <f t="shared" si="17"/>
        <v>608.79999999999995</v>
      </c>
      <c r="G54" s="13">
        <f t="shared" si="18"/>
        <v>738</v>
      </c>
      <c r="H54" s="12">
        <f t="shared" si="21"/>
        <v>336.4</v>
      </c>
      <c r="I54" s="13">
        <f t="shared" si="22"/>
        <v>1421</v>
      </c>
      <c r="J54" s="14">
        <f t="shared" si="8"/>
        <v>498192.65302936162</v>
      </c>
      <c r="K54" s="1">
        <v>52</v>
      </c>
      <c r="L54" s="16">
        <f t="shared" si="9"/>
        <v>30.5</v>
      </c>
      <c r="M54" s="24">
        <f t="shared" si="10"/>
        <v>14.75</v>
      </c>
      <c r="N54" s="18">
        <f t="shared" si="11"/>
        <v>9.3333333333333339</v>
      </c>
      <c r="O54" s="24">
        <f>15 +(A54-1)/8</f>
        <v>21.375</v>
      </c>
      <c r="P54" s="19">
        <f>0+(A54-1)/4</f>
        <v>12.75</v>
      </c>
      <c r="Q54" s="24">
        <f t="shared" si="12"/>
        <v>7.2857142857142856</v>
      </c>
      <c r="R54" s="33">
        <f t="shared" si="13"/>
        <v>17</v>
      </c>
      <c r="S54" s="27">
        <f>3+(A54-1)/2.5</f>
        <v>23.4</v>
      </c>
      <c r="T54" s="27">
        <f>4+(A54-1)/2.5</f>
        <v>24.4</v>
      </c>
      <c r="U54" s="27">
        <f>2+(A54-1)/5.5</f>
        <v>11.272727272727273</v>
      </c>
      <c r="V54" s="27">
        <f>20+(A54-1)/5</f>
        <v>30.2</v>
      </c>
      <c r="W54" s="27">
        <f>0+(A54-1)/7</f>
        <v>7.2857142857142856</v>
      </c>
      <c r="X54" s="25">
        <f>0+(A54 - 1)/12</f>
        <v>4.25</v>
      </c>
      <c r="Y54" s="27">
        <f t="shared" si="14"/>
        <v>11.333333333333334</v>
      </c>
      <c r="Z54" s="31">
        <f>2+(A54-1)/3.5</f>
        <v>16.571428571428569</v>
      </c>
      <c r="AA54" s="31">
        <f>3+(A54 - 1)/3.5</f>
        <v>17.571428571428569</v>
      </c>
      <c r="AB54" s="31">
        <f>5+(A54-1) / 2.2</f>
        <v>28.18181818181818</v>
      </c>
      <c r="AC54" s="31">
        <f>14+(A54-1)/6.4</f>
        <v>21.96875</v>
      </c>
      <c r="AD54" s="31">
        <f>0+(A54-1)/10</f>
        <v>5.0999999999999996</v>
      </c>
      <c r="AE54" s="31">
        <f>0+(A54-1)/5</f>
        <v>10.199999999999999</v>
      </c>
      <c r="AF54" s="31">
        <f t="shared" si="15"/>
        <v>7.8461538461538458</v>
      </c>
    </row>
    <row r="55" spans="1:32">
      <c r="A55" s="1">
        <v>53</v>
      </c>
      <c r="B55" s="12">
        <f t="shared" si="0"/>
        <v>1007.3333333333334</v>
      </c>
      <c r="C55" s="13">
        <f t="shared" si="16"/>
        <v>276.07692307692309</v>
      </c>
      <c r="D55" s="12">
        <f t="shared" si="2"/>
        <v>772.25</v>
      </c>
      <c r="E55" s="13">
        <f t="shared" si="3"/>
        <v>375.11111111111109</v>
      </c>
      <c r="F55" s="12">
        <f t="shared" si="17"/>
        <v>630.79999999999995</v>
      </c>
      <c r="G55" s="13">
        <f t="shared" si="18"/>
        <v>765.25</v>
      </c>
      <c r="H55" s="12">
        <f t="shared" si="21"/>
        <v>347.9</v>
      </c>
      <c r="I55" s="13">
        <f t="shared" si="22"/>
        <v>1474.5</v>
      </c>
      <c r="J55" s="14">
        <f t="shared" si="8"/>
        <v>687282.08348608389</v>
      </c>
      <c r="K55" s="1">
        <v>53</v>
      </c>
      <c r="L55" s="16">
        <f t="shared" si="9"/>
        <v>31</v>
      </c>
      <c r="M55" s="24">
        <f t="shared" si="10"/>
        <v>15</v>
      </c>
      <c r="N55" s="18">
        <f t="shared" si="11"/>
        <v>9.5</v>
      </c>
      <c r="O55" s="24">
        <f>15 +(A55-1)/8</f>
        <v>21.5</v>
      </c>
      <c r="P55" s="19">
        <f>0+(A55-1)/4</f>
        <v>13</v>
      </c>
      <c r="Q55" s="24">
        <f t="shared" si="12"/>
        <v>7.4285714285714288</v>
      </c>
      <c r="R55" s="33">
        <f t="shared" si="13"/>
        <v>17.333333333333332</v>
      </c>
      <c r="S55" s="27">
        <f>3+(A55-1)/2.5</f>
        <v>23.8</v>
      </c>
      <c r="T55" s="27">
        <f>4+(A55-1)/2.5</f>
        <v>24.8</v>
      </c>
      <c r="U55" s="27">
        <f>2+(A55-1)/5.5</f>
        <v>11.454545454545455</v>
      </c>
      <c r="V55" s="27">
        <f>20+(A55-1)/5</f>
        <v>30.4</v>
      </c>
      <c r="W55" s="27">
        <f>0+(A55-1)/7</f>
        <v>7.4285714285714288</v>
      </c>
      <c r="X55" s="25">
        <f>0+(A55 - 1)/12</f>
        <v>4.333333333333333</v>
      </c>
      <c r="Y55" s="27">
        <f t="shared" si="14"/>
        <v>11.555555555555555</v>
      </c>
      <c r="Z55" s="31">
        <f>2+(A55-1)/3.5</f>
        <v>16.857142857142858</v>
      </c>
      <c r="AA55" s="31">
        <f>3+(A55 - 1)/3.5</f>
        <v>17.857142857142858</v>
      </c>
      <c r="AB55" s="31">
        <f>5+(A55-1) / 2.2</f>
        <v>28.636363636363633</v>
      </c>
      <c r="AC55" s="31">
        <f>14+(A55-1)/6.4</f>
        <v>22.125</v>
      </c>
      <c r="AD55" s="31">
        <f>0+(A55-1)/10</f>
        <v>5.2</v>
      </c>
      <c r="AE55" s="31">
        <f>0+(A55-1)/5</f>
        <v>10.4</v>
      </c>
      <c r="AF55" s="31">
        <f t="shared" si="15"/>
        <v>8</v>
      </c>
    </row>
    <row r="56" spans="1:32">
      <c r="A56" s="1">
        <v>54</v>
      </c>
      <c r="B56" s="12">
        <f t="shared" si="0"/>
        <v>1044</v>
      </c>
      <c r="C56" s="13">
        <f t="shared" si="16"/>
        <v>285.30769230769232</v>
      </c>
      <c r="D56" s="12">
        <f t="shared" si="2"/>
        <v>800</v>
      </c>
      <c r="E56" s="13">
        <f t="shared" si="3"/>
        <v>388</v>
      </c>
      <c r="F56" s="12">
        <f t="shared" si="17"/>
        <v>653.20000000000005</v>
      </c>
      <c r="G56" s="13">
        <f t="shared" si="18"/>
        <v>793</v>
      </c>
      <c r="H56" s="12">
        <f t="shared" si="21"/>
        <v>359.6</v>
      </c>
      <c r="I56" s="13">
        <f t="shared" si="22"/>
        <v>1529</v>
      </c>
      <c r="J56" s="14">
        <f t="shared" si="8"/>
        <v>1018136.1143836045</v>
      </c>
      <c r="K56" s="1">
        <v>54</v>
      </c>
      <c r="L56" s="16">
        <f t="shared" si="9"/>
        <v>31.5</v>
      </c>
      <c r="M56" s="24">
        <f t="shared" si="10"/>
        <v>15.25</v>
      </c>
      <c r="N56" s="18">
        <f t="shared" si="11"/>
        <v>9.6666666666666661</v>
      </c>
      <c r="O56" s="24">
        <f>15 +(A56-1)/8</f>
        <v>21.625</v>
      </c>
      <c r="P56" s="19">
        <f>0+(A56-1)/4</f>
        <v>13.25</v>
      </c>
      <c r="Q56" s="24">
        <f t="shared" si="12"/>
        <v>7.5714285714285712</v>
      </c>
      <c r="R56" s="33">
        <f t="shared" si="13"/>
        <v>17.666666666666668</v>
      </c>
      <c r="S56" s="27">
        <f>3+(A56-1)/2.5</f>
        <v>24.2</v>
      </c>
      <c r="T56" s="27">
        <f>4+(A56-1)/2.5</f>
        <v>25.2</v>
      </c>
      <c r="U56" s="27">
        <f>2+(A56-1)/5.5</f>
        <v>11.636363636363637</v>
      </c>
      <c r="V56" s="27">
        <f>20+(A56-1)/5</f>
        <v>30.6</v>
      </c>
      <c r="W56" s="27">
        <f>0+(A56-1)/7</f>
        <v>7.5714285714285712</v>
      </c>
      <c r="X56" s="25">
        <f>0+(A56 - 1)/12</f>
        <v>4.416666666666667</v>
      </c>
      <c r="Y56" s="27">
        <f t="shared" si="14"/>
        <v>11.777777777777779</v>
      </c>
      <c r="Z56" s="31">
        <f>2+(A56-1)/3.5</f>
        <v>17.142857142857142</v>
      </c>
      <c r="AA56" s="31">
        <f>3+(A56 - 1)/3.5</f>
        <v>18.142857142857142</v>
      </c>
      <c r="AB56" s="31">
        <f>5+(A56-1) / 2.2</f>
        <v>29.09090909090909</v>
      </c>
      <c r="AC56" s="31">
        <f>14+(A56-1)/6.4</f>
        <v>22.28125</v>
      </c>
      <c r="AD56" s="31">
        <f>0+(A56-1)/10</f>
        <v>5.3</v>
      </c>
      <c r="AE56" s="31">
        <f>0+(A56-1)/5</f>
        <v>10.6</v>
      </c>
      <c r="AF56" s="31">
        <f t="shared" si="15"/>
        <v>8.1538461538461533</v>
      </c>
    </row>
    <row r="57" spans="1:32">
      <c r="A57" s="1">
        <v>55</v>
      </c>
      <c r="B57" s="12">
        <f t="shared" si="0"/>
        <v>1081.3333333333335</v>
      </c>
      <c r="C57" s="13">
        <f t="shared" si="16"/>
        <v>294.69230769230768</v>
      </c>
      <c r="D57" s="12">
        <f t="shared" si="2"/>
        <v>828.25</v>
      </c>
      <c r="E57" s="13">
        <f t="shared" si="3"/>
        <v>401.11111111111109</v>
      </c>
      <c r="F57" s="12">
        <f t="shared" si="17"/>
        <v>676</v>
      </c>
      <c r="G57" s="13">
        <f t="shared" si="18"/>
        <v>821.25</v>
      </c>
      <c r="H57" s="12">
        <f t="shared" si="21"/>
        <v>371.5</v>
      </c>
      <c r="I57" s="13">
        <f t="shared" si="22"/>
        <v>1584.5</v>
      </c>
      <c r="J57" s="14">
        <f t="shared" si="8"/>
        <v>1604088.2654978824</v>
      </c>
      <c r="K57" s="1">
        <v>55</v>
      </c>
      <c r="L57" s="16">
        <f t="shared" si="9"/>
        <v>32</v>
      </c>
      <c r="M57" s="24">
        <f t="shared" si="10"/>
        <v>15.5</v>
      </c>
      <c r="N57" s="18">
        <f t="shared" si="11"/>
        <v>9.8333333333333339</v>
      </c>
      <c r="O57" s="24">
        <f>15 +(A57-1)/8</f>
        <v>21.75</v>
      </c>
      <c r="P57" s="19">
        <f>0+(A57-1)/4</f>
        <v>13.5</v>
      </c>
      <c r="Q57" s="24">
        <f t="shared" si="12"/>
        <v>7.7142857142857144</v>
      </c>
      <c r="R57" s="33">
        <f t="shared" si="13"/>
        <v>18</v>
      </c>
      <c r="S57" s="27">
        <f>3+(A57-1)/2.5</f>
        <v>24.6</v>
      </c>
      <c r="T57" s="27">
        <f>4+(A57-1)/2.5</f>
        <v>25.6</v>
      </c>
      <c r="U57" s="27">
        <f>2+(A57-1)/5.5</f>
        <v>11.818181818181818</v>
      </c>
      <c r="V57" s="27">
        <f>20+(A57-1)/5</f>
        <v>30.8</v>
      </c>
      <c r="W57" s="27">
        <f>0+(A57-1)/7</f>
        <v>7.7142857142857144</v>
      </c>
      <c r="X57" s="25">
        <f>0+(A57 - 1)/12</f>
        <v>4.5</v>
      </c>
      <c r="Y57" s="27">
        <f t="shared" si="14"/>
        <v>12</v>
      </c>
      <c r="Z57" s="31">
        <f>2+(A57-1)/3.5</f>
        <v>17.428571428571431</v>
      </c>
      <c r="AA57" s="31">
        <f>3+(A57 - 1)/3.5</f>
        <v>18.428571428571431</v>
      </c>
      <c r="AB57" s="31">
        <f>5+(A57-1) / 2.2</f>
        <v>29.545454545454543</v>
      </c>
      <c r="AC57" s="31">
        <f>14+(A57-1)/6.4</f>
        <v>22.4375</v>
      </c>
      <c r="AD57" s="31">
        <f>0+(A57-1)/10</f>
        <v>5.4</v>
      </c>
      <c r="AE57" s="31">
        <f>0+(A57-1)/5</f>
        <v>10.8</v>
      </c>
      <c r="AF57" s="31">
        <f t="shared" si="15"/>
        <v>8.3076923076923084</v>
      </c>
    </row>
    <row r="58" spans="1:32">
      <c r="A58" s="1">
        <v>56</v>
      </c>
      <c r="B58" s="12">
        <f t="shared" si="0"/>
        <v>1119.3333333333333</v>
      </c>
      <c r="C58" s="13">
        <f t="shared" si="16"/>
        <v>304.23076923076923</v>
      </c>
      <c r="D58" s="12">
        <f t="shared" si="2"/>
        <v>857</v>
      </c>
      <c r="E58" s="13">
        <f t="shared" si="3"/>
        <v>414.44444444444446</v>
      </c>
      <c r="F58" s="12">
        <f t="shared" si="17"/>
        <v>699.2</v>
      </c>
      <c r="G58" s="13">
        <f t="shared" si="18"/>
        <v>850</v>
      </c>
      <c r="H58" s="12">
        <f t="shared" si="21"/>
        <v>383.6</v>
      </c>
      <c r="I58" s="13">
        <f t="shared" si="22"/>
        <v>1641</v>
      </c>
      <c r="J58" s="14">
        <f t="shared" si="8"/>
        <v>2650023.6580336425</v>
      </c>
      <c r="K58" s="1">
        <v>56</v>
      </c>
      <c r="L58" s="16">
        <f t="shared" si="9"/>
        <v>32.5</v>
      </c>
      <c r="M58" s="24">
        <f t="shared" si="10"/>
        <v>15.75</v>
      </c>
      <c r="N58" s="18">
        <f t="shared" si="11"/>
        <v>10</v>
      </c>
      <c r="O58" s="24">
        <f>15 +(A58-1)/8</f>
        <v>21.875</v>
      </c>
      <c r="P58" s="19">
        <f>0+(A58-1)/4</f>
        <v>13.75</v>
      </c>
      <c r="Q58" s="24">
        <f t="shared" si="12"/>
        <v>7.8571428571428568</v>
      </c>
      <c r="R58" s="33">
        <f t="shared" si="13"/>
        <v>18.333333333333332</v>
      </c>
      <c r="S58" s="27">
        <f>3+(A58-1)/2.5</f>
        <v>25</v>
      </c>
      <c r="T58" s="27">
        <f>4+(A58-1)/2.5</f>
        <v>26</v>
      </c>
      <c r="U58" s="27">
        <f>2+(A58-1)/5.5</f>
        <v>12</v>
      </c>
      <c r="V58" s="27">
        <f>20+(A58-1)/5</f>
        <v>31</v>
      </c>
      <c r="W58" s="27">
        <f>0+(A58-1)/7</f>
        <v>7.8571428571428568</v>
      </c>
      <c r="X58" s="25">
        <f>0+(A58 - 1)/12</f>
        <v>4.583333333333333</v>
      </c>
      <c r="Y58" s="27">
        <f t="shared" si="14"/>
        <v>12.222222222222221</v>
      </c>
      <c r="Z58" s="31">
        <f>2+(A58-1)/3.5</f>
        <v>17.714285714285715</v>
      </c>
      <c r="AA58" s="31">
        <f>3+(A58 - 1)/3.5</f>
        <v>18.714285714285715</v>
      </c>
      <c r="AB58" s="31">
        <f>5+(A58-1) / 2.2</f>
        <v>29.999999999999996</v>
      </c>
      <c r="AC58" s="31">
        <f>14+(A58-1)/6.4</f>
        <v>22.59375</v>
      </c>
      <c r="AD58" s="31">
        <f>0+(A58-1)/10</f>
        <v>5.5</v>
      </c>
      <c r="AE58" s="31">
        <f>0+(A58-1)/5</f>
        <v>11</v>
      </c>
      <c r="AF58" s="31">
        <f t="shared" si="15"/>
        <v>8.4615384615384617</v>
      </c>
    </row>
    <row r="59" spans="1:32">
      <c r="A59" s="1">
        <v>57</v>
      </c>
      <c r="B59" s="12">
        <f t="shared" si="0"/>
        <v>1158</v>
      </c>
      <c r="C59" s="13">
        <f t="shared" si="16"/>
        <v>313.92307692307691</v>
      </c>
      <c r="D59" s="12">
        <f t="shared" si="2"/>
        <v>886.25</v>
      </c>
      <c r="E59" s="13">
        <f t="shared" si="3"/>
        <v>428</v>
      </c>
      <c r="F59" s="12">
        <f t="shared" si="17"/>
        <v>722.8</v>
      </c>
      <c r="G59" s="13">
        <f t="shared" si="18"/>
        <v>879.25</v>
      </c>
      <c r="H59" s="12">
        <f t="shared" si="21"/>
        <v>395.9</v>
      </c>
      <c r="I59" s="13">
        <f t="shared" si="22"/>
        <v>1698.5</v>
      </c>
      <c r="J59" s="14">
        <f t="shared" si="8"/>
        <v>4526944.2242762595</v>
      </c>
      <c r="K59" s="1">
        <v>57</v>
      </c>
      <c r="L59" s="16">
        <f t="shared" si="9"/>
        <v>33</v>
      </c>
      <c r="M59" s="24">
        <f t="shared" si="10"/>
        <v>16</v>
      </c>
      <c r="N59" s="18">
        <f t="shared" si="11"/>
        <v>10.166666666666666</v>
      </c>
      <c r="O59" s="24">
        <f>15 +(A59-1)/8</f>
        <v>22</v>
      </c>
      <c r="P59" s="19">
        <f>0+(A59-1)/4</f>
        <v>14</v>
      </c>
      <c r="Q59" s="24">
        <f t="shared" si="12"/>
        <v>8</v>
      </c>
      <c r="R59" s="33">
        <f t="shared" si="13"/>
        <v>18.666666666666668</v>
      </c>
      <c r="S59" s="27">
        <f>3+(A59-1)/2.5</f>
        <v>25.4</v>
      </c>
      <c r="T59" s="27">
        <f>4+(A59-1)/2.5</f>
        <v>26.4</v>
      </c>
      <c r="U59" s="27">
        <f>2+(A59-1)/5.5</f>
        <v>12.181818181818182</v>
      </c>
      <c r="V59" s="27">
        <f>20+(A59-1)/5</f>
        <v>31.2</v>
      </c>
      <c r="W59" s="27">
        <f>0+(A59-1)/7</f>
        <v>8</v>
      </c>
      <c r="X59" s="25">
        <f>0+(A59 - 1)/12</f>
        <v>4.666666666666667</v>
      </c>
      <c r="Y59" s="27">
        <f t="shared" si="14"/>
        <v>12.444444444444445</v>
      </c>
      <c r="Z59" s="31">
        <f>2+(A59-1)/3.5</f>
        <v>18</v>
      </c>
      <c r="AA59" s="31">
        <f>3+(A59 - 1)/3.5</f>
        <v>19</v>
      </c>
      <c r="AB59" s="31">
        <f>5+(A59-1) / 2.2</f>
        <v>30.454545454545453</v>
      </c>
      <c r="AC59" s="31">
        <f>14+(A59-1)/6.4</f>
        <v>22.75</v>
      </c>
      <c r="AD59" s="31">
        <f>0+(A59-1)/10</f>
        <v>5.6</v>
      </c>
      <c r="AE59" s="31">
        <f>0+(A59-1)/5</f>
        <v>11.2</v>
      </c>
      <c r="AF59" s="31">
        <f t="shared" si="15"/>
        <v>8.615384615384615</v>
      </c>
    </row>
    <row r="60" spans="1:32">
      <c r="A60" s="1">
        <v>58</v>
      </c>
      <c r="B60" s="12">
        <f t="shared" si="0"/>
        <v>1197.3333333333333</v>
      </c>
      <c r="C60" s="13">
        <f t="shared" si="16"/>
        <v>323.76923076923077</v>
      </c>
      <c r="D60" s="12">
        <f t="shared" si="2"/>
        <v>916</v>
      </c>
      <c r="E60" s="13">
        <f t="shared" si="3"/>
        <v>441.77777777777777</v>
      </c>
      <c r="F60" s="12">
        <f t="shared" si="17"/>
        <v>746.8</v>
      </c>
      <c r="G60" s="13">
        <f t="shared" si="18"/>
        <v>909</v>
      </c>
      <c r="H60" s="12">
        <f t="shared" si="21"/>
        <v>408.4</v>
      </c>
      <c r="I60" s="13">
        <f t="shared" si="22"/>
        <v>1757</v>
      </c>
      <c r="J60" s="14">
        <f t="shared" si="8"/>
        <v>7907723.2288861386</v>
      </c>
      <c r="K60" s="1">
        <v>58</v>
      </c>
      <c r="L60" s="16">
        <f t="shared" si="9"/>
        <v>33.5</v>
      </c>
      <c r="M60" s="24">
        <f t="shared" si="10"/>
        <v>16.25</v>
      </c>
      <c r="N60" s="18">
        <f t="shared" si="11"/>
        <v>10.333333333333334</v>
      </c>
      <c r="O60" s="24">
        <f>15 +(A60-1)/8</f>
        <v>22.125</v>
      </c>
      <c r="P60" s="19">
        <f>0+(A60-1)/4</f>
        <v>14.25</v>
      </c>
      <c r="Q60" s="24">
        <f t="shared" si="12"/>
        <v>8.1428571428571423</v>
      </c>
      <c r="R60" s="33">
        <f t="shared" si="13"/>
        <v>19</v>
      </c>
      <c r="S60" s="27">
        <f>3+(A60-1)/2.5</f>
        <v>25.8</v>
      </c>
      <c r="T60" s="27">
        <f>4+(A60-1)/2.5</f>
        <v>26.8</v>
      </c>
      <c r="U60" s="27">
        <f>2+(A60-1)/5.5</f>
        <v>12.363636363636363</v>
      </c>
      <c r="V60" s="27">
        <f>20+(A60-1)/5</f>
        <v>31.4</v>
      </c>
      <c r="W60" s="27">
        <f>0+(A60-1)/7</f>
        <v>8.1428571428571423</v>
      </c>
      <c r="X60" s="25">
        <f>0+(A60 - 1)/12</f>
        <v>4.75</v>
      </c>
      <c r="Y60" s="27">
        <f t="shared" si="14"/>
        <v>12.666666666666666</v>
      </c>
      <c r="Z60" s="31">
        <f>2+(A60-1)/3.5</f>
        <v>18.285714285714285</v>
      </c>
      <c r="AA60" s="31">
        <f>3+(A60 - 1)/3.5</f>
        <v>19.285714285714285</v>
      </c>
      <c r="AB60" s="31">
        <f>5+(A60-1) / 2.2</f>
        <v>30.909090909090907</v>
      </c>
      <c r="AC60" s="31">
        <f>14+(A60-1)/6.4</f>
        <v>22.90625</v>
      </c>
      <c r="AD60" s="31">
        <f>0+(A60-1)/10</f>
        <v>5.7</v>
      </c>
      <c r="AE60" s="31">
        <f>0+(A60-1)/5</f>
        <v>11.4</v>
      </c>
      <c r="AF60" s="31">
        <f t="shared" si="15"/>
        <v>8.7692307692307701</v>
      </c>
    </row>
    <row r="61" spans="1:32">
      <c r="A61" s="1">
        <v>59</v>
      </c>
      <c r="B61" s="12">
        <f t="shared" si="0"/>
        <v>1237.3333333333333</v>
      </c>
      <c r="C61" s="13">
        <f t="shared" si="16"/>
        <v>333.76923076923077</v>
      </c>
      <c r="D61" s="12">
        <f t="shared" si="2"/>
        <v>946.25</v>
      </c>
      <c r="E61" s="13">
        <f t="shared" si="3"/>
        <v>455.77777777777777</v>
      </c>
      <c r="F61" s="12">
        <f t="shared" si="17"/>
        <v>771.2</v>
      </c>
      <c r="G61" s="13">
        <f t="shared" si="18"/>
        <v>939.25</v>
      </c>
      <c r="H61" s="12">
        <f t="shared" si="21"/>
        <v>421.1</v>
      </c>
      <c r="I61" s="13">
        <f t="shared" si="22"/>
        <v>1816.5</v>
      </c>
      <c r="J61" s="14">
        <f t="shared" si="8"/>
        <v>14014611.600106845</v>
      </c>
      <c r="K61" s="1">
        <v>59</v>
      </c>
      <c r="L61" s="16">
        <f t="shared" si="9"/>
        <v>34</v>
      </c>
      <c r="M61" s="24">
        <f t="shared" si="10"/>
        <v>16.5</v>
      </c>
      <c r="N61" s="18">
        <f t="shared" si="11"/>
        <v>10.5</v>
      </c>
      <c r="O61" s="24">
        <f>15 +(A61-1)/8</f>
        <v>22.25</v>
      </c>
      <c r="P61" s="19">
        <f>0+(A61-1)/4</f>
        <v>14.5</v>
      </c>
      <c r="Q61" s="24">
        <f t="shared" si="12"/>
        <v>8.2857142857142865</v>
      </c>
      <c r="R61" s="33">
        <f t="shared" si="13"/>
        <v>19.333333333333332</v>
      </c>
      <c r="S61" s="27">
        <f>3+(A61-1)/2.5</f>
        <v>26.2</v>
      </c>
      <c r="T61" s="27">
        <f>4+(A61-1)/2.5</f>
        <v>27.2</v>
      </c>
      <c r="U61" s="27">
        <f>2+(A61-1)/5.5</f>
        <v>12.545454545454545</v>
      </c>
      <c r="V61" s="27">
        <f>20+(A61-1)/5</f>
        <v>31.6</v>
      </c>
      <c r="W61" s="27">
        <f>0+(A61-1)/7</f>
        <v>8.2857142857142865</v>
      </c>
      <c r="X61" s="25">
        <f>0+(A61 - 1)/12</f>
        <v>4.833333333333333</v>
      </c>
      <c r="Y61" s="27">
        <f t="shared" si="14"/>
        <v>12.888888888888889</v>
      </c>
      <c r="Z61" s="31">
        <f>2+(A61-1)/3.5</f>
        <v>18.571428571428573</v>
      </c>
      <c r="AA61" s="31">
        <f>3+(A61 - 1)/3.5</f>
        <v>19.571428571428573</v>
      </c>
      <c r="AB61" s="31">
        <f>5+(A61-1) / 2.2</f>
        <v>31.36363636363636</v>
      </c>
      <c r="AC61" s="31">
        <f>14+(A61-1)/6.4</f>
        <v>23.0625</v>
      </c>
      <c r="AD61" s="31">
        <f>0+(A61-1)/10</f>
        <v>5.8</v>
      </c>
      <c r="AE61" s="31">
        <f>0+(A61-1)/5</f>
        <v>11.6</v>
      </c>
      <c r="AF61" s="31">
        <f t="shared" si="15"/>
        <v>8.9230769230769234</v>
      </c>
    </row>
    <row r="62" spans="1:32">
      <c r="A62" s="1">
        <v>60</v>
      </c>
      <c r="B62" s="12">
        <f t="shared" si="0"/>
        <v>1278</v>
      </c>
      <c r="C62" s="13">
        <f t="shared" si="16"/>
        <v>343.92307692307691</v>
      </c>
      <c r="D62" s="12">
        <f>17+A62+A62^2/4</f>
        <v>977</v>
      </c>
      <c r="E62" s="13">
        <f t="shared" si="3"/>
        <v>470</v>
      </c>
      <c r="F62" s="12">
        <f t="shared" si="17"/>
        <v>796</v>
      </c>
      <c r="G62" s="13">
        <f t="shared" si="18"/>
        <v>970</v>
      </c>
      <c r="H62" s="12">
        <f t="shared" si="21"/>
        <v>434</v>
      </c>
      <c r="I62" s="13">
        <f t="shared" si="22"/>
        <v>1877</v>
      </c>
      <c r="J62" s="14">
        <f t="shared" si="8"/>
        <v>25071109.06650478</v>
      </c>
      <c r="K62" s="1">
        <v>60</v>
      </c>
      <c r="L62" s="16">
        <f t="shared" si="9"/>
        <v>34.5</v>
      </c>
      <c r="M62" s="24">
        <f t="shared" si="10"/>
        <v>16.75</v>
      </c>
      <c r="N62" s="18">
        <f t="shared" si="11"/>
        <v>10.666666666666666</v>
      </c>
      <c r="O62" s="24">
        <f>15 +(A62-1)/8</f>
        <v>22.375</v>
      </c>
      <c r="P62" s="19">
        <f>0+(A62-1)/4</f>
        <v>14.75</v>
      </c>
      <c r="Q62" s="24">
        <f t="shared" si="12"/>
        <v>8.4285714285714288</v>
      </c>
      <c r="R62" s="33">
        <f t="shared" si="13"/>
        <v>19.666666666666668</v>
      </c>
      <c r="S62" s="27">
        <f>3+(A62-1)/2.5</f>
        <v>26.6</v>
      </c>
      <c r="T62" s="27">
        <f>4+(A62-1)/2.5</f>
        <v>27.6</v>
      </c>
      <c r="U62" s="27">
        <f>2+(A62-1)/5.5</f>
        <v>12.727272727272727</v>
      </c>
      <c r="V62" s="27">
        <f>20+(A62-1)/5</f>
        <v>31.8</v>
      </c>
      <c r="W62" s="27">
        <f>0+(A62-1)/7</f>
        <v>8.4285714285714288</v>
      </c>
      <c r="X62" s="25">
        <f>0+(A62 - 1)/12</f>
        <v>4.916666666666667</v>
      </c>
      <c r="Y62" s="27">
        <f t="shared" si="14"/>
        <v>13.111111111111111</v>
      </c>
      <c r="Z62" s="31">
        <f>2+(A62-1)/3.5</f>
        <v>18.857142857142858</v>
      </c>
      <c r="AA62" s="31">
        <f>3+(A62 - 1)/3.5</f>
        <v>19.857142857142858</v>
      </c>
      <c r="AB62" s="31">
        <f>5+(A62-1) / 2.2</f>
        <v>31.818181818181817</v>
      </c>
      <c r="AC62" s="31">
        <f>14+(A62-1)/6.4</f>
        <v>23.21875</v>
      </c>
      <c r="AD62" s="31">
        <f>0+(A62-1)/10</f>
        <v>5.9</v>
      </c>
      <c r="AE62" s="31">
        <f>0+(A62-1)/5</f>
        <v>11.8</v>
      </c>
      <c r="AF62" s="31">
        <f t="shared" si="15"/>
        <v>9.0769230769230766</v>
      </c>
    </row>
    <row r="64" spans="1:32">
      <c r="L64" s="16" t="s">
        <v>13</v>
      </c>
      <c r="M64" s="24" t="s">
        <v>14</v>
      </c>
      <c r="N64" s="18" t="s">
        <v>19</v>
      </c>
      <c r="O64" s="24" t="s">
        <v>19</v>
      </c>
      <c r="P64" s="19" t="s">
        <v>19</v>
      </c>
      <c r="Q64" s="24" t="s">
        <v>16</v>
      </c>
      <c r="R64" s="33" t="s">
        <v>14</v>
      </c>
      <c r="S64" s="27" t="s">
        <v>18</v>
      </c>
      <c r="T64" s="27" t="s">
        <v>18</v>
      </c>
      <c r="U64" s="27" t="s">
        <v>19</v>
      </c>
      <c r="V64" s="27" t="s">
        <v>14</v>
      </c>
      <c r="W64" s="27" t="s">
        <v>16</v>
      </c>
      <c r="X64" s="25" t="s">
        <v>16</v>
      </c>
      <c r="Y64" s="27" t="s">
        <v>19</v>
      </c>
      <c r="Z64" s="31" t="s">
        <v>15</v>
      </c>
      <c r="AA64" s="31" t="s">
        <v>15</v>
      </c>
      <c r="AB64" s="31" t="s">
        <v>13</v>
      </c>
      <c r="AC64" s="31" t="s">
        <v>19</v>
      </c>
      <c r="AD64" s="31" t="s">
        <v>16</v>
      </c>
      <c r="AE64" s="31" t="s">
        <v>16</v>
      </c>
      <c r="AF64" s="31" t="s">
        <v>20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HP MP</vt:lpstr>
    </vt:vector>
  </TitlesOfParts>
  <Company>Otago Boys' High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Yang</dc:creator>
  <cp:lastModifiedBy>Kevin Yang</cp:lastModifiedBy>
  <dcterms:created xsi:type="dcterms:W3CDTF">2014-04-05T10:51:16Z</dcterms:created>
  <dcterms:modified xsi:type="dcterms:W3CDTF">2014-12-21T04:48:33Z</dcterms:modified>
</cp:coreProperties>
</file>