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WebPage\docs\"/>
    </mc:Choice>
  </mc:AlternateContent>
  <xr:revisionPtr revIDLastSave="0" documentId="13_ncr:1_{CD2809A0-1F06-4BB4-AD23-6ECBDEDA2B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</definedName>
  </definedNames>
  <calcPr calcId="191029"/>
  <extLst>
    <ext uri="GoogleSheetsCustomDataVersion2">
      <go:sheetsCustomData xmlns:go="http://customooxmlschemas.google.com/" r:id="rId7" roundtripDataChecksum="PEpNeDfEPPWwvY42jQJsTyLSSeijlUCCTFE8foUVUsc=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D17" i="2"/>
  <c r="D16" i="2"/>
  <c r="D15" i="2"/>
  <c r="D14" i="2"/>
  <c r="D13" i="2"/>
  <c r="D11" i="2"/>
  <c r="D10" i="2"/>
  <c r="D9" i="2"/>
  <c r="D7" i="2"/>
  <c r="D6" i="2"/>
  <c r="D5" i="2"/>
  <c r="D4" i="2"/>
  <c r="D3" i="2"/>
  <c r="D2" i="2"/>
  <c r="A2" i="1"/>
  <c r="B2" i="1" s="1"/>
  <c r="D4" i="3" l="1"/>
  <c r="D6" i="3"/>
  <c r="D7" i="3"/>
</calcChain>
</file>

<file path=xl/sharedStrings.xml><?xml version="1.0" encoding="utf-8"?>
<sst xmlns="http://schemas.openxmlformats.org/spreadsheetml/2006/main" count="156" uniqueCount="114">
  <si>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</si>
  <si>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</si>
  <si>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</si>
  <si>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</si>
  <si>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</si>
  <si>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</si>
  <si>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</si>
  <si>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</si>
  <si>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</si>
  <si>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</si>
  <si>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</si>
  <si>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</si>
  <si>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</si>
  <si>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</si>
  <si>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</si>
  <si>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</si>
  <si>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</si>
  <si>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</si>
  <si>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</si>
  <si>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</si>
  <si>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</si>
  <si>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</si>
  <si>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</si>
  <si>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</si>
  <si>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</si>
  <si>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</si>
  <si>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</si>
  <si>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</si>
  <si>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</si>
  <si>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</si>
  <si>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</si>
  <si>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</si>
  <si>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</si>
  <si>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</si>
  <si>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</si>
  <si>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</si>
  <si>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USR-1</t>
  </si>
  <si>
    <t>User should be able to slide through the organism names smoothly.</t>
  </si>
  <si>
    <t>Completed</t>
  </si>
  <si>
    <t>6.3.1.1</t>
  </si>
  <si>
    <t>T-USR-1</t>
  </si>
  <si>
    <t>Python</t>
  </si>
  <si>
    <t>Yes</t>
  </si>
  <si>
    <t>USR-1.2</t>
  </si>
  <si>
    <t>USR-1.3</t>
  </si>
  <si>
    <t>Allow user to choose organism from dropdown menu.</t>
  </si>
  <si>
    <t>6.3.1.3.1</t>
  </si>
  <si>
    <t>T-USR-1.3.1</t>
  </si>
  <si>
    <t>Allow user to enter DNA Sequence (Default)</t>
  </si>
  <si>
    <t>6.3.1.3.2</t>
  </si>
  <si>
    <t>T-USR-1.3.2</t>
  </si>
  <si>
    <t>User should click the optimize button (Default)</t>
  </si>
  <si>
    <t>6.3.1.3.3</t>
  </si>
  <si>
    <t>T-USR-1.3.3</t>
  </si>
  <si>
    <t>PROC-1</t>
  </si>
  <si>
    <t>Get choice of organism and the sequence from user</t>
  </si>
  <si>
    <t>6.3.2.1</t>
  </si>
  <si>
    <t>T-PROC-1</t>
  </si>
  <si>
    <t>PROC-1.1</t>
  </si>
  <si>
    <t>Process codon optimization (Default)</t>
  </si>
  <si>
    <t>6.3.2.2</t>
  </si>
  <si>
    <t>PERF-1</t>
  </si>
  <si>
    <t>Should provide quick response during optimization</t>
  </si>
  <si>
    <t>In-progress</t>
  </si>
  <si>
    <t>PERF</t>
  </si>
  <si>
    <t>6.3.4.1</t>
  </si>
  <si>
    <t>ERR-1</t>
  </si>
  <si>
    <t>Display error message in case of inappropriate input</t>
  </si>
  <si>
    <t>6.3.5.1</t>
  </si>
  <si>
    <t>T-ERR-1</t>
  </si>
  <si>
    <t>OUT-1</t>
  </si>
  <si>
    <t>Display the correct result in case of appropriate input</t>
  </si>
  <si>
    <t>6.3.3.1</t>
  </si>
  <si>
    <t>T-OUT-1</t>
  </si>
  <si>
    <t>PROC-2</t>
  </si>
  <si>
    <t>Should display result within a reasonable time</t>
  </si>
  <si>
    <t>6.3.2.5</t>
  </si>
  <si>
    <t>USR-1.4</t>
  </si>
  <si>
    <t>Open</t>
  </si>
  <si>
    <t>No</t>
  </si>
  <si>
    <t>USR-1.5</t>
  </si>
  <si>
    <t>Allow user to give feedback</t>
  </si>
  <si>
    <t>USR</t>
  </si>
  <si>
    <t>6.3.1.5</t>
  </si>
  <si>
    <t>T-USR-1.5</t>
  </si>
  <si>
    <t>HTML/JS</t>
  </si>
  <si>
    <t>PERF-3</t>
  </si>
  <si>
    <t>Should handle growing number of users</t>
  </si>
  <si>
    <t>6.3.4.2</t>
  </si>
  <si>
    <t>HTML</t>
  </si>
  <si>
    <t>PERF-4</t>
  </si>
  <si>
    <t>User Interface should give clear instructions and labels</t>
  </si>
  <si>
    <t>6.3.4.3</t>
  </si>
  <si>
    <t>ERR-3</t>
  </si>
  <si>
    <t>Error messages should be user friendly</t>
  </si>
  <si>
    <t>6.3.5.4</t>
  </si>
  <si>
    <t>PERF-6</t>
  </si>
  <si>
    <t>System should be compatible with commonly used browsers and devices</t>
  </si>
  <si>
    <t>6.3.4.4</t>
  </si>
  <si>
    <t>T-PERF-1</t>
  </si>
  <si>
    <t>DOC-1</t>
  </si>
  <si>
    <t>Provide comprehensive documentation for users, including instructions on how to use the system, file format requirements, and troubleshooting tips.</t>
  </si>
  <si>
    <t>6.3.7</t>
  </si>
  <si>
    <t>HTML/CSS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</si>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</sst>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0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8"/>
      <color rgb="FF4F81BD"/>
      <name val="Arial"/>
    </font>
    <font>
      <b/>
      <sz val="7"/>
      <color rgb="FFFFFFFF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0000FF"/>
      <name val="Arial"/>
    </font>
    <font>
      <b/>
      <sz val="8"/>
      <color theme="1"/>
      <name val="Arial"/>
    </font>
    <font>
      <b/>
      <i/>
      <sz val="8"/>
      <color theme="1"/>
      <name val="Arial"/>
    </font>
    <font>
      <sz val="8"/>
      <color theme="1"/>
      <name val="Arial"/>
    </font>
    <font>
      <sz val="7"/>
      <color theme="1"/>
      <name val="Arial"/>
    </font>
    <font>
      <b/>
      <sz val="8"/>
      <color rgb="FFFFFFFF"/>
      <name val="Arial"/>
    </font>
    <font>
      <sz val="7"/>
      <color rgb="FF4F81BD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rgb="FFFF0000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49" fontId="7" fillId="3" borderId="4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49" fontId="7" fillId="0" borderId="0" xfId="0" applyNumberFormat="1" applyFont="1" applyAlignment="1">
      <alignment vertical="top" wrapText="1"/>
    </xf>
    <xf numFmtId="49" fontId="9" fillId="4" borderId="5" xfId="0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top" wrapText="1"/>
    </xf>
    <xf numFmtId="49" fontId="10" fillId="4" borderId="7" xfId="0" applyNumberFormat="1" applyFont="1" applyFill="1" applyBorder="1" applyAlignment="1">
      <alignment horizontal="center" vertical="top" wrapText="1"/>
    </xf>
    <xf numFmtId="49" fontId="10" fillId="5" borderId="5" xfId="0" applyNumberFormat="1" applyFont="1" applyFill="1" applyBorder="1" applyAlignment="1">
      <alignment horizontal="center" vertical="top" wrapText="1"/>
    </xf>
    <xf numFmtId="49" fontId="10" fillId="5" borderId="6" xfId="0" applyNumberFormat="1" applyFont="1" applyFill="1" applyBorder="1" applyAlignment="1">
      <alignment horizontal="left" vertical="top" wrapText="1"/>
    </xf>
    <xf numFmtId="49" fontId="9" fillId="5" borderId="8" xfId="0" applyNumberFormat="1" applyFont="1" applyFill="1" applyBorder="1" applyAlignment="1">
      <alignment horizontal="left" vertical="top" wrapText="1"/>
    </xf>
    <xf numFmtId="49" fontId="10" fillId="5" borderId="9" xfId="0" applyNumberFormat="1" applyFont="1" applyFill="1" applyBorder="1" applyAlignment="1">
      <alignment horizontal="center" vertical="top" wrapText="1"/>
    </xf>
    <xf numFmtId="49" fontId="10" fillId="5" borderId="10" xfId="0" applyNumberFormat="1" applyFont="1" applyFill="1" applyBorder="1" applyAlignment="1">
      <alignment horizontal="center" vertical="top" wrapText="1"/>
    </xf>
    <xf numFmtId="164" fontId="9" fillId="4" borderId="11" xfId="0" applyNumberFormat="1" applyFont="1" applyFill="1" applyBorder="1" applyAlignment="1">
      <alignment horizontal="center" vertical="top" wrapText="1"/>
    </xf>
    <xf numFmtId="164" fontId="9" fillId="4" borderId="8" xfId="0" applyNumberFormat="1" applyFont="1" applyFill="1" applyBorder="1" applyAlignment="1">
      <alignment horizontal="center" vertical="top" wrapText="1"/>
    </xf>
    <xf numFmtId="49" fontId="9" fillId="4" borderId="7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49" fontId="12" fillId="0" borderId="4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" fillId="0" borderId="4" xfId="0" applyFont="1" applyBorder="1"/>
    <xf numFmtId="49" fontId="12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49" fontId="11" fillId="0" borderId="4" xfId="0" applyNumberFormat="1" applyFont="1" applyBorder="1" applyAlignment="1">
      <alignment horizontal="center" vertical="top" wrapText="1"/>
    </xf>
    <xf numFmtId="164" fontId="12" fillId="0" borderId="4" xfId="0" applyNumberFormat="1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15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49" fontId="12" fillId="0" borderId="13" xfId="0" applyNumberFormat="1" applyFont="1" applyBorder="1" applyAlignment="1">
      <alignment horizontal="left" vertical="center"/>
    </xf>
    <xf numFmtId="164" fontId="11" fillId="0" borderId="15" xfId="0" applyNumberFormat="1" applyFont="1" applyBorder="1" applyAlignment="1">
      <alignment horizontal="center" vertical="top"/>
    </xf>
    <xf numFmtId="164" fontId="11" fillId="0" borderId="14" xfId="0" applyNumberFormat="1" applyFont="1" applyBorder="1" applyAlignment="1">
      <alignment horizontal="center" vertical="top"/>
    </xf>
    <xf numFmtId="49" fontId="12" fillId="0" borderId="13" xfId="0" applyNumberFormat="1" applyFont="1" applyBorder="1" applyAlignment="1">
      <alignment horizontal="left" vertical="top"/>
    </xf>
    <xf numFmtId="49" fontId="11" fillId="0" borderId="4" xfId="0" applyNumberFormat="1" applyFont="1" applyBorder="1" applyAlignment="1">
      <alignment vertical="top" wrapText="1"/>
    </xf>
    <xf numFmtId="49" fontId="11" fillId="0" borderId="12" xfId="0" applyNumberFormat="1" applyFont="1" applyBorder="1" applyAlignment="1">
      <alignment horizontal="center" vertical="top" wrapText="1"/>
    </xf>
    <xf numFmtId="49" fontId="11" fillId="0" borderId="13" xfId="0" applyNumberFormat="1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left" vertical="top"/>
    </xf>
    <xf numFmtId="49" fontId="11" fillId="0" borderId="14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 vertical="top" wrapText="1"/>
    </xf>
    <xf numFmtId="0" fontId="4" fillId="0" borderId="0" xfId="0" applyFont="1"/>
    <xf numFmtId="0" fontId="13" fillId="2" borderId="1" xfId="0" applyFont="1" applyFill="1" applyBorder="1"/>
    <xf numFmtId="0" fontId="4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15" fillId="0" borderId="4" xfId="0" applyFont="1" applyBorder="1"/>
    <xf numFmtId="49" fontId="15" fillId="0" borderId="4" xfId="0" applyNumberFormat="1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0" xfId="0" applyFont="1"/>
    <xf numFmtId="0" fontId="18" fillId="6" borderId="4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9" fillId="0" borderId="0" xfId="0" applyFont="1"/>
    <xf numFmtId="49" fontId="10" fillId="4" borderId="4" xfId="0" applyNumberFormat="1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6" fillId="0" borderId="3" xfId="0" applyFont="1" applyBorder="1"/>
  </cellXfs>
  <cellStyles count="1">
    <cellStyle name="Normal" xfId="0" builtinId="0"/>
  </cellStyles>
  <dxfs count="1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Roboto"/>
              </a:defRPr>
            </a:pPr>
            <a:r>
              <a:rPr lang="en-IN" sz="1200" b="0" i="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8F9-40E3-BAC4-F2149EC2E804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3-28F9-40E3-BAC4-F2149EC2E804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5-28F9-40E3-BAC4-F2149EC2E804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7-28F9-40E3-BAC4-F2149EC2E8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9-40E3-BAC4-F2149EC2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Roboto"/>
              </a:defRPr>
            </a:pPr>
            <a:r>
              <a:rPr lang="en-IN" sz="1400" b="0" i="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9</c:v>
                </c:pt>
                <c:pt idx="3">
                  <c:v>15</c:v>
                </c:pt>
                <c:pt idx="4" formatCode="General">
                  <c:v>15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55-4788-A7FD-823D84CF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209386"/>
        <c:axId val="617709179"/>
      </c:barChart>
      <c:catAx>
        <c:axId val="464209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617709179"/>
        <c:crosses val="autoZero"/>
        <c:auto val="1"/>
        <c:lblAlgn val="ctr"/>
        <c:lblOffset val="100"/>
        <c:noMultiLvlLbl val="1"/>
      </c:catAx>
      <c:valAx>
        <c:axId val="61770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46420938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123825</xdr:rowOff>
    </xdr:from>
    <xdr:ext cx="5514975" cy="3181350"/>
    <xdr:graphicFrame macro="">
      <xdr:nvGraphicFramePr>
        <xdr:cNvPr id="609985467" name="Chart 1">
          <a:extLst>
            <a:ext uri="{FF2B5EF4-FFF2-40B4-BE49-F238E27FC236}">
              <a16:creationId xmlns:a16="http://schemas.microsoft.com/office/drawing/2014/main" id="{00000000-0008-0000-0200-0000BBA3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 macro="">
      <xdr:nvGraphicFramePr>
        <xdr:cNvPr id="1033484938" name="Chart 2">
          <a:extLst>
            <a:ext uri="{FF2B5EF4-FFF2-40B4-BE49-F238E27FC236}">
              <a16:creationId xmlns:a16="http://schemas.microsoft.com/office/drawing/2014/main" id="{00000000-0008-0000-0200-00008AB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328125" defaultRowHeight="15" customHeight="1" x14ac:dyDescent="0.25"/>
  <cols>
    <col min="1" max="1" width="3.08984375" customWidth="1"/>
    <col min="2" max="2" width="131.7265625" customWidth="1"/>
    <col min="3" max="3" width="2.08984375" customWidth="1"/>
    <col min="4" max="6" width="9.08984375" customWidth="1"/>
    <col min="7" max="14" width="8.7265625" customWidth="1"/>
    <col min="15" max="26" width="17.26953125" customWidth="1"/>
  </cols>
  <sheetData>
    <row r="1" spans="1:26" ht="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x14ac:dyDescent="0.25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69" t="s">
        <v>0</v>
      </c>
      <c r="B3" s="70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 t="s">
        <v>1</v>
      </c>
      <c r="B4" s="6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5" t="s">
        <v>3</v>
      </c>
      <c r="B5" s="6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 t="s">
        <v>5</v>
      </c>
      <c r="B6" s="6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5">
      <c r="A7" s="7"/>
      <c r="B7" s="8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5">
      <c r="A8" s="7"/>
      <c r="B8" s="8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4.75" customHeight="1" x14ac:dyDescent="0.25">
      <c r="A9" s="7"/>
      <c r="B9" s="8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7"/>
      <c r="B10" s="8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25">
      <c r="A11" s="7"/>
      <c r="B11" s="8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5">
      <c r="A12" s="7"/>
      <c r="B12" s="8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25">
      <c r="A13" s="7"/>
      <c r="B13" s="8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25">
      <c r="A14" s="7"/>
      <c r="B14" s="8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25">
      <c r="A15" s="7"/>
      <c r="B15" s="8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25">
      <c r="A16" s="7"/>
      <c r="B16" s="8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7"/>
      <c r="B17" s="8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25">
      <c r="A18" s="5" t="s">
        <v>19</v>
      </c>
      <c r="B18" s="6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5" t="s">
        <v>21</v>
      </c>
      <c r="B19" s="6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5" t="s">
        <v>23</v>
      </c>
      <c r="B20" s="6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9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9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16" priority="1" operator="equal">
      <formula>"In-progress"</formula>
    </cfRule>
    <cfRule type="cellIs" dxfId="15" priority="2" operator="equal">
      <formula>"Open"</formula>
    </cfRule>
    <cfRule type="cellIs" dxfId="14" priority="3" operator="equal">
      <formula>"Completed"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tabSelected="1" workbookViewId="0">
      <pane xSplit="3" topLeftCell="D1" activePane="topRight" state="frozen"/>
      <selection pane="topRight" activeCell="G14" sqref="G14"/>
    </sheetView>
  </sheetViews>
  <sheetFormatPr defaultColWidth="12.6328125" defaultRowHeight="15" customHeight="1" x14ac:dyDescent="0.25"/>
  <cols>
    <col min="1" max="1" width="9.26953125" customWidth="1"/>
    <col min="2" max="2" width="52" customWidth="1"/>
    <col min="3" max="3" width="13.26953125" customWidth="1"/>
    <col min="4" max="4" width="9.7265625" customWidth="1"/>
    <col min="5" max="5" width="13.26953125" customWidth="1"/>
    <col min="6" max="6" width="12" customWidth="1"/>
    <col min="7" max="7" width="16.7265625" customWidth="1"/>
    <col min="8" max="8" width="12.36328125" customWidth="1"/>
    <col min="9" max="10" width="17.26953125" customWidth="1"/>
    <col min="11" max="11" width="25.6328125" customWidth="1"/>
    <col min="12" max="21" width="8.7265625" customWidth="1"/>
    <col min="22" max="26" width="17.26953125" customWidth="1"/>
  </cols>
  <sheetData>
    <row r="1" spans="1:26" ht="53.25" customHeight="1" x14ac:dyDescent="0.25">
      <c r="A1" s="10" t="s">
        <v>25</v>
      </c>
      <c r="B1" s="11" t="s">
        <v>26</v>
      </c>
      <c r="C1" s="12" t="s">
        <v>27</v>
      </c>
      <c r="D1" s="13" t="s">
        <v>28</v>
      </c>
      <c r="E1" s="14" t="s">
        <v>29</v>
      </c>
      <c r="F1" s="15" t="s">
        <v>30</v>
      </c>
      <c r="G1" s="16" t="s">
        <v>31</v>
      </c>
      <c r="H1" s="17" t="s">
        <v>32</v>
      </c>
      <c r="I1" s="18" t="s">
        <v>33</v>
      </c>
      <c r="J1" s="19" t="s">
        <v>34</v>
      </c>
      <c r="K1" s="20" t="s">
        <v>35</v>
      </c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22" t="s">
        <v>36</v>
      </c>
      <c r="B2" s="23" t="s">
        <v>37</v>
      </c>
      <c r="C2" s="24" t="s">
        <v>38</v>
      </c>
      <c r="D2" s="24" t="str">
        <f t="shared" ref="D2:D7" si="0">LEFT(A2,FIND("-",A2) - 1)</f>
        <v>USR</v>
      </c>
      <c r="E2" s="23" t="s">
        <v>39</v>
      </c>
      <c r="F2" s="25" t="s">
        <v>40</v>
      </c>
      <c r="G2" s="24" t="s">
        <v>41</v>
      </c>
      <c r="H2" s="24" t="s">
        <v>42</v>
      </c>
      <c r="I2" s="26"/>
      <c r="J2" s="27"/>
      <c r="K2" s="27"/>
      <c r="L2" s="28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4.25" customHeight="1" x14ac:dyDescent="0.25">
      <c r="A3" s="30" t="s">
        <v>43</v>
      </c>
      <c r="B3" s="23" t="s">
        <v>45</v>
      </c>
      <c r="C3" s="24" t="s">
        <v>38</v>
      </c>
      <c r="D3" s="24" t="str">
        <f t="shared" si="0"/>
        <v>USR</v>
      </c>
      <c r="E3" s="23" t="s">
        <v>46</v>
      </c>
      <c r="F3" s="30" t="s">
        <v>47</v>
      </c>
      <c r="G3" s="24" t="s">
        <v>41</v>
      </c>
      <c r="H3" s="24" t="s">
        <v>42</v>
      </c>
      <c r="I3" s="24"/>
      <c r="J3" s="27"/>
      <c r="K3" s="33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1.25" customHeight="1" x14ac:dyDescent="0.25">
      <c r="A4" s="30" t="s">
        <v>44</v>
      </c>
      <c r="B4" s="23" t="s">
        <v>48</v>
      </c>
      <c r="C4" s="24" t="s">
        <v>38</v>
      </c>
      <c r="D4" s="24" t="str">
        <f t="shared" si="0"/>
        <v>USR</v>
      </c>
      <c r="E4" s="23" t="s">
        <v>49</v>
      </c>
      <c r="F4" s="30" t="s">
        <v>50</v>
      </c>
      <c r="G4" s="24" t="s">
        <v>41</v>
      </c>
      <c r="H4" s="24" t="s">
        <v>42</v>
      </c>
      <c r="I4" s="24"/>
      <c r="J4" s="27"/>
      <c r="K4" s="33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3.5" customHeight="1" x14ac:dyDescent="0.25">
      <c r="A5" s="30" t="s">
        <v>77</v>
      </c>
      <c r="B5" s="32" t="s">
        <v>51</v>
      </c>
      <c r="C5" s="24" t="s">
        <v>38</v>
      </c>
      <c r="D5" s="24" t="str">
        <f t="shared" si="0"/>
        <v>USR</v>
      </c>
      <c r="E5" s="23" t="s">
        <v>52</v>
      </c>
      <c r="F5" s="30" t="s">
        <v>53</v>
      </c>
      <c r="G5" s="24" t="s">
        <v>41</v>
      </c>
      <c r="H5" s="24" t="s">
        <v>42</v>
      </c>
      <c r="I5" s="24"/>
      <c r="J5" s="27"/>
      <c r="K5" s="33"/>
      <c r="L5" s="28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1.25" customHeight="1" x14ac:dyDescent="0.25">
      <c r="A6" s="30" t="s">
        <v>54</v>
      </c>
      <c r="B6" s="23" t="s">
        <v>55</v>
      </c>
      <c r="C6" s="24" t="s">
        <v>38</v>
      </c>
      <c r="D6" s="24" t="str">
        <f t="shared" si="0"/>
        <v>PROC</v>
      </c>
      <c r="E6" s="23" t="s">
        <v>56</v>
      </c>
      <c r="F6" s="30" t="s">
        <v>57</v>
      </c>
      <c r="G6" s="24" t="s">
        <v>41</v>
      </c>
      <c r="H6" s="24" t="s">
        <v>42</v>
      </c>
      <c r="I6" s="24"/>
      <c r="J6" s="27"/>
      <c r="K6" s="33"/>
      <c r="L6" s="28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1.25" customHeight="1" x14ac:dyDescent="0.25">
      <c r="A7" s="22" t="s">
        <v>58</v>
      </c>
      <c r="B7" s="23" t="s">
        <v>59</v>
      </c>
      <c r="C7" s="24" t="s">
        <v>38</v>
      </c>
      <c r="D7" s="24" t="str">
        <f t="shared" si="0"/>
        <v>PROC</v>
      </c>
      <c r="E7" s="23" t="s">
        <v>60</v>
      </c>
      <c r="F7" s="30"/>
      <c r="G7" s="24" t="s">
        <v>41</v>
      </c>
      <c r="H7" s="24" t="s">
        <v>42</v>
      </c>
      <c r="I7" s="24"/>
      <c r="J7" s="27"/>
      <c r="K7" s="33"/>
      <c r="L7" s="28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1.25" customHeight="1" x14ac:dyDescent="0.25">
      <c r="A8" s="30" t="s">
        <v>61</v>
      </c>
      <c r="B8" s="23" t="s">
        <v>62</v>
      </c>
      <c r="C8" s="24" t="s">
        <v>38</v>
      </c>
      <c r="D8" s="24" t="s">
        <v>64</v>
      </c>
      <c r="E8" s="23" t="s">
        <v>65</v>
      </c>
      <c r="F8" s="30"/>
      <c r="G8" s="24" t="s">
        <v>41</v>
      </c>
      <c r="H8" s="24" t="s">
        <v>42</v>
      </c>
      <c r="I8" s="24"/>
      <c r="J8" s="27"/>
      <c r="K8" s="33"/>
      <c r="L8" s="2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1.25" customHeight="1" x14ac:dyDescent="0.25">
      <c r="A9" s="22" t="s">
        <v>66</v>
      </c>
      <c r="B9" s="23" t="s">
        <v>67</v>
      </c>
      <c r="C9" s="24" t="s">
        <v>38</v>
      </c>
      <c r="D9" s="24" t="str">
        <f t="shared" ref="D9:D11" si="1">LEFT(A9,FIND("-",A9) - 1)</f>
        <v>ERR</v>
      </c>
      <c r="E9" s="23" t="s">
        <v>68</v>
      </c>
      <c r="F9" s="30" t="s">
        <v>69</v>
      </c>
      <c r="G9" s="24" t="s">
        <v>41</v>
      </c>
      <c r="H9" s="24" t="s">
        <v>42</v>
      </c>
      <c r="I9" s="24"/>
      <c r="J9" s="27"/>
      <c r="K9" s="33"/>
      <c r="L9" s="28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3.5" customHeight="1" x14ac:dyDescent="0.25">
      <c r="A10" s="22" t="s">
        <v>70</v>
      </c>
      <c r="B10" s="23" t="s">
        <v>71</v>
      </c>
      <c r="C10" s="24" t="s">
        <v>38</v>
      </c>
      <c r="D10" s="24" t="str">
        <f t="shared" si="1"/>
        <v>OUT</v>
      </c>
      <c r="E10" s="23" t="s">
        <v>72</v>
      </c>
      <c r="F10" s="30" t="s">
        <v>73</v>
      </c>
      <c r="G10" s="24" t="s">
        <v>41</v>
      </c>
      <c r="H10" s="24" t="s">
        <v>42</v>
      </c>
      <c r="I10" s="24"/>
      <c r="J10" s="27"/>
      <c r="K10" s="33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3.5" customHeight="1" x14ac:dyDescent="0.25">
      <c r="A11" s="22" t="s">
        <v>74</v>
      </c>
      <c r="B11" s="23" t="s">
        <v>75</v>
      </c>
      <c r="C11" s="24" t="s">
        <v>38</v>
      </c>
      <c r="D11" s="24" t="str">
        <f t="shared" si="1"/>
        <v>PROC</v>
      </c>
      <c r="E11" s="23" t="s">
        <v>76</v>
      </c>
      <c r="F11" s="30"/>
      <c r="G11" s="24" t="s">
        <v>41</v>
      </c>
      <c r="H11" s="24" t="s">
        <v>42</v>
      </c>
      <c r="I11" s="24"/>
      <c r="J11" s="27"/>
      <c r="K11" s="33"/>
      <c r="L11" s="28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1.25" customHeight="1" x14ac:dyDescent="0.25">
      <c r="A12" s="22" t="s">
        <v>80</v>
      </c>
      <c r="B12" s="31" t="s">
        <v>81</v>
      </c>
      <c r="C12" s="24" t="s">
        <v>38</v>
      </c>
      <c r="D12" s="24" t="s">
        <v>82</v>
      </c>
      <c r="E12" s="31" t="s">
        <v>83</v>
      </c>
      <c r="F12" s="30" t="s">
        <v>84</v>
      </c>
      <c r="G12" s="24" t="s">
        <v>85</v>
      </c>
      <c r="H12" s="24" t="s">
        <v>42</v>
      </c>
      <c r="I12" s="26"/>
      <c r="J12" s="27"/>
      <c r="K12" s="27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1.25" customHeight="1" x14ac:dyDescent="0.25">
      <c r="A13" s="22" t="s">
        <v>86</v>
      </c>
      <c r="B13" s="31" t="s">
        <v>87</v>
      </c>
      <c r="C13" s="24" t="s">
        <v>38</v>
      </c>
      <c r="D13" s="24" t="str">
        <f t="shared" ref="D13:D17" si="2">LEFT(A13,FIND("-",A13) - 1)</f>
        <v>PERF</v>
      </c>
      <c r="E13" s="31" t="s">
        <v>88</v>
      </c>
      <c r="F13" s="34"/>
      <c r="G13" s="24" t="s">
        <v>89</v>
      </c>
      <c r="H13" s="24" t="s">
        <v>42</v>
      </c>
      <c r="I13" s="26"/>
      <c r="J13" s="27"/>
      <c r="K13" s="27"/>
      <c r="L13" s="28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1.25" customHeight="1" x14ac:dyDescent="0.25">
      <c r="A14" s="22" t="s">
        <v>90</v>
      </c>
      <c r="B14" s="31" t="s">
        <v>91</v>
      </c>
      <c r="C14" s="24" t="s">
        <v>63</v>
      </c>
      <c r="D14" s="24" t="str">
        <f t="shared" si="2"/>
        <v>PERF</v>
      </c>
      <c r="E14" s="31" t="s">
        <v>92</v>
      </c>
      <c r="F14" s="34"/>
      <c r="G14" s="24"/>
      <c r="H14" s="24" t="s">
        <v>79</v>
      </c>
      <c r="I14" s="26"/>
      <c r="J14" s="27"/>
      <c r="K14" s="27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1.25" customHeight="1" x14ac:dyDescent="0.25">
      <c r="A15" s="22" t="s">
        <v>93</v>
      </c>
      <c r="B15" s="31" t="s">
        <v>94</v>
      </c>
      <c r="C15" s="24" t="s">
        <v>38</v>
      </c>
      <c r="D15" s="24" t="str">
        <f t="shared" si="2"/>
        <v>ERR</v>
      </c>
      <c r="E15" s="31" t="s">
        <v>95</v>
      </c>
      <c r="F15" s="34"/>
      <c r="G15" s="24" t="s">
        <v>85</v>
      </c>
      <c r="H15" s="24" t="s">
        <v>42</v>
      </c>
      <c r="I15" s="26"/>
      <c r="J15" s="27"/>
      <c r="K15" s="27"/>
      <c r="L15" s="28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1.25" customHeight="1" x14ac:dyDescent="0.25">
      <c r="A16" s="22" t="s">
        <v>96</v>
      </c>
      <c r="B16" s="31" t="s">
        <v>97</v>
      </c>
      <c r="C16" s="24" t="s">
        <v>38</v>
      </c>
      <c r="D16" s="24" t="str">
        <f t="shared" si="2"/>
        <v>PERF</v>
      </c>
      <c r="E16" s="31" t="s">
        <v>98</v>
      </c>
      <c r="F16" s="30" t="s">
        <v>99</v>
      </c>
      <c r="G16" s="24" t="s">
        <v>89</v>
      </c>
      <c r="H16" s="24" t="s">
        <v>42</v>
      </c>
      <c r="I16" s="26"/>
      <c r="J16" s="27"/>
      <c r="K16" s="27"/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3.25" customHeight="1" x14ac:dyDescent="0.25">
      <c r="A17" s="22" t="s">
        <v>100</v>
      </c>
      <c r="B17" s="31" t="s">
        <v>101</v>
      </c>
      <c r="C17" s="24" t="s">
        <v>38</v>
      </c>
      <c r="D17" s="24" t="str">
        <f t="shared" si="2"/>
        <v>DOC</v>
      </c>
      <c r="E17" s="31" t="s">
        <v>102</v>
      </c>
      <c r="F17" s="34"/>
      <c r="G17" s="24" t="s">
        <v>103</v>
      </c>
      <c r="H17" s="24" t="s">
        <v>42</v>
      </c>
      <c r="I17" s="26"/>
      <c r="J17" s="35"/>
      <c r="K17" s="35"/>
      <c r="L17" s="28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1.25" customHeight="1" x14ac:dyDescent="0.25">
      <c r="A18" s="22"/>
      <c r="B18" s="31"/>
      <c r="C18" s="24"/>
      <c r="D18" s="24"/>
      <c r="E18" s="31"/>
      <c r="F18" s="34"/>
      <c r="G18" s="24"/>
      <c r="H18" s="24"/>
      <c r="I18" s="26"/>
      <c r="J18" s="35"/>
      <c r="K18" s="35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1.25" customHeight="1" x14ac:dyDescent="0.25">
      <c r="A19" s="22"/>
      <c r="B19" s="31"/>
      <c r="C19" s="24"/>
      <c r="D19" s="24"/>
      <c r="E19" s="31"/>
      <c r="F19" s="34"/>
      <c r="G19" s="24"/>
      <c r="H19" s="24"/>
      <c r="I19" s="26"/>
      <c r="J19" s="35"/>
      <c r="K19" s="35"/>
      <c r="L19" s="28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1.25" customHeight="1" x14ac:dyDescent="0.25">
      <c r="C20" s="36"/>
      <c r="D20" s="37"/>
      <c r="E20" s="31"/>
      <c r="F20" s="38"/>
      <c r="G20" s="24"/>
      <c r="H20" s="39"/>
      <c r="I20" s="40"/>
      <c r="J20" s="41"/>
      <c r="K20" s="42"/>
      <c r="L20" s="4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5">
      <c r="A21" s="44"/>
      <c r="B21" s="31"/>
      <c r="C21" s="36"/>
      <c r="D21" s="37"/>
      <c r="E21" s="31"/>
      <c r="F21" s="38"/>
      <c r="G21" s="24"/>
      <c r="H21" s="39"/>
      <c r="I21" s="40"/>
      <c r="J21" s="41"/>
      <c r="K21" s="42"/>
      <c r="L21" s="4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5">
      <c r="A22" s="44"/>
      <c r="B22" s="31"/>
      <c r="C22" s="36"/>
      <c r="D22" s="37"/>
      <c r="E22" s="31"/>
      <c r="F22" s="38"/>
      <c r="G22" s="24"/>
      <c r="H22" s="39"/>
      <c r="I22" s="40"/>
      <c r="J22" s="41"/>
      <c r="K22" s="42"/>
      <c r="L22" s="4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5">
      <c r="A23" s="44"/>
      <c r="B23" s="31"/>
      <c r="C23" s="36"/>
      <c r="D23" s="37"/>
      <c r="E23" s="31"/>
      <c r="F23" s="38"/>
      <c r="G23" s="24"/>
      <c r="H23" s="39"/>
      <c r="I23" s="40"/>
      <c r="J23" s="41"/>
      <c r="K23" s="42"/>
      <c r="L23" s="4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5">
      <c r="A24" s="44"/>
      <c r="B24" s="31"/>
      <c r="C24" s="36"/>
      <c r="D24" s="37"/>
      <c r="E24" s="31"/>
      <c r="F24" s="38"/>
      <c r="G24" s="24"/>
      <c r="H24" s="39"/>
      <c r="I24" s="40"/>
      <c r="J24" s="41"/>
      <c r="K24" s="42"/>
      <c r="L24" s="4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5">
      <c r="A25" s="44"/>
      <c r="B25" s="31"/>
      <c r="C25" s="36"/>
      <c r="D25" s="37"/>
      <c r="E25" s="31"/>
      <c r="F25" s="38"/>
      <c r="G25" s="24"/>
      <c r="H25" s="39"/>
      <c r="I25" s="40"/>
      <c r="J25" s="41"/>
      <c r="K25" s="42"/>
      <c r="L25" s="4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5">
      <c r="A26" s="44"/>
      <c r="B26" s="31"/>
      <c r="C26" s="36"/>
      <c r="D26" s="37"/>
      <c r="E26" s="31"/>
      <c r="F26" s="38"/>
      <c r="G26" s="24"/>
      <c r="H26" s="39"/>
      <c r="I26" s="40"/>
      <c r="J26" s="41"/>
      <c r="K26" s="42"/>
      <c r="L26" s="4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5">
      <c r="A27" s="44"/>
      <c r="B27" s="31"/>
      <c r="C27" s="36"/>
      <c r="D27" s="37"/>
      <c r="E27" s="31"/>
      <c r="F27" s="38"/>
      <c r="G27" s="24"/>
      <c r="H27" s="39"/>
      <c r="I27" s="40"/>
      <c r="J27" s="41"/>
      <c r="K27" s="42"/>
      <c r="L27" s="4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5">
      <c r="A28" s="44"/>
      <c r="B28" s="31"/>
      <c r="C28" s="36"/>
      <c r="D28" s="37"/>
      <c r="E28" s="31"/>
      <c r="F28" s="38"/>
      <c r="G28" s="24"/>
      <c r="H28" s="39"/>
      <c r="I28" s="40"/>
      <c r="J28" s="41"/>
      <c r="K28" s="42"/>
      <c r="L28" s="4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5">
      <c r="A29" s="44"/>
      <c r="B29" s="31"/>
      <c r="C29" s="36"/>
      <c r="D29" s="37"/>
      <c r="E29" s="31"/>
      <c r="F29" s="38"/>
      <c r="G29" s="24"/>
      <c r="H29" s="39"/>
      <c r="I29" s="40"/>
      <c r="J29" s="41"/>
      <c r="K29" s="42"/>
      <c r="L29" s="4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44"/>
      <c r="B30" s="31"/>
      <c r="C30" s="36"/>
      <c r="D30" s="37"/>
      <c r="E30" s="31"/>
      <c r="F30" s="38"/>
      <c r="G30" s="24"/>
      <c r="H30" s="39"/>
      <c r="I30" s="40"/>
      <c r="J30" s="41"/>
      <c r="K30" s="42"/>
      <c r="L30" s="4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44"/>
      <c r="B31" s="31"/>
      <c r="C31" s="36"/>
      <c r="D31" s="37"/>
      <c r="E31" s="31"/>
      <c r="F31" s="38"/>
      <c r="G31" s="24"/>
      <c r="H31" s="39"/>
      <c r="I31" s="40"/>
      <c r="J31" s="41"/>
      <c r="K31" s="42"/>
      <c r="L31" s="4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44"/>
      <c r="B32" s="31"/>
      <c r="C32" s="36"/>
      <c r="D32" s="37"/>
      <c r="E32" s="31"/>
      <c r="F32" s="38"/>
      <c r="G32" s="24"/>
      <c r="H32" s="39"/>
      <c r="I32" s="40"/>
      <c r="J32" s="41"/>
      <c r="K32" s="42"/>
      <c r="L32" s="4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44"/>
      <c r="B33" s="31"/>
      <c r="C33" s="36"/>
      <c r="D33" s="37"/>
      <c r="E33" s="31"/>
      <c r="F33" s="38"/>
      <c r="G33" s="24"/>
      <c r="H33" s="39"/>
      <c r="I33" s="40"/>
      <c r="J33" s="41"/>
      <c r="K33" s="42"/>
      <c r="L33" s="4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44"/>
      <c r="B34" s="31"/>
      <c r="C34" s="36"/>
      <c r="D34" s="37"/>
      <c r="E34" s="31"/>
      <c r="F34" s="38"/>
      <c r="G34" s="24"/>
      <c r="H34" s="39"/>
      <c r="I34" s="40"/>
      <c r="J34" s="45"/>
      <c r="K34" s="46"/>
      <c r="L34" s="4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44"/>
      <c r="B35" s="31"/>
      <c r="C35" s="36"/>
      <c r="D35" s="37"/>
      <c r="E35" s="31"/>
      <c r="F35" s="38"/>
      <c r="G35" s="24"/>
      <c r="H35" s="39"/>
      <c r="I35" s="40"/>
      <c r="J35" s="45"/>
      <c r="K35" s="46"/>
      <c r="L35" s="4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44"/>
      <c r="B36" s="31"/>
      <c r="C36" s="36"/>
      <c r="D36" s="37"/>
      <c r="E36" s="31"/>
      <c r="F36" s="38"/>
      <c r="G36" s="24"/>
      <c r="H36" s="39"/>
      <c r="I36" s="40"/>
      <c r="J36" s="45"/>
      <c r="K36" s="46"/>
      <c r="L36" s="4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44"/>
      <c r="B37" s="31"/>
      <c r="C37" s="36"/>
      <c r="D37" s="37"/>
      <c r="E37" s="31"/>
      <c r="F37" s="38"/>
      <c r="G37" s="24"/>
      <c r="H37" s="39"/>
      <c r="I37" s="40"/>
      <c r="J37" s="45"/>
      <c r="K37" s="46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44"/>
      <c r="B38" s="31"/>
      <c r="C38" s="36"/>
      <c r="D38" s="37"/>
      <c r="E38" s="31"/>
      <c r="F38" s="38"/>
      <c r="G38" s="24"/>
      <c r="H38" s="39"/>
      <c r="I38" s="40"/>
      <c r="J38" s="45"/>
      <c r="K38" s="46"/>
      <c r="L38" s="4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47"/>
      <c r="B39" s="48"/>
      <c r="C39" s="49"/>
      <c r="D39" s="50"/>
      <c r="E39" s="48"/>
      <c r="F39" s="51"/>
      <c r="G39" s="33"/>
      <c r="H39" s="52"/>
      <c r="I39" s="53"/>
      <c r="J39" s="45"/>
      <c r="K39" s="46"/>
      <c r="L39" s="4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47"/>
      <c r="B40" s="48"/>
      <c r="C40" s="49"/>
      <c r="D40" s="50"/>
      <c r="E40" s="48"/>
      <c r="F40" s="51"/>
      <c r="G40" s="33"/>
      <c r="H40" s="52"/>
      <c r="I40" s="53"/>
      <c r="J40" s="45"/>
      <c r="K40" s="46"/>
      <c r="L40" s="4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47"/>
      <c r="B41" s="48"/>
      <c r="C41" s="49"/>
      <c r="D41" s="50"/>
      <c r="E41" s="48"/>
      <c r="F41" s="51"/>
      <c r="G41" s="33"/>
      <c r="H41" s="52"/>
      <c r="I41" s="53"/>
      <c r="J41" s="45"/>
      <c r="K41" s="46"/>
      <c r="L41" s="4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47"/>
      <c r="B42" s="48"/>
      <c r="C42" s="49"/>
      <c r="D42" s="50"/>
      <c r="E42" s="48"/>
      <c r="F42" s="51"/>
      <c r="G42" s="33"/>
      <c r="H42" s="52"/>
      <c r="I42" s="53"/>
      <c r="J42" s="45"/>
      <c r="K42" s="46"/>
      <c r="L42" s="4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47"/>
      <c r="B43" s="48"/>
      <c r="C43" s="49"/>
      <c r="D43" s="50"/>
      <c r="E43" s="48"/>
      <c r="F43" s="51"/>
      <c r="G43" s="33"/>
      <c r="H43" s="52"/>
      <c r="I43" s="53"/>
      <c r="J43" s="45"/>
      <c r="K43" s="46"/>
      <c r="L43" s="4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47"/>
      <c r="B44" s="48"/>
      <c r="C44" s="49"/>
      <c r="D44" s="50"/>
      <c r="E44" s="48"/>
      <c r="F44" s="51"/>
      <c r="G44" s="33"/>
      <c r="H44" s="52"/>
      <c r="I44" s="53"/>
      <c r="J44" s="45"/>
      <c r="K44" s="46"/>
      <c r="L44" s="4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47"/>
      <c r="B45" s="48"/>
      <c r="C45" s="49"/>
      <c r="D45" s="50"/>
      <c r="E45" s="48"/>
      <c r="F45" s="51"/>
      <c r="G45" s="33"/>
      <c r="H45" s="52"/>
      <c r="I45" s="53"/>
      <c r="J45" s="45"/>
      <c r="K45" s="46"/>
      <c r="L45" s="4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47"/>
      <c r="B46" s="48"/>
      <c r="C46" s="49"/>
      <c r="D46" s="50"/>
      <c r="E46" s="48"/>
      <c r="F46" s="51"/>
      <c r="G46" s="33"/>
      <c r="H46" s="52"/>
      <c r="I46" s="53"/>
      <c r="J46" s="45"/>
      <c r="K46" s="46"/>
      <c r="L46" s="4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47"/>
      <c r="B47" s="48"/>
      <c r="C47" s="49"/>
      <c r="D47" s="50"/>
      <c r="E47" s="48"/>
      <c r="F47" s="51"/>
      <c r="G47" s="33"/>
      <c r="H47" s="52"/>
      <c r="I47" s="53"/>
      <c r="J47" s="45"/>
      <c r="K47" s="46"/>
      <c r="L47" s="4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47"/>
      <c r="B48" s="48"/>
      <c r="C48" s="49"/>
      <c r="D48" s="50"/>
      <c r="E48" s="48"/>
      <c r="F48" s="51"/>
      <c r="G48" s="33"/>
      <c r="H48" s="52"/>
      <c r="I48" s="53"/>
      <c r="J48" s="45"/>
      <c r="K48" s="46"/>
      <c r="L48" s="4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47"/>
      <c r="B49" s="48"/>
      <c r="C49" s="49"/>
      <c r="D49" s="50"/>
      <c r="E49" s="48"/>
      <c r="F49" s="51"/>
      <c r="G49" s="33"/>
      <c r="H49" s="52"/>
      <c r="I49" s="53"/>
      <c r="J49" s="45"/>
      <c r="K49" s="46"/>
      <c r="L49" s="4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47"/>
      <c r="B50" s="48"/>
      <c r="C50" s="49"/>
      <c r="D50" s="50"/>
      <c r="E50" s="48"/>
      <c r="F50" s="51"/>
      <c r="G50" s="33"/>
      <c r="H50" s="52"/>
      <c r="I50" s="53"/>
      <c r="J50" s="45"/>
      <c r="K50" s="46"/>
      <c r="L50" s="4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47"/>
      <c r="B51" s="48"/>
      <c r="C51" s="49"/>
      <c r="D51" s="50"/>
      <c r="E51" s="48"/>
      <c r="F51" s="51"/>
      <c r="G51" s="33"/>
      <c r="H51" s="52"/>
      <c r="I51" s="53"/>
      <c r="J51" s="45"/>
      <c r="K51" s="46"/>
      <c r="L51" s="4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47"/>
      <c r="B52" s="48"/>
      <c r="C52" s="49"/>
      <c r="D52" s="50"/>
      <c r="E52" s="48"/>
      <c r="F52" s="51"/>
      <c r="G52" s="33"/>
      <c r="H52" s="52"/>
      <c r="I52" s="53"/>
      <c r="J52" s="45"/>
      <c r="K52" s="46"/>
      <c r="L52" s="4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47"/>
      <c r="B53" s="48"/>
      <c r="C53" s="49"/>
      <c r="D53" s="50"/>
      <c r="E53" s="48"/>
      <c r="F53" s="51"/>
      <c r="G53" s="33"/>
      <c r="H53" s="52"/>
      <c r="I53" s="53"/>
      <c r="J53" s="45"/>
      <c r="K53" s="46"/>
      <c r="L53" s="4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47"/>
      <c r="B54" s="48"/>
      <c r="C54" s="49"/>
      <c r="D54" s="50"/>
      <c r="E54" s="48"/>
      <c r="F54" s="51"/>
      <c r="G54" s="33"/>
      <c r="H54" s="52"/>
      <c r="I54" s="53"/>
      <c r="J54" s="45"/>
      <c r="K54" s="46"/>
      <c r="L54" s="4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47"/>
      <c r="B55" s="48"/>
      <c r="C55" s="49"/>
      <c r="D55" s="50"/>
      <c r="E55" s="48"/>
      <c r="F55" s="51"/>
      <c r="G55" s="33"/>
      <c r="H55" s="52"/>
      <c r="I55" s="53"/>
      <c r="J55" s="45"/>
      <c r="K55" s="46"/>
      <c r="L55" s="4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47"/>
      <c r="B56" s="48"/>
      <c r="C56" s="49"/>
      <c r="D56" s="50"/>
      <c r="E56" s="48"/>
      <c r="F56" s="51"/>
      <c r="G56" s="33"/>
      <c r="H56" s="52"/>
      <c r="I56" s="53"/>
      <c r="J56" s="45"/>
      <c r="K56" s="46"/>
      <c r="L56" s="4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47"/>
      <c r="B57" s="48"/>
      <c r="C57" s="49"/>
      <c r="D57" s="50"/>
      <c r="E57" s="48"/>
      <c r="F57" s="51"/>
      <c r="G57" s="33"/>
      <c r="H57" s="52"/>
      <c r="I57" s="53"/>
      <c r="J57" s="45"/>
      <c r="K57" s="46"/>
      <c r="L57" s="4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47"/>
      <c r="B58" s="48"/>
      <c r="C58" s="49"/>
      <c r="D58" s="50"/>
      <c r="E58" s="48"/>
      <c r="F58" s="51"/>
      <c r="G58" s="33"/>
      <c r="H58" s="52"/>
      <c r="I58" s="53"/>
      <c r="J58" s="45"/>
      <c r="K58" s="46"/>
      <c r="L58" s="4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47"/>
      <c r="B59" s="48"/>
      <c r="C59" s="49"/>
      <c r="D59" s="50"/>
      <c r="E59" s="48"/>
      <c r="F59" s="51"/>
      <c r="G59" s="33"/>
      <c r="H59" s="52"/>
      <c r="I59" s="53"/>
      <c r="J59" s="45"/>
      <c r="K59" s="46"/>
      <c r="L59" s="4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47"/>
      <c r="B60" s="48"/>
      <c r="C60" s="49"/>
      <c r="D60" s="50"/>
      <c r="E60" s="48"/>
      <c r="F60" s="51"/>
      <c r="G60" s="33"/>
      <c r="H60" s="52"/>
      <c r="I60" s="53"/>
      <c r="J60" s="45"/>
      <c r="K60" s="46"/>
      <c r="L60" s="4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47"/>
      <c r="B61" s="48"/>
      <c r="C61" s="49"/>
      <c r="D61" s="50"/>
      <c r="E61" s="48"/>
      <c r="F61" s="51"/>
      <c r="G61" s="33"/>
      <c r="H61" s="52"/>
      <c r="I61" s="53"/>
      <c r="J61" s="45"/>
      <c r="K61" s="46"/>
      <c r="L61" s="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47"/>
      <c r="B62" s="48"/>
      <c r="C62" s="49"/>
      <c r="D62" s="50"/>
      <c r="E62" s="48"/>
      <c r="F62" s="51"/>
      <c r="G62" s="33"/>
      <c r="H62" s="52"/>
      <c r="I62" s="53"/>
      <c r="J62" s="45"/>
      <c r="K62" s="46"/>
      <c r="L62" s="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47"/>
      <c r="B63" s="48"/>
      <c r="C63" s="49"/>
      <c r="D63" s="50"/>
      <c r="E63" s="48"/>
      <c r="F63" s="51"/>
      <c r="G63" s="33"/>
      <c r="H63" s="52"/>
      <c r="I63" s="53"/>
      <c r="J63" s="45"/>
      <c r="K63" s="46"/>
      <c r="L63" s="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47"/>
      <c r="B64" s="48"/>
      <c r="C64" s="49"/>
      <c r="D64" s="50"/>
      <c r="E64" s="48"/>
      <c r="F64" s="51"/>
      <c r="G64" s="33"/>
      <c r="H64" s="52"/>
      <c r="I64" s="53"/>
      <c r="J64" s="45"/>
      <c r="K64" s="46"/>
      <c r="L64" s="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47"/>
      <c r="B65" s="48"/>
      <c r="C65" s="49"/>
      <c r="D65" s="50"/>
      <c r="E65" s="48"/>
      <c r="F65" s="51"/>
      <c r="G65" s="33"/>
      <c r="H65" s="52"/>
      <c r="I65" s="53"/>
      <c r="J65" s="45"/>
      <c r="K65" s="46"/>
      <c r="L65" s="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47"/>
      <c r="B66" s="48"/>
      <c r="C66" s="49"/>
      <c r="D66" s="50"/>
      <c r="E66" s="48"/>
      <c r="F66" s="51"/>
      <c r="G66" s="33"/>
      <c r="H66" s="52"/>
      <c r="I66" s="53"/>
      <c r="J66" s="45"/>
      <c r="K66" s="46"/>
      <c r="L66" s="4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47"/>
      <c r="B67" s="48"/>
      <c r="C67" s="49"/>
      <c r="D67" s="50"/>
      <c r="E67" s="48"/>
      <c r="F67" s="51"/>
      <c r="G67" s="33"/>
      <c r="H67" s="52"/>
      <c r="I67" s="53"/>
      <c r="J67" s="45"/>
      <c r="K67" s="46"/>
      <c r="L67" s="4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47"/>
      <c r="B68" s="48"/>
      <c r="C68" s="49"/>
      <c r="D68" s="50"/>
      <c r="E68" s="48"/>
      <c r="F68" s="51"/>
      <c r="G68" s="33"/>
      <c r="H68" s="52"/>
      <c r="I68" s="53"/>
      <c r="J68" s="45"/>
      <c r="K68" s="46"/>
      <c r="L68" s="4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47"/>
      <c r="B69" s="48"/>
      <c r="C69" s="49"/>
      <c r="D69" s="50"/>
      <c r="E69" s="48"/>
      <c r="F69" s="51"/>
      <c r="G69" s="33"/>
      <c r="H69" s="52"/>
      <c r="I69" s="53"/>
      <c r="J69" s="45"/>
      <c r="K69" s="46"/>
      <c r="L69" s="4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47"/>
      <c r="B70" s="48"/>
      <c r="C70" s="49"/>
      <c r="D70" s="50"/>
      <c r="E70" s="48"/>
      <c r="F70" s="51"/>
      <c r="G70" s="33"/>
      <c r="H70" s="52"/>
      <c r="I70" s="53"/>
      <c r="J70" s="45"/>
      <c r="K70" s="46"/>
      <c r="L70" s="4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47"/>
      <c r="B71" s="48"/>
      <c r="C71" s="49"/>
      <c r="D71" s="50"/>
      <c r="E71" s="48"/>
      <c r="F71" s="51"/>
      <c r="G71" s="33"/>
      <c r="H71" s="52"/>
      <c r="I71" s="53"/>
      <c r="J71" s="45"/>
      <c r="K71" s="46"/>
      <c r="L71" s="4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47"/>
      <c r="B72" s="48"/>
      <c r="C72" s="49"/>
      <c r="D72" s="50"/>
      <c r="E72" s="48"/>
      <c r="F72" s="51"/>
      <c r="G72" s="33"/>
      <c r="H72" s="52"/>
      <c r="I72" s="53"/>
      <c r="J72" s="45"/>
      <c r="K72" s="46"/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47"/>
      <c r="B73" s="48"/>
      <c r="C73" s="49"/>
      <c r="D73" s="50"/>
      <c r="E73" s="48"/>
      <c r="F73" s="51"/>
      <c r="G73" s="33"/>
      <c r="H73" s="52"/>
      <c r="I73" s="53"/>
      <c r="J73" s="45"/>
      <c r="K73" s="46"/>
      <c r="L73" s="4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47"/>
      <c r="B74" s="48"/>
      <c r="C74" s="49"/>
      <c r="D74" s="50"/>
      <c r="E74" s="48"/>
      <c r="F74" s="51"/>
      <c r="G74" s="33"/>
      <c r="H74" s="52"/>
      <c r="I74" s="53"/>
      <c r="J74" s="45"/>
      <c r="K74" s="46"/>
      <c r="L74" s="4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47"/>
      <c r="B75" s="48"/>
      <c r="C75" s="49"/>
      <c r="D75" s="50"/>
      <c r="E75" s="48"/>
      <c r="F75" s="51"/>
      <c r="G75" s="33"/>
      <c r="H75" s="52"/>
      <c r="I75" s="53"/>
      <c r="J75" s="45"/>
      <c r="K75" s="46"/>
      <c r="L75" s="4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47"/>
      <c r="B76" s="48"/>
      <c r="C76" s="49"/>
      <c r="D76" s="50"/>
      <c r="E76" s="48"/>
      <c r="F76" s="51"/>
      <c r="G76" s="33"/>
      <c r="H76" s="52"/>
      <c r="I76" s="53"/>
      <c r="J76" s="45"/>
      <c r="K76" s="46"/>
      <c r="L76" s="4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47"/>
      <c r="B77" s="48"/>
      <c r="C77" s="49"/>
      <c r="D77" s="50"/>
      <c r="E77" s="48"/>
      <c r="F77" s="51"/>
      <c r="G77" s="33"/>
      <c r="H77" s="52"/>
      <c r="I77" s="53"/>
      <c r="J77" s="45"/>
      <c r="K77" s="46"/>
      <c r="L77" s="4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47"/>
      <c r="B78" s="48"/>
      <c r="C78" s="49"/>
      <c r="D78" s="50"/>
      <c r="E78" s="48"/>
      <c r="F78" s="51"/>
      <c r="G78" s="33"/>
      <c r="H78" s="52"/>
      <c r="I78" s="53"/>
      <c r="J78" s="45"/>
      <c r="K78" s="46"/>
      <c r="L78" s="4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47"/>
      <c r="B79" s="48"/>
      <c r="C79" s="49"/>
      <c r="D79" s="50"/>
      <c r="E79" s="48"/>
      <c r="F79" s="51"/>
      <c r="G79" s="33"/>
      <c r="H79" s="52"/>
      <c r="I79" s="53"/>
      <c r="J79" s="45"/>
      <c r="K79" s="46"/>
      <c r="L79" s="4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47"/>
      <c r="B80" s="48"/>
      <c r="C80" s="49"/>
      <c r="D80" s="50"/>
      <c r="E80" s="48"/>
      <c r="F80" s="51"/>
      <c r="G80" s="33"/>
      <c r="H80" s="52"/>
      <c r="I80" s="53"/>
      <c r="J80" s="45"/>
      <c r="K80" s="46"/>
      <c r="L80" s="4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47"/>
      <c r="B81" s="48"/>
      <c r="C81" s="49"/>
      <c r="D81" s="50"/>
      <c r="E81" s="48"/>
      <c r="F81" s="51"/>
      <c r="G81" s="33"/>
      <c r="H81" s="52"/>
      <c r="I81" s="53"/>
      <c r="J81" s="45"/>
      <c r="K81" s="46"/>
      <c r="L81" s="4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47"/>
      <c r="B82" s="48"/>
      <c r="C82" s="49"/>
      <c r="D82" s="50"/>
      <c r="E82" s="48"/>
      <c r="F82" s="51"/>
      <c r="G82" s="33"/>
      <c r="H82" s="52"/>
      <c r="I82" s="53"/>
      <c r="J82" s="45"/>
      <c r="K82" s="46"/>
      <c r="L82" s="4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47"/>
      <c r="B83" s="48"/>
      <c r="C83" s="49"/>
      <c r="D83" s="50"/>
      <c r="E83" s="48"/>
      <c r="F83" s="51"/>
      <c r="G83" s="33"/>
      <c r="H83" s="52"/>
      <c r="I83" s="53"/>
      <c r="J83" s="45"/>
      <c r="K83" s="46"/>
      <c r="L83" s="4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47"/>
      <c r="B84" s="48"/>
      <c r="C84" s="49"/>
      <c r="D84" s="50"/>
      <c r="E84" s="48"/>
      <c r="F84" s="51"/>
      <c r="G84" s="33"/>
      <c r="H84" s="52"/>
      <c r="I84" s="53"/>
      <c r="J84" s="45"/>
      <c r="K84" s="46"/>
      <c r="L84" s="4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47"/>
      <c r="B85" s="48"/>
      <c r="C85" s="49"/>
      <c r="D85" s="50"/>
      <c r="E85" s="48"/>
      <c r="F85" s="51"/>
      <c r="G85" s="33"/>
      <c r="H85" s="52"/>
      <c r="I85" s="53"/>
      <c r="J85" s="45"/>
      <c r="K85" s="46"/>
      <c r="L85" s="4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47"/>
      <c r="B86" s="48"/>
      <c r="C86" s="49"/>
      <c r="D86" s="50"/>
      <c r="E86" s="48"/>
      <c r="F86" s="51"/>
      <c r="G86" s="33"/>
      <c r="H86" s="52"/>
      <c r="I86" s="53"/>
      <c r="J86" s="45"/>
      <c r="K86" s="46"/>
      <c r="L86" s="4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47"/>
      <c r="B87" s="48"/>
      <c r="C87" s="49"/>
      <c r="D87" s="50"/>
      <c r="E87" s="48"/>
      <c r="F87" s="51"/>
      <c r="G87" s="33"/>
      <c r="H87" s="52"/>
      <c r="I87" s="53"/>
      <c r="J87" s="45"/>
      <c r="K87" s="46"/>
      <c r="L87" s="4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47"/>
      <c r="B88" s="48"/>
      <c r="C88" s="49"/>
      <c r="D88" s="50"/>
      <c r="E88" s="48"/>
      <c r="F88" s="51"/>
      <c r="G88" s="33"/>
      <c r="H88" s="52"/>
      <c r="I88" s="53"/>
      <c r="J88" s="45"/>
      <c r="K88" s="46"/>
      <c r="L88" s="4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47"/>
      <c r="B89" s="48"/>
      <c r="C89" s="49"/>
      <c r="D89" s="50"/>
      <c r="E89" s="48"/>
      <c r="F89" s="51"/>
      <c r="G89" s="33"/>
      <c r="H89" s="52"/>
      <c r="I89" s="53"/>
      <c r="J89" s="45"/>
      <c r="K89" s="46"/>
      <c r="L89" s="4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47"/>
      <c r="B90" s="48"/>
      <c r="C90" s="49"/>
      <c r="D90" s="50"/>
      <c r="E90" s="48"/>
      <c r="F90" s="51"/>
      <c r="G90" s="33"/>
      <c r="H90" s="52"/>
      <c r="I90" s="53"/>
      <c r="J90" s="45"/>
      <c r="K90" s="46"/>
      <c r="L90" s="4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47"/>
      <c r="B91" s="48"/>
      <c r="C91" s="49"/>
      <c r="D91" s="50"/>
      <c r="E91" s="48"/>
      <c r="F91" s="51"/>
      <c r="G91" s="33"/>
      <c r="H91" s="52"/>
      <c r="I91" s="53"/>
      <c r="J91" s="45"/>
      <c r="K91" s="46"/>
      <c r="L91" s="4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47"/>
      <c r="B92" s="48"/>
      <c r="C92" s="49"/>
      <c r="D92" s="50"/>
      <c r="E92" s="48"/>
      <c r="F92" s="51"/>
      <c r="G92" s="33"/>
      <c r="H92" s="52"/>
      <c r="I92" s="53"/>
      <c r="J92" s="45"/>
      <c r="K92" s="46"/>
      <c r="L92" s="4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47"/>
      <c r="B93" s="48"/>
      <c r="C93" s="49"/>
      <c r="D93" s="50"/>
      <c r="E93" s="48"/>
      <c r="F93" s="51"/>
      <c r="G93" s="33"/>
      <c r="H93" s="52"/>
      <c r="I93" s="53"/>
      <c r="J93" s="45"/>
      <c r="K93" s="46"/>
      <c r="L93" s="4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47"/>
      <c r="B94" s="48"/>
      <c r="C94" s="49"/>
      <c r="D94" s="50"/>
      <c r="E94" s="48"/>
      <c r="F94" s="51"/>
      <c r="G94" s="33"/>
      <c r="H94" s="52"/>
      <c r="I94" s="53"/>
      <c r="J94" s="45"/>
      <c r="K94" s="46"/>
      <c r="L94" s="4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47"/>
      <c r="B95" s="48"/>
      <c r="C95" s="49"/>
      <c r="D95" s="50"/>
      <c r="E95" s="48"/>
      <c r="F95" s="51"/>
      <c r="G95" s="33"/>
      <c r="H95" s="52"/>
      <c r="I95" s="53"/>
      <c r="J95" s="45"/>
      <c r="K95" s="46"/>
      <c r="L95" s="4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47"/>
      <c r="B96" s="48"/>
      <c r="C96" s="49"/>
      <c r="D96" s="50"/>
      <c r="E96" s="48"/>
      <c r="F96" s="51"/>
      <c r="G96" s="33"/>
      <c r="H96" s="52"/>
      <c r="I96" s="53"/>
      <c r="J96" s="45"/>
      <c r="K96" s="46"/>
      <c r="L96" s="4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47"/>
      <c r="B97" s="48"/>
      <c r="C97" s="49"/>
      <c r="D97" s="50"/>
      <c r="E97" s="48"/>
      <c r="F97" s="51"/>
      <c r="G97" s="33"/>
      <c r="H97" s="52"/>
      <c r="I97" s="53"/>
      <c r="J97" s="45"/>
      <c r="K97" s="46"/>
      <c r="L97" s="4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47"/>
      <c r="B98" s="48"/>
      <c r="C98" s="49"/>
      <c r="D98" s="50"/>
      <c r="E98" s="48"/>
      <c r="F98" s="51"/>
      <c r="G98" s="33"/>
      <c r="H98" s="52"/>
      <c r="I98" s="53"/>
      <c r="J98" s="45"/>
      <c r="K98" s="46"/>
      <c r="L98" s="4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47"/>
      <c r="B99" s="48"/>
      <c r="C99" s="49"/>
      <c r="D99" s="50"/>
      <c r="E99" s="48"/>
      <c r="F99" s="51"/>
      <c r="G99" s="33"/>
      <c r="H99" s="52"/>
      <c r="I99" s="53"/>
      <c r="J99" s="45"/>
      <c r="K99" s="46"/>
      <c r="L99" s="4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47"/>
      <c r="B100" s="48"/>
      <c r="C100" s="49"/>
      <c r="D100" s="50"/>
      <c r="E100" s="48"/>
      <c r="F100" s="51"/>
      <c r="G100" s="33"/>
      <c r="H100" s="52"/>
      <c r="I100" s="53"/>
      <c r="J100" s="45"/>
      <c r="K100" s="46"/>
      <c r="L100" s="4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47"/>
      <c r="B101" s="48"/>
      <c r="C101" s="49"/>
      <c r="D101" s="50"/>
      <c r="E101" s="48"/>
      <c r="F101" s="51"/>
      <c r="G101" s="33"/>
      <c r="H101" s="52"/>
      <c r="I101" s="53"/>
      <c r="J101" s="45"/>
      <c r="K101" s="46"/>
      <c r="L101" s="4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47"/>
      <c r="B102" s="48"/>
      <c r="C102" s="49"/>
      <c r="D102" s="50"/>
      <c r="E102" s="48"/>
      <c r="F102" s="51"/>
      <c r="G102" s="33"/>
      <c r="H102" s="52"/>
      <c r="I102" s="53"/>
      <c r="J102" s="45"/>
      <c r="K102" s="46"/>
      <c r="L102" s="4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47"/>
      <c r="B103" s="48"/>
      <c r="C103" s="49"/>
      <c r="D103" s="50"/>
      <c r="E103" s="48"/>
      <c r="F103" s="51"/>
      <c r="G103" s="33"/>
      <c r="H103" s="52"/>
      <c r="I103" s="53"/>
      <c r="J103" s="45"/>
      <c r="K103" s="46"/>
      <c r="L103" s="4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47"/>
      <c r="B104" s="48"/>
      <c r="C104" s="49"/>
      <c r="D104" s="50"/>
      <c r="E104" s="48"/>
      <c r="F104" s="51"/>
      <c r="G104" s="33"/>
      <c r="H104" s="52"/>
      <c r="I104" s="53"/>
      <c r="J104" s="45"/>
      <c r="K104" s="46"/>
      <c r="L104" s="4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47"/>
      <c r="B105" s="48"/>
      <c r="C105" s="49"/>
      <c r="D105" s="50"/>
      <c r="E105" s="48"/>
      <c r="F105" s="51"/>
      <c r="G105" s="33"/>
      <c r="H105" s="52"/>
      <c r="I105" s="53"/>
      <c r="J105" s="45"/>
      <c r="K105" s="46"/>
      <c r="L105" s="4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47"/>
      <c r="B106" s="48"/>
      <c r="C106" s="49"/>
      <c r="D106" s="50"/>
      <c r="E106" s="48"/>
      <c r="F106" s="51"/>
      <c r="G106" s="33"/>
      <c r="H106" s="52"/>
      <c r="I106" s="53"/>
      <c r="J106" s="45"/>
      <c r="K106" s="46"/>
      <c r="L106" s="4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47"/>
      <c r="B107" s="48"/>
      <c r="C107" s="49"/>
      <c r="D107" s="50"/>
      <c r="E107" s="48"/>
      <c r="F107" s="51"/>
      <c r="G107" s="33"/>
      <c r="H107" s="52"/>
      <c r="I107" s="53"/>
      <c r="J107" s="45"/>
      <c r="K107" s="46"/>
      <c r="L107" s="4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autoFilter ref="A1:K1" xr:uid="{00000000-0009-0000-0000-000001000000}"/>
  <conditionalFormatting sqref="C1:C987">
    <cfRule type="cellIs" dxfId="13" priority="7" operator="equal">
      <formula>"In-progress"</formula>
    </cfRule>
    <cfRule type="cellIs" dxfId="12" priority="8" operator="equal">
      <formula>"Open"</formula>
    </cfRule>
    <cfRule type="cellIs" dxfId="11" priority="9" operator="equal">
      <formula>"Completed"</formula>
    </cfRule>
  </conditionalFormatting>
  <conditionalFormatting sqref="H1:H987">
    <cfRule type="cellIs" dxfId="10" priority="10" operator="equal">
      <formula>"Yes"</formula>
    </cfRule>
  </conditionalFormatting>
  <conditionalFormatting sqref="H2:H197">
    <cfRule type="cellIs" dxfId="9" priority="1" stopIfTrue="1" operator="equal">
      <formula>"In Progress"</formula>
    </cfRule>
    <cfRule type="cellIs" dxfId="8" priority="2" stopIfTrue="1" operator="equal">
      <formula>"Testing"</formula>
    </cfRule>
    <cfRule type="cellIs" dxfId="7" priority="3" stopIfTrue="1" operator="equal">
      <formula>"Completed"</formula>
    </cfRule>
  </conditionalFormatting>
  <conditionalFormatting sqref="H3">
    <cfRule type="cellIs" dxfId="6" priority="4" stopIfTrue="1" operator="equal">
      <formula>"In Progress"</formula>
    </cfRule>
    <cfRule type="cellIs" dxfId="5" priority="5" stopIfTrue="1" operator="equal">
      <formula>"Testing"</formula>
    </cfRule>
    <cfRule type="cellIs" dxfId="4" priority="6" stopIfTrue="1" operator="equal">
      <formula>"Completed"</formula>
    </cfRule>
  </conditionalFormatting>
  <dataValidations count="2">
    <dataValidation type="list" allowBlank="1" showErrorMessage="1" sqref="C2:C197" xr:uid="{00000000-0002-0000-0100-000000000000}">
      <formula1>"Open,In-progress,Cancelled,Completed"</formula1>
    </dataValidation>
    <dataValidation type="list" allowBlank="1" showErrorMessage="1" sqref="H2:H197" xr:uid="{00000000-0002-0000-0100-000001000000}">
      <formula1>"Yes,No"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328125" defaultRowHeight="15" customHeight="1" x14ac:dyDescent="0.25"/>
  <cols>
    <col min="1" max="1" width="1.6328125" customWidth="1"/>
    <col min="2" max="2" width="20.7265625" customWidth="1"/>
    <col min="3" max="3" width="9.08984375" customWidth="1"/>
    <col min="4" max="4" width="16.26953125" customWidth="1"/>
    <col min="5" max="8" width="9.08984375" customWidth="1"/>
    <col min="9" max="9" width="2.08984375" customWidth="1"/>
    <col min="10" max="10" width="9.08984375" customWidth="1"/>
    <col min="11" max="20" width="8.7265625" customWidth="1"/>
    <col min="21" max="26" width="17.26953125" customWidth="1"/>
  </cols>
  <sheetData>
    <row r="1" spans="1:26" ht="12.75" customHeight="1" x14ac:dyDescent="0.25">
      <c r="A1" s="54"/>
      <c r="B1" s="55" t="s">
        <v>104</v>
      </c>
      <c r="C1" s="56"/>
      <c r="D1" s="54"/>
      <c r="E1" s="54"/>
      <c r="F1" s="54"/>
      <c r="G1" s="54"/>
      <c r="H1" s="54"/>
      <c r="I1" s="54"/>
      <c r="J1" s="57" t="s">
        <v>105</v>
      </c>
      <c r="K1" s="5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4"/>
      <c r="B2" s="58" t="s">
        <v>106</v>
      </c>
      <c r="C2" s="59">
        <f>COUNTIF('Traceability Matrix'!B:B,"&gt; ")-1</f>
        <v>16</v>
      </c>
      <c r="D2" s="54"/>
      <c r="E2" s="54"/>
      <c r="F2" s="54"/>
      <c r="G2" s="54"/>
      <c r="H2" s="54"/>
      <c r="I2" s="54"/>
      <c r="J2" s="54"/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54"/>
      <c r="B3" s="60" t="s">
        <v>107</v>
      </c>
      <c r="C3" s="59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16</v>
      </c>
      <c r="D3" s="61"/>
      <c r="E3" s="54"/>
      <c r="F3" s="54"/>
      <c r="G3" s="54"/>
      <c r="H3" s="54"/>
      <c r="I3" s="54"/>
      <c r="J3" s="54"/>
      <c r="K3" s="5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54"/>
      <c r="B4" s="60" t="s">
        <v>108</v>
      </c>
      <c r="C4" s="59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9</v>
      </c>
      <c r="D4" s="61" t="str">
        <f>IF(C4&gt;C$3,"Fill design details!","")</f>
        <v/>
      </c>
      <c r="E4" s="54"/>
      <c r="F4" s="54"/>
      <c r="G4" s="54"/>
      <c r="H4" s="54"/>
      <c r="I4" s="54"/>
      <c r="J4" s="54"/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54"/>
      <c r="B5" s="60" t="s">
        <v>109</v>
      </c>
      <c r="C5" s="59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15</v>
      </c>
      <c r="D5" s="61"/>
      <c r="E5" s="54"/>
      <c r="F5" s="54"/>
      <c r="G5" s="54"/>
      <c r="H5" s="54"/>
      <c r="I5" s="54"/>
      <c r="J5" s="54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54"/>
      <c r="B6" s="62" t="s">
        <v>110</v>
      </c>
      <c r="C6" s="63">
        <f>COUNTIF('Traceability Matrix'!H:H,"Yes")</f>
        <v>15</v>
      </c>
      <c r="D6" s="61" t="str">
        <f t="shared" ref="D6:D7" si="0">IF(C6&gt;C$3,"Fill design details!","")</f>
        <v/>
      </c>
      <c r="E6" s="54"/>
      <c r="F6" s="54"/>
      <c r="G6" s="54"/>
      <c r="H6" s="54"/>
      <c r="I6" s="54"/>
      <c r="J6" s="54"/>
      <c r="K6" s="5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54"/>
      <c r="B7" s="60" t="s">
        <v>111</v>
      </c>
      <c r="C7" s="64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61" t="str">
        <f t="shared" si="0"/>
        <v/>
      </c>
      <c r="E7" s="54"/>
      <c r="F7" s="54"/>
      <c r="G7" s="54"/>
      <c r="H7" s="54"/>
      <c r="I7" s="54"/>
      <c r="J7" s="54"/>
      <c r="K7" s="5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54"/>
      <c r="B8" s="60" t="s">
        <v>112</v>
      </c>
      <c r="C8" s="64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61"/>
      <c r="E8" s="54"/>
      <c r="F8" s="54"/>
      <c r="G8" s="54"/>
      <c r="H8" s="54"/>
      <c r="I8" s="54"/>
      <c r="J8" s="54"/>
      <c r="K8" s="5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54"/>
      <c r="B9" s="65"/>
      <c r="C9" s="56"/>
      <c r="D9" s="54"/>
      <c r="E9" s="54"/>
      <c r="F9" s="54"/>
      <c r="G9" s="54"/>
      <c r="H9" s="54"/>
      <c r="I9" s="54"/>
      <c r="J9" s="54"/>
      <c r="K9" s="5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4"/>
      <c r="B10" s="66" t="s">
        <v>38</v>
      </c>
      <c r="C10" s="67">
        <f>COUNTIF('Traceability Matrix'!C:C,B10)</f>
        <v>15</v>
      </c>
      <c r="D10" s="54"/>
      <c r="E10" s="54"/>
      <c r="F10" s="54"/>
      <c r="G10" s="54"/>
      <c r="H10" s="54"/>
      <c r="I10" s="54"/>
      <c r="J10" s="54"/>
      <c r="K10" s="5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54"/>
      <c r="B11" s="68" t="s">
        <v>113</v>
      </c>
      <c r="C11" s="67">
        <f>COUNTIF('Traceability Matrix'!C:C,B11)</f>
        <v>0</v>
      </c>
      <c r="D11" s="54"/>
      <c r="E11" s="54"/>
      <c r="F11" s="54"/>
      <c r="G11" s="54"/>
      <c r="H11" s="54"/>
      <c r="I11" s="54"/>
      <c r="J11" s="54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4"/>
      <c r="B12" s="68" t="s">
        <v>63</v>
      </c>
      <c r="C12" s="67">
        <f>COUNTIF('Traceability Matrix'!C:C,B12)</f>
        <v>1</v>
      </c>
      <c r="D12" s="54"/>
      <c r="E12" s="54"/>
      <c r="F12" s="54"/>
      <c r="G12" s="54"/>
      <c r="H12" s="54"/>
      <c r="I12" s="54"/>
      <c r="J12" s="54"/>
      <c r="K12" s="5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4"/>
      <c r="B13" s="68" t="s">
        <v>78</v>
      </c>
      <c r="C13" s="67">
        <f>COUNTIF('Traceability Matrix'!C:C,B13)</f>
        <v>0</v>
      </c>
      <c r="D13" s="54"/>
      <c r="E13" s="54"/>
      <c r="F13" s="54"/>
      <c r="G13" s="54"/>
      <c r="H13" s="54"/>
      <c r="I13" s="54"/>
      <c r="J13" s="54"/>
      <c r="K13" s="5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4"/>
      <c r="B14" s="54"/>
      <c r="C14" s="56"/>
      <c r="D14" s="54"/>
      <c r="E14" s="54"/>
      <c r="F14" s="54"/>
      <c r="G14" s="54"/>
      <c r="H14" s="54"/>
      <c r="I14" s="54"/>
      <c r="J14" s="54"/>
      <c r="K14" s="5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4"/>
      <c r="B15" s="54"/>
      <c r="C15" s="56"/>
      <c r="D15" s="54"/>
      <c r="E15" s="54"/>
      <c r="F15" s="54"/>
      <c r="G15" s="54"/>
      <c r="H15" s="54"/>
      <c r="I15" s="54"/>
      <c r="J15" s="54"/>
      <c r="K15" s="5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4"/>
      <c r="B16" s="54"/>
      <c r="C16" s="56"/>
      <c r="D16" s="54"/>
      <c r="E16" s="54"/>
      <c r="F16" s="54"/>
      <c r="G16" s="54"/>
      <c r="H16" s="54"/>
      <c r="I16" s="54"/>
      <c r="J16" s="54"/>
      <c r="K16" s="5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4"/>
      <c r="B17" s="54"/>
      <c r="C17" s="56"/>
      <c r="D17" s="54"/>
      <c r="E17" s="54"/>
      <c r="F17" s="54"/>
      <c r="G17" s="54"/>
      <c r="H17" s="54"/>
      <c r="I17" s="54"/>
      <c r="J17" s="54"/>
      <c r="K17" s="5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4"/>
      <c r="B18" s="54"/>
      <c r="C18" s="56"/>
      <c r="D18" s="54"/>
      <c r="E18" s="54"/>
      <c r="F18" s="54"/>
      <c r="G18" s="54"/>
      <c r="H18" s="54"/>
      <c r="I18" s="54"/>
      <c r="J18" s="54"/>
      <c r="K18" s="5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4"/>
      <c r="B19" s="54"/>
      <c r="C19" s="56"/>
      <c r="D19" s="54"/>
      <c r="E19" s="54"/>
      <c r="F19" s="54"/>
      <c r="G19" s="54"/>
      <c r="H19" s="54"/>
      <c r="I19" s="54"/>
      <c r="J19" s="54"/>
      <c r="K19" s="5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54"/>
      <c r="B20" s="54"/>
      <c r="C20" s="56"/>
      <c r="D20" s="54"/>
      <c r="E20" s="54"/>
      <c r="F20" s="54"/>
      <c r="G20" s="54"/>
      <c r="H20" s="54"/>
      <c r="I20" s="54"/>
      <c r="J20" s="54"/>
      <c r="K20" s="5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54"/>
      <c r="B21" s="54"/>
      <c r="C21" s="56"/>
      <c r="D21" s="54"/>
      <c r="E21" s="54"/>
      <c r="F21" s="54"/>
      <c r="G21" s="54"/>
      <c r="H21" s="54"/>
      <c r="I21" s="54"/>
      <c r="J21" s="54"/>
      <c r="K21" s="5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B1000">
    <cfRule type="cellIs" dxfId="3" priority="1" operator="equal">
      <formula>"In-progress"</formula>
    </cfRule>
    <cfRule type="cellIs" dxfId="2" priority="2" operator="equal">
      <formula>"Open"</formula>
    </cfRule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Traceability Matrix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Nibir Das</cp:lastModifiedBy>
  <dcterms:modified xsi:type="dcterms:W3CDTF">2024-06-01T01:44:13Z</dcterms:modified>
</cp:coreProperties>
</file>