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nicoa\Downloads\"/>
    </mc:Choice>
  </mc:AlternateContent>
  <xr:revisionPtr revIDLastSave="0" documentId="13_ncr:1_{C36AF11B-61D2-4214-85A0-F1B7D4441372}" xr6:coauthVersionLast="47" xr6:coauthVersionMax="47" xr10:uidLastSave="{00000000-0000-0000-0000-000000000000}"/>
  <bookViews>
    <workbookView xWindow="-110" yWindow="-110" windowWidth="19420" windowHeight="11500" xr2:uid="{D6C3EB7F-A8AB-4C71-97D1-CFF3A43A854F}"/>
  </bookViews>
  <sheets>
    <sheet name="2026 IC ETC Form" sheetId="1" r:id="rId1"/>
    <sheet name="On-site Competition Inspection" sheetId="2" r:id="rId2"/>
  </sheets>
  <definedNames>
    <definedName name="ErrorText">"WARNING"</definedName>
    <definedName name="IncompleteText">"BLANK"</definedName>
    <definedName name="OKText">"OK"</definedName>
    <definedName name="_xlnm.Print_Area" localSheetId="1">'On-site Competition Inspection'!$B$2:$G$23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33" i="1" l="1"/>
  <c r="AY34" i="1"/>
  <c r="BI38" i="1"/>
  <c r="AO45" i="1"/>
  <c r="AE44" i="1"/>
  <c r="AE35" i="1"/>
  <c r="K6" i="1"/>
  <c r="K5" i="1"/>
  <c r="K3" i="1"/>
  <c r="K10" i="1"/>
  <c r="K9" i="1"/>
  <c r="AE34" i="1"/>
  <c r="AY33" i="1"/>
  <c r="U33" i="1"/>
  <c r="B20" i="1"/>
  <c r="A20" i="1"/>
  <c r="A19" i="1"/>
  <c r="A18" i="1"/>
  <c r="A17" i="1"/>
  <c r="B16" i="1"/>
  <c r="B15" i="1"/>
  <c r="B14" i="1"/>
  <c r="CC40" i="1"/>
  <c r="CC39" i="1"/>
  <c r="CC38" i="1"/>
  <c r="CC37" i="1"/>
  <c r="CC36" i="1"/>
  <c r="CC35" i="1"/>
  <c r="CC34" i="1"/>
  <c r="CC33" i="1"/>
  <c r="BS36" i="1"/>
  <c r="BI37" i="1"/>
  <c r="BI36" i="1"/>
  <c r="BI34" i="1"/>
  <c r="BI33" i="1"/>
  <c r="AO35" i="1"/>
  <c r="AO36" i="1"/>
  <c r="AE36" i="1"/>
  <c r="AE38" i="1"/>
  <c r="AE37" i="1"/>
  <c r="AO39" i="1"/>
  <c r="AO38" i="1"/>
  <c r="AO33" i="1"/>
  <c r="AO34" i="1"/>
  <c r="BI35" i="1"/>
  <c r="BS35" i="1"/>
  <c r="BS34" i="1"/>
  <c r="BS33" i="1"/>
  <c r="AO41" i="1"/>
  <c r="AO44" i="1"/>
  <c r="AO43" i="1"/>
  <c r="AO42" i="1"/>
  <c r="AO40" i="1"/>
  <c r="AE43" i="1"/>
  <c r="AE42" i="1"/>
  <c r="AE41" i="1"/>
  <c r="AE40" i="1"/>
  <c r="AE39" i="1"/>
  <c r="U35" i="1"/>
  <c r="U34" i="1"/>
  <c r="AH51" i="1" l="1"/>
  <c r="AH50" i="1"/>
  <c r="AQ30" i="1" a="1"/>
  <c r="AQ30" i="1" s="1"/>
  <c r="C17" i="1" s="1"/>
  <c r="BU30" i="1" a="1"/>
  <c r="BU30" i="1" s="1"/>
  <c r="C20" i="1" s="1"/>
  <c r="BA30" i="1" a="1"/>
  <c r="BA30" i="1" s="1"/>
  <c r="C18" i="1" s="1"/>
  <c r="BK30" i="1" a="1"/>
  <c r="BK30" i="1" s="1"/>
  <c r="AO37" i="1" l="1"/>
  <c r="AG30" i="1" s="1" a="1"/>
  <c r="AG30" i="1" s="1"/>
  <c r="C16" i="1" s="1"/>
  <c r="C19" i="1"/>
  <c r="B19" i="1"/>
  <c r="B18" i="1"/>
  <c r="B17" i="1"/>
  <c r="K7" i="1"/>
  <c r="M30" i="1" a="1"/>
  <c r="M30" i="1" s="1"/>
  <c r="K4" i="1"/>
  <c r="K8" i="1"/>
  <c r="K2" i="1"/>
  <c r="K1" i="1"/>
  <c r="W30" i="1" l="1" a="1"/>
  <c r="W30" i="1" s="1"/>
  <c r="C15" i="1" s="1"/>
  <c r="C13" i="1"/>
  <c r="C14" i="1" l="1"/>
  <c r="A21" i="1" s="1" a="1"/>
  <c r="A21"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<sst xmlns="http://schemas.openxmlformats.org/spreadsheetml/2006/main" count="332" uniqueCount="235">
  <si>
    <t>University Name</t>
  </si>
  <si>
    <t>FSAE Electronic Throttle Control Checklist</t>
  </si>
  <si>
    <t>Rev</t>
  </si>
  <si>
    <t>Team Name</t>
  </si>
  <si>
    <t>Competitions</t>
  </si>
  <si>
    <t>EQ</t>
  </si>
  <si>
    <t>Car Numbers</t>
  </si>
  <si>
    <t>Overall</t>
  </si>
  <si>
    <t>Only cells of this color can be edited. Enter all values as positive numerals.</t>
  </si>
  <si>
    <t>Drop down options can be identified by the heavy border. Delete will clear the entry.</t>
  </si>
  <si>
    <t>Team Information</t>
  </si>
  <si>
    <t>BLUE: NO. BLANK ENTRY. INCOMPLETE. CHECK ALL TABS.</t>
  </si>
  <si>
    <t>Each entry, each category, each tab, and the entire sheet are coded as one of the following:</t>
  </si>
  <si>
    <t>BLANK</t>
  </si>
  <si>
    <t>CHECK</t>
  </si>
  <si>
    <t>REJECT</t>
  </si>
  <si>
    <t>N/A</t>
  </si>
  <si>
    <t>Overall System</t>
  </si>
  <si>
    <t>This will not change until all required entries are filled out. Check all tabs.</t>
  </si>
  <si>
    <t>The status of some cells depends on entries in other cells.</t>
  </si>
  <si>
    <t>Throttle/TPS</t>
  </si>
  <si>
    <t>Incomplete submissions will incur a penalty.</t>
  </si>
  <si>
    <t>RED ORANGE: NO. GROUNDS FOR REJECTION. CHECK ALL TABS.</t>
  </si>
  <si>
    <t>Locate all violations and bring the design into compliance before submitting.</t>
  </si>
  <si>
    <t xml:space="preserve">Fill in all </t>
  </si>
  <si>
    <r>
      <t xml:space="preserve">sections on </t>
    </r>
    <r>
      <rPr>
        <b/>
        <sz val="11"/>
        <color theme="1"/>
        <rFont val="Calibri"/>
        <family val="2"/>
        <scheme val="minor"/>
      </rPr>
      <t xml:space="preserve">ALL TABS. </t>
    </r>
    <r>
      <rPr>
        <sz val="10"/>
        <color theme="1"/>
        <rFont val="Arial"/>
        <family val="2"/>
      </rPr>
      <t>Start with any drop downs in the top left corner of each tab.</t>
    </r>
  </si>
  <si>
    <t>Grounds for rejection could be considered incomplete and incur a penalty.</t>
  </si>
  <si>
    <t>SKY: YES. RULES EQUIVALENCE.</t>
  </si>
  <si>
    <t>Read the additional guidance on the right side of this sheet.</t>
  </si>
  <si>
    <t xml:space="preserve">ETC forms must be completed and submitted by all teams no later than the date specified in the Action Deadlines on the specific event website.  </t>
  </si>
  <si>
    <t>YELLOW: YES. CHECK ADDITIONAL EQUIVALENCIES.</t>
  </si>
  <si>
    <t>DR.3.1.2.b</t>
  </si>
  <si>
    <t>Do not submit an updated document after the deadline without having the previous document rejected.</t>
  </si>
  <si>
    <t xml:space="preserve">Once these are added, document is ready for review. </t>
  </si>
  <si>
    <t>DR.3.1.3</t>
  </si>
  <si>
    <t>IN.8.1</t>
  </si>
  <si>
    <t>IN.1.4</t>
  </si>
  <si>
    <t>Accelerator/APPS</t>
  </si>
  <si>
    <t>BSE</t>
  </si>
  <si>
    <t>ECU</t>
  </si>
  <si>
    <t>BSPD</t>
  </si>
  <si>
    <t>IC.4.1</t>
  </si>
  <si>
    <t>Throttle</t>
  </si>
  <si>
    <t>Value</t>
  </si>
  <si>
    <t>IC.4.1.1</t>
  </si>
  <si>
    <t>Throttle must be automatically close (return to idle) when power is removed.</t>
  </si>
  <si>
    <t>IC.4.1.2</t>
  </si>
  <si>
    <t xml:space="preserve">At least (2) throttle return source of energy must be provided. (1) return spring + throttle motor as sources of energy to return throttle to idle is acceptable. </t>
  </si>
  <si>
    <t>Rule</t>
  </si>
  <si>
    <t>Description</t>
  </si>
  <si>
    <t>n/a</t>
  </si>
  <si>
    <t>IC.4.4.1</t>
  </si>
  <si>
    <t>TPS must measure the position of the throttle or the throttle actuator where 0% is closed and 100% is fully open.</t>
  </si>
  <si>
    <t>IC.4.4.2</t>
  </si>
  <si>
    <t>At least (2) TP sensors.The TPSs may share the same supply and reference lines only if effects of supply and/or reference line voltage offsets can be detected.</t>
  </si>
  <si>
    <t>IC.4.4.3</t>
  </si>
  <si>
    <t>TP sensor implausibility threshold (%)</t>
  </si>
  <si>
    <t>%</t>
  </si>
  <si>
    <t>IC.4.4.4</t>
  </si>
  <si>
    <t>TP sensor implausibility fault time (ms)</t>
  </si>
  <si>
    <t>ms</t>
  </si>
  <si>
    <t>TP sensor plausibility fault shuts down power to throttle</t>
  </si>
  <si>
    <t>IC.4.4.5</t>
  </si>
  <si>
    <t>If(3) TP sensors, then at least (2) must agree within 10%  to allow throttle operation.</t>
  </si>
  <si>
    <t>IC.4.4.6</t>
  </si>
  <si>
    <t>IC.4.4.7</t>
  </si>
  <si>
    <t>TPS signals must be sent directly to the throttle controller.  TPS sensor and wiring faults must be detectable. If a fault is detected, throttle must be disabled.</t>
  </si>
  <si>
    <t>IC.4.4.8</t>
  </si>
  <si>
    <t>Must be able to detect TPS out of range faults.</t>
  </si>
  <si>
    <t>IC.4.4.9</t>
  </si>
  <si>
    <t>Throttle Body (Enter Make and Model of Throttle Body)</t>
  </si>
  <si>
    <t>Accel Pedal must have (2) return springs and each spring must be capable of returning the pedal to the off position with the other disconnected.
Accel Pedal must have an end of travel stop.</t>
  </si>
  <si>
    <t>APPS Actuation Lower Limit</t>
  </si>
  <si>
    <t>APPS Actuation Upper Limit</t>
  </si>
  <si>
    <t>T.4.2.2</t>
  </si>
  <si>
    <t>T.4.2.3</t>
  </si>
  <si>
    <t>T.4.2.4</t>
  </si>
  <si>
    <t>T.4.2.5</t>
  </si>
  <si>
    <t>If implausibility occurs between the values of the two APPSs, the power to the electronic throttle must
be immediately shut down completely.</t>
  </si>
  <si>
    <t>T.4.2.6</t>
  </si>
  <si>
    <t>If three sensors are used, then in the case of an APPS failure, any two APPSs that agree within 10%
pedal travel can be used to define the throttle position target and the 3rd APPS can be ignored.</t>
  </si>
  <si>
    <t>T.4.2.7</t>
  </si>
  <si>
    <t>T.4.2.8</t>
  </si>
  <si>
    <t>T.4.2.9/10</t>
  </si>
  <si>
    <t>T.4.2.11</t>
  </si>
  <si>
    <t>APP sensor implausibility threshold (%)</t>
  </si>
  <si>
    <t>APP sensor implausibility fault time (ms)</t>
  </si>
  <si>
    <t>Must be able to detect APPS out of range failures.</t>
  </si>
  <si>
    <t>The APPS signals must be sent directly to a controller using an analogue signal or via a digital datatransmission bus such as CAN or FlexRay.</t>
  </si>
  <si>
    <t>Throttle Blipping</t>
  </si>
  <si>
    <t>IC.4.1.3</t>
  </si>
  <si>
    <t>T.4.2</t>
  </si>
  <si>
    <t>T.4.3</t>
  </si>
  <si>
    <t>T.4.3.1</t>
  </si>
  <si>
    <t>T.4.3.2</t>
  </si>
  <si>
    <t>T.4.3.3</t>
  </si>
  <si>
    <t>T.4.3.4</t>
  </si>
  <si>
    <t>T.4.3.5</t>
  </si>
  <si>
    <t>Brake System Encoder (BSE) requirement: 
A method to measure brake pedal position or pressure is required.</t>
  </si>
  <si>
    <t>The BSE must have a separate detachable connector that enables detection of error states and the response of the ECU to be checked by unplugging it during Electrical Tech Inspection</t>
  </si>
  <si>
    <t>Main ECU BSE sensor implausibility fault time (ms)</t>
  </si>
  <si>
    <t>BSE implausibility must cut power to throttle</t>
  </si>
  <si>
    <t>Must be able to detect BSE out of range failures.</t>
  </si>
  <si>
    <t>IC.4.7</t>
  </si>
  <si>
    <t>IC.4.7.1</t>
  </si>
  <si>
    <t>IC.4.7.2</t>
  </si>
  <si>
    <t>Main ECU brake / throttle fault time (s)</t>
  </si>
  <si>
    <t>Main ECU throttle delta from target threshold (%)</t>
  </si>
  <si>
    <t>Main ECU throttle delta from target fault time (s)</t>
  </si>
  <si>
    <t>The power to the electronic throttle and the fuel pump must be immediately shut down, if throttle position differs by more than 10% from the expected target TPS position for more than 1 second. The electronic throttle and fuel pump shutdown must remain active until the TPS signals indicate the throttle is at or below the unpowered default position, for at least one (1) second.</t>
  </si>
  <si>
    <t>IC.4.8</t>
  </si>
  <si>
    <t>IC.4.8.1</t>
  </si>
  <si>
    <t>IC.4.8.2</t>
  </si>
  <si>
    <t xml:space="preserve">IC.4.8.3 </t>
  </si>
  <si>
    <t>IC.4.8.3a</t>
  </si>
  <si>
    <t>IC.4.8.3b/c</t>
  </si>
  <si>
    <t>IC.4.8.5</t>
  </si>
  <si>
    <t>IC.4.8.6</t>
  </si>
  <si>
    <t>Brake and throttle signals sent directly to BSPD?</t>
  </si>
  <si>
    <r>
      <t xml:space="preserve">Circuit capable of detecting hard braking and throttle is open more than 10% </t>
    </r>
    <r>
      <rPr>
        <b/>
        <sz val="11"/>
        <color theme="1"/>
        <rFont val="Calibri"/>
        <family val="2"/>
        <scheme val="minor"/>
      </rPr>
      <t>for 1 sec</t>
    </r>
  </si>
  <si>
    <t>BSPD fault can only be cleared by cycling of main power switch</t>
  </si>
  <si>
    <t>BSPD fault cannot be reset via cycling of cockpit power switch</t>
  </si>
  <si>
    <t>Submit a comment requesting a rejection on your team's ETC page on fsaeonline.com. Submissions or comments on FSAEonline.com will send a notification to your reviewer.</t>
  </si>
  <si>
    <r>
      <t xml:space="preserve">Bring an </t>
    </r>
    <r>
      <rPr>
        <b/>
        <sz val="11"/>
        <rFont val="Calibri"/>
        <family val="2"/>
        <scheme val="minor"/>
      </rPr>
      <t>ELECTRONIC</t>
    </r>
    <r>
      <rPr>
        <sz val="11"/>
        <rFont val="Calibri"/>
        <family val="2"/>
        <scheme val="minor"/>
      </rPr>
      <t xml:space="preserve"> copy of the approved ETC Systems Form to Tech Inspection. It is your responsibility to bring a functioning, charged tablet or laptop. Bring backups. </t>
    </r>
    <r>
      <rPr>
        <b/>
        <sz val="11"/>
        <rFont val="Calibri"/>
        <family val="2"/>
        <scheme val="minor"/>
      </rPr>
      <t>DO NOT PRINT.</t>
    </r>
  </si>
  <si>
    <t>BSPD logic states are clearly labeled</t>
  </si>
  <si>
    <t>The ETC Checklist will permanently REJECT for removing any tab. Fill out a fresh copy.</t>
  </si>
  <si>
    <t>Document is ready for review.</t>
  </si>
  <si>
    <t>Sheet protection must still be active when submitted, or the ETC will be rejected.</t>
  </si>
  <si>
    <t>Some entries require additional documentation.</t>
  </si>
  <si>
    <t>Schematic of BSPD included below and readable.</t>
  </si>
  <si>
    <t>Technical description of all major systems (ECU, BSPD, APPs, BSE, etc.) written below.</t>
  </si>
  <si>
    <t>Control System (Enter text description of the Control System Used, e.g. MoTeC M150, Bosch MS6, etc.)</t>
  </si>
  <si>
    <t>Provide documentation or supplemental information for all above rules/cells in the area below. CAD, drawings, circuit diagrams, datasheets, etc. are all acceptable forms of justification.</t>
  </si>
  <si>
    <t>The ETC system may blip the throttle during downshifts when proven that unintended acceleration can be avoided. The functional analysis must be documented in the review document in the space provided below.</t>
  </si>
  <si>
    <t>If throttle blipping is used is it properly documented in the review document in the space provided below.”</t>
  </si>
  <si>
    <t>If APPS signal is digital such as PWM, SENT, CAN, then all failure modes must be documented below.</t>
  </si>
  <si>
    <t>If TPS signal is digital such as PWM, SENT, CAN, then all failure modes must be documented below.</t>
  </si>
  <si>
    <t>If BSE signal is digital such as PWM, SENT, CAN, then all failure modes must be documented below.</t>
  </si>
  <si>
    <t>DR.3.4.1.b</t>
  </si>
  <si>
    <t>The penalty for ETC documents is that the team will not be allowed to run ETC</t>
  </si>
  <si>
    <t>Please respond quickly and thoroughly to requests for revisions or clarifications.</t>
  </si>
  <si>
    <t>T.4.2.1</t>
  </si>
  <si>
    <t>At least two separate sensors have to be used as APPSs. Separate is defined as not sharing supply or signal lines.
NOTE: it would be normal for the first sensor to have an inverted signal of the second sensor so that the same signal cannot be wired into two ECU inputs.</t>
  </si>
  <si>
    <r>
      <t>Circuit capable of detecting loss of brake OR throttle input for</t>
    </r>
    <r>
      <rPr>
        <b/>
        <sz val="11"/>
        <rFont val="Calibri"/>
        <family val="2"/>
        <scheme val="minor"/>
      </rPr>
      <t xml:space="preserve"> &gt;100msec</t>
    </r>
    <r>
      <rPr>
        <sz val="11"/>
        <rFont val="Calibri"/>
        <family val="2"/>
        <scheme val="minor"/>
      </rPr>
      <t>?</t>
    </r>
  </si>
  <si>
    <t>Keep a copy of the rules open to reference rule numbers directly while filling out the ETC Review Document</t>
  </si>
  <si>
    <t>Replace example images with your own clear, undistorted CAD, showing all required dimensions in a moderate filesize.</t>
  </si>
  <si>
    <t>IC.4.3</t>
  </si>
  <si>
    <r>
      <t xml:space="preserve">Each TPS must have a separate detachable connector that enables a check of these functions by unplugging it during Technical Inspection. </t>
    </r>
    <r>
      <rPr>
        <sz val="11"/>
        <color rgb="FFFF0000"/>
        <rFont val="Calibri"/>
        <family val="2"/>
        <scheme val="minor"/>
      </rPr>
      <t>Provide documentation below (pictures, diagrams, etc.)</t>
    </r>
  </si>
  <si>
    <t>Each APPS must have a separate detachable connector that enables a check of these functions byunplugging it during Technical Inspection. Provide documentation below (pictures, diagrams, etc.)</t>
  </si>
  <si>
    <t>SensorA</t>
  </si>
  <si>
    <t>Pt1</t>
  </si>
  <si>
    <t>Pt2</t>
  </si>
  <si>
    <t>SensorB</t>
  </si>
  <si>
    <t>The APPS sensors must meet the three :
•    Have different transfer functions which have different gradients and/or offsets to the other(s)
•    Have a pull-up or pull-down resistor in circuit to bring an open circuit input to 0% pedal travel
•    At any pedal position above 10%, the pedal travel output of a single sensor must differ by minimum 10% from any other sensor
Opposite slope sensors that do not meet this requirement will not be permitted</t>
  </si>
  <si>
    <t>T.4.2.3 Worksheet</t>
  </si>
  <si>
    <t>T.4.2.3 Gradient Check</t>
  </si>
  <si>
    <t>T.4.2.3 10% Check</t>
  </si>
  <si>
    <t>Use T.4.2.3 Worksheet below for inputs</t>
  </si>
  <si>
    <t>Faculty Advisor Email</t>
  </si>
  <si>
    <t>Team Lead Email</t>
  </si>
  <si>
    <t>ETC Lead Email</t>
  </si>
  <si>
    <t>ETC Lead Name</t>
  </si>
  <si>
    <t>Team Lead Name</t>
  </si>
  <si>
    <t>Faculty Advisor Name</t>
  </si>
  <si>
    <t>Sensor Output [V]</t>
  </si>
  <si>
    <t>Sensor Input [%APPS]</t>
  </si>
  <si>
    <t>BSPD shutdown functions must not be programmable; the use of a programmable PDM or similar device to perform the shutdown function is not permitted.</t>
  </si>
  <si>
    <t>Car #</t>
  </si>
  <si>
    <t>University:</t>
  </si>
  <si>
    <t>Met?</t>
  </si>
  <si>
    <t>Latched?</t>
  </si>
  <si>
    <t>Comments</t>
  </si>
  <si>
    <t>Two throttle return springs must be present at the throttle body. TPS cannot be treated as a return spring. (IC.4.1.2)
(This line not mandatory if the throttle module is an OEM production part in pristine condition.)</t>
  </si>
  <si>
    <t>At least two separate TPS sensors are required with separate supply and signal lines unless supply or reference line voltage offset detection can be demostrated. (IC.4.4.2)</t>
  </si>
  <si>
    <t>Two pedal return springs must be present at the accel pedal. APP sensors cannot be treated as a return spring. (T.4.2.1)</t>
  </si>
  <si>
    <t>At least two separate APPS sensors are required with separate supply and signal lines. (T.4.2.2)</t>
  </si>
  <si>
    <t>Accel pedal must have a travel-limiting stop, to prevent overtravel or damage when the pedal is strongly depressed. (T.4.2.1.c)</t>
  </si>
  <si>
    <t>Remove any air cleaners or other obstructions so that the throttle valve is directly visible.
Disconnect power source from throttle motor while the throttle is open. Throttle must immediately close. (IC.4.1.1)</t>
  </si>
  <si>
    <r>
      <t>Disconnect first TPS sensor while the throttle is open. Throttle must close. Repeat for second TPS.</t>
    </r>
    <r>
      <rPr>
        <sz val="9"/>
        <color rgb="FFFF0000"/>
        <rFont val="Arial"/>
        <family val="2"/>
      </rPr>
      <t xml:space="preserve">  </t>
    </r>
    <r>
      <rPr>
        <sz val="9"/>
        <color theme="1"/>
        <rFont val="Arial"/>
        <family val="2"/>
      </rPr>
      <t>(Team must provide or install a way to disconnect one sensor at a time.) (IC.4.4.4)</t>
    </r>
  </si>
  <si>
    <t>Disconnect first APP sensor while the throttle is open. Throttle must close. Repeat for second APP. (Team must provide or install a way to disconnect one sensor at a time.) (T.4.2.5)</t>
  </si>
  <si>
    <t>Determine a method to demonstrate that fuel system (pump/injectors) and ignition coil power is on (eg measured voltage).
Activate the system, open the throttle, insert a blocking device into the throttle valve, command the throttle to fully close. Power to the throttle, fuel flow and the ignition system must automatically become disabled due to throttle being unable to close. (IC.4.7.2)</t>
  </si>
  <si>
    <t>Activate the system, open the throttle, then unplug the brake system encoder from the ECU. Throttle must close due to failed BSE.  (T.4.3.3)</t>
  </si>
  <si>
    <t>Activate the fuel pump, open the throttle, then activate the primary master kill switch. Throttle must close and fuel pump must be disabled. Repeat for cockpit kill switch. (IC.8.4.3 / IC.8.4.4)</t>
  </si>
  <si>
    <t>Activate the fuel pump, open the throttle, then unplug the throttle input from the Brake System Plausibility Device. Throttle must close and fuel pump must be disabled due to failed throttle input.  This fault must latch. Only resettable by Primary Master Switch (IC.4.8.3 / IC.4.8.4, IC.4.8.5)</t>
  </si>
  <si>
    <t>Team :________________________________      Date:_____________________</t>
  </si>
  <si>
    <t>Tech :_________________________________      Date:_____________________</t>
  </si>
  <si>
    <t>FORMULA SAE - ON-SITE ELECTRONIC THROTTLE INSPECTION CHECKLIST</t>
  </si>
  <si>
    <t xml:space="preserve">Approval of an ETC system and ETC Review Document does not guarantee passing Tech Inspection. The final decision about all designs will be made at Tech Inspection. </t>
  </si>
  <si>
    <t xml:space="preserve">Teams with an APPROVED ETC Review Document are required to conduct and pass an on-site inspection to fully PASS mechanical technical inspection. </t>
  </si>
  <si>
    <r>
      <t>Please consult the '</t>
    </r>
    <r>
      <rPr>
        <b/>
        <u/>
        <sz val="11"/>
        <rFont val="Calibri"/>
        <family val="2"/>
        <scheme val="minor"/>
      </rPr>
      <t>On-Site Competition Inspection</t>
    </r>
    <r>
      <rPr>
        <sz val="11"/>
        <rFont val="Calibri"/>
        <family val="2"/>
        <scheme val="minor"/>
      </rPr>
      <t>' tab in this document to review the inspection process prior to arriving at competition.</t>
    </r>
  </si>
  <si>
    <t>Activate the fuel pump, open the throttle, then unplug the BSE input from the Brake System Plausibility Device. Throttle must close and fuel pump must be disabled due to disconnected BSE. This fault must latch. The BSPD must only be reset by cycling the Primary Master Switch IC.9.3 OFF and ON. The BSPD must not reset when the Cockpit Main Switch IC.9.4 is turned OFF. (IC.4.8)</t>
  </si>
  <si>
    <t>Activate the fuel pump, open the throttle, then apply hard brake pedal pressure while throttle is still open &gt; 10%. Fuel pump and throttle must automatically become disabled due to brake implausibility. This fault must latch. The BSPD must only be reset by cycling the Primary Master Switch IC.9.3 OFF and ON. The BSPD must not reset when the Cockpit Main Switch IC.9.4 is turned OFF. (IC.4.8)</t>
  </si>
  <si>
    <t>2026v1.2</t>
  </si>
  <si>
    <t>Activate the fuel pump, open the throttle, then unplug the power input from the Brake System Plausibility Device. Throttle must close and fuel pump must be disabled due to failed BSPD. Removal of power from the BSPD Circuit must open the Shutdown Circuit IC.9.2.2. The Shutdown Circuit may close when power to the BSPD circuit returns (IC.4.8.6 does not apply)</t>
  </si>
  <si>
    <t>New Jersey Institute of Technology</t>
  </si>
  <si>
    <t>NJIT FSAE</t>
  </si>
  <si>
    <t>Michigan</t>
  </si>
  <si>
    <t>Thomas Baeyens</t>
  </si>
  <si>
    <t>tyb@njit.edu</t>
  </si>
  <si>
    <t>Damian Rogowski</t>
  </si>
  <si>
    <t>dpr26@njit.edu</t>
  </si>
  <si>
    <t>Danny Sosa</t>
  </si>
  <si>
    <t>daniel.c.sosa@njit.edu</t>
  </si>
  <si>
    <t>Yes</t>
  </si>
  <si>
    <t>DIYAutotune MegaSquirt3X</t>
  </si>
  <si>
    <t>bosch 0 280 750 149</t>
  </si>
  <si>
    <t>NA</t>
  </si>
  <si>
    <t>No throttle blipping system</t>
  </si>
  <si>
    <t>Figure 10: Shifter Circuit</t>
  </si>
  <si>
    <t xml:space="preserve">Sensors: All sensors are pulled down to ground with a 5k resistor. This ensures that during an open circuit failure, the JRK controller brings the throttle body to 0%, the bspd detects a failure, and the fuel pump, spark, and the ETC can be shutdown along with a brake light illuminated. All sensors are checked to be within 10% of each with the STM32 described in figure 10. Since the controller reads a max of 3.3v, sensors had to be downscaled. ECU: The ECU communicates with the STM32 through serial to give RPM data of the engine and transmission. The STM32 when commanded to shift uses these numbers to calcuate gear ratio and determine if it is safe to shift. If it is safe, it changes the voltage to the direction pin of the H-Bridge IC depending on the direction commanded. The IC also contains a current sensing pin which is used to tell controller when max travel of the shifter was reached. The transmission return spring brings it to nuetral position when not commanded to shift. The STM32 also checks that sensors are within 10% of thier redundant. BSPD: The BSPD uses window comparators to detect failures in the sensors, and emergency braking from TPS and brake. Throgh a series of logic gates and an 8 bit counter, it is able to shutoff the fuel pump, spark, ecu, and throttle body during failures, emergency braking, or more than 10% difference between sensors. The overtravel switch and 10% threshold also trigger this shutoff. When power is removed, 0v to the coil for the relays of interest occurs. When power cycled with the master switch, the LTC6993 creates a one shot to reset the RS latch. Hyperlinked here are the circuit schematics with their BOMs. </t>
  </si>
  <si>
    <t>Our overall control system is a DIYAutotune MS3 ECU. We have it equipped with the MS3EX Expansion board along with a quadspark in order to control a 4 cylinder engine.</t>
  </si>
  <si>
    <t>When Jrk controller is removed from power, an internal return spring brings the throttle body to a closed position. When pushing manually on the throttle body, it demonstrates that the internal return spring is able to return the body to 0 position</t>
  </si>
  <si>
    <t>By default, the the pulldown resistor for the TPS sensors ensures that if any removal of feedback, the JRK controller will return the throttle body to 0%. If this pulldown resistor fails, and feedback is left floating, the jrk controller stops feeding power to motor, and throttle body return spring returns the body to 0%. The pulldown resistors for the TPS sensors are seen in figure 1. If the APPS sensors fails, they are also defaulted to 0 with pulldown resistors. The Jrk controller is able to handle floating inputs and will shutoff the motor, allowing the return spring to drive the throttle body to 0%. APPS out is what goes to Jrk, half goes to the STM32. [Figure 2]</t>
  </si>
  <si>
    <t>Figure 1: TPS Pulldown</t>
  </si>
  <si>
    <t>Figure 2: APPS Pulldown</t>
  </si>
  <si>
    <t xml:space="preserve">The 0% and 100% is handled by the Jrk controller feedback options. Figure 3 shows the user manual of the software config of the Jrk controller. </t>
  </si>
  <si>
    <t>Figure 3: Software Config of JRK Controller</t>
  </si>
  <si>
    <t>Shown in datasheet of our throttle body</t>
  </si>
  <si>
    <t>Figure 4: Datasheet of Throttle Body</t>
  </si>
  <si>
    <t xml:space="preserve">In figure 5, the threshold is set by potentiameter B11 that feeds into comparator B8 which reads the TPS sensor. The TPS sensors go to both the BSPD and shifter motor controller. For this reason the BSPD does not require pulldown resistors at the TPSBody1 and 2. </t>
  </si>
  <si>
    <t>Figure 5: BSPD TPS Sensor Handling</t>
  </si>
  <si>
    <t>The timer is controlled with a 32hz oscilator connected to an 8 bit counter. A count of 3 captures a 93.75ms. [Figure 6]</t>
  </si>
  <si>
    <t>Figure 6: BSPD Digital Fault Detection</t>
  </si>
  <si>
    <t>4.4.6</t>
  </si>
  <si>
    <t>Use a dip switch block on BSPD for disconnecting all sensors and power ports</t>
  </si>
  <si>
    <t>4.4.7</t>
  </si>
  <si>
    <t>Faults detected with window comparators. Outputs high if failed sensor. This goes to an RS latch to ensure that if the fault clears after 100ms, it still identifies a failure</t>
  </si>
  <si>
    <t>Any sensor without a standard issue connector will have a GX16 5 pin connector due to how well they last with our BAJA team.</t>
  </si>
  <si>
    <t xml:space="preserve">T.4.2.1 are satisfied by the software configuration of the jrk controller where we set the upper and lower limits of feedback and driver input. The pedal sensor used is BOSCH RPS-F. It is a singular body with 2 hall effect sensors. Power is applied separately to both. T.4.2.3 is satisifed as seen in figure 2. T.4.2.4 is satisfied by the use of stm32 to measure the implausibility and if true for longer than 100ms, then it signals the shutdown. T.4.2.7 is satisfied by use of dip switch. For 4.2.3: A 560 ohm and 5k resistor are used to make the difference in transfer curves. Both have a tolerance of 1%. The voltage ranges are 4.0385 to 4.055 for a signal voltage of 4.5. For 0.5, range is .4487 to .4505. A 1% tolerance passes the formula in the sheet provided. The 560 ohm is RT1206FRE07560RL, and the 5k is RT1206FRE075KL. We are using 2 5108n193 in parallel, each with a spring constant of 29.2lb/in. This is well sufficent in returning the pedal to 0 position while also giving sensing feedback to the driver. </t>
  </si>
  <si>
    <t>The driver will be blipping the throttle. When down shifting, the STM32 will check that the RPM is safe to shift down in. During this, the driver will need to blip the throttle. We are going clutchless so we are slamming it into gear. During an upshift, the shifter checks the RPMs, and when safe to do so, it cuts spark and fuel, and then shifts. The photos above include the front and rear BSE sensor, the ecu and the relay box(left side of thiird image) on the 3rd image(right), and the BSPD, shifter, and ETC controller on this big plastic bracket</t>
  </si>
  <si>
    <t xml:space="preserve">A 1600 PSI Meccantixity pressure transducer is used. We are using the plug to diconnect it from everything and the DIP switch for use on the BSPD. The BSE follows the same comparator and digital logic as the TPS sensors, so it has the same fault time and method of setting thresholds. The only difference is we have a comparator for power the brake light when pedal is pressed. Comparator feeds into a relay. </t>
  </si>
  <si>
    <t>IC.4.7.1 is satisfied because it was calulated according to the bspd clock cycle once the ECU brake and throttle values differ beyond 10% takes 93ms. IC.4.7.2 is satisfied because the brake and throttle sensors are checked to be with 10% of each constantly for each sample aquired by the STM32. IC.4.7.2 is satisfied because the time of the &gt;10% condition is determined by an 8 bit counter that triggers the shutdown logic once the &gt;10% delta has lasted for more than 1000ms. [Figure 6] IC.4.7.2 is satisfied because once the TPS shutdown condition is met, power is removed from the coils of the relays which switch off power to the throttle and the fuel pump.</t>
  </si>
  <si>
    <t xml:space="preserve">The BSPD uses windows comparators to check for failure of the sensors. The sensors are already pull downed to ground from the shifter circuit in figure 10. The comprators output high when the sensors have failed(less than 0.5 or greater than 4.5). These sets are then or gated together to ensure a proper output indicating failure. Another comparator checks for emergency braking as seen from 10% throttle with pull demand of braking. The redundant throttle and brake sensors are and gated, the same with the non redundant set. These are or gated together. If failure or demand of emergency braking is true, the counter is enabled. If 100ms or 1 second has passed for failure or emergency braking has surpased respectively; the STM32 has detected a diviation greater than 10% between redundant sensors; or the brake over travel switch was hit, the BSPD opens the relay controlling the fuel pump, sparks, and etc. The BSPD also illuminates the brake light if the brake pedal is pressed, brake over trvale switch is hit, or the STM32 detected failure. One question may arise. Will the fact that we use one counter trigger the BSPD when we do not want? No because we do not expect hard braking to occur during throttle events because the driver will use one foot only. The pressure in the brake lines would also be well below the threshold. 								
								</t>
  </si>
  <si>
    <t>Figure 8: BSPD Logic SchematicFigure 8: BSPD Logic Schematic</t>
  </si>
  <si>
    <t>Figure 9: Raw BSPD Schematic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</si>
</sst>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4" x14ac:knownFonts="1">
    <font>
      <sz val="10"/>
      <color theme="1"/>
      <name val="Arial"/>
      <family val="2"/>
    </font>
    <font>
      <sz val="10"/>
      <color rgb="FF3F3F76"/>
      <name val="Arial"/>
      <family val="2"/>
    </font>
    <font>
      <u/>
      <sz val="10"/>
      <color theme="10"/>
      <name val="Arial"/>
      <family val="2"/>
    </font>
    <font>
      <sz val="11"/>
      <name val="Calibri"/>
      <family val="2"/>
      <scheme val="minor"/>
    </font>
    <font>
      <b/>
      <sz val="11"/>
      <name val="Calibri"/>
      <family val="2"/>
      <scheme val="minor"/>
    </font>
    <font>
      <sz val="22"/>
      <name val="Calibri"/>
      <family val="2"/>
      <scheme val="minor"/>
    </font>
    <font>
      <b/>
      <sz val="10"/>
      <name val="Calibri"/>
      <family val="2"/>
      <scheme val="minor"/>
    </font>
    <font>
      <b/>
      <sz val="11"/>
      <color theme="0"/>
      <name val="Calibri"/>
      <family val="2"/>
      <scheme val="minor"/>
    </font>
    <font>
      <sz val="36"/>
      <name val="Calibri"/>
      <family val="2"/>
      <scheme val="minor"/>
    </font>
    <font>
      <sz val="11"/>
      <color theme="0"/>
      <name val="Calibri"/>
      <family val="2"/>
      <scheme val="minor"/>
    </font>
    <font>
      <b/>
      <sz val="28"/>
      <name val="Calibri"/>
      <family val="2"/>
      <scheme val="minor"/>
    </font>
    <font>
      <b/>
      <sz val="11"/>
      <color theme="1"/>
      <name val="Calibri"/>
      <family val="2"/>
      <scheme val="minor"/>
    </font>
    <font>
      <sz val="8"/>
      <name val="Arial"/>
      <family val="2"/>
    </font>
    <font>
      <sz val="10"/>
      <name val="Arial"/>
      <family val="2"/>
    </font>
    <font>
      <b/>
      <u/>
      <sz val="11"/>
      <name val="Calibri"/>
      <family val="2"/>
      <scheme val="minor"/>
    </font>
    <font>
      <b/>
      <sz val="12"/>
      <color rgb="FFFF0000"/>
      <name val="Calibri"/>
      <family val="2"/>
      <scheme val="minor"/>
    </font>
    <font>
      <b/>
      <sz val="20"/>
      <name val="Calibri"/>
      <family val="2"/>
      <scheme val="minor"/>
    </font>
    <font>
      <sz val="11"/>
      <color rgb="FFFF0000"/>
      <name val="Calibri"/>
      <family val="2"/>
      <scheme val="minor"/>
    </font>
    <font>
      <b/>
      <sz val="10"/>
      <color theme="1"/>
      <name val="Arial"/>
      <family val="2"/>
    </font>
    <font>
      <i/>
      <sz val="11"/>
      <name val="Calibri"/>
      <family val="2"/>
      <scheme val="minor"/>
    </font>
    <font>
      <b/>
      <sz val="22"/>
      <name val="Calibri"/>
      <family val="2"/>
      <scheme val="minor"/>
    </font>
    <font>
      <sz val="10"/>
      <color theme="1"/>
      <name val="Arial"/>
      <family val="2"/>
    </font>
    <font>
      <sz val="10"/>
      <name val="Verdana"/>
      <family val="2"/>
    </font>
    <font>
      <b/>
      <sz val="10"/>
      <color theme="1"/>
      <name val="Verdana"/>
      <family val="2"/>
    </font>
    <font>
      <sz val="10"/>
      <color theme="1"/>
      <name val="Verdana"/>
      <family val="2"/>
    </font>
    <font>
      <sz val="9"/>
      <color theme="1"/>
      <name val="Arial"/>
      <family val="2"/>
    </font>
    <font>
      <sz val="9"/>
      <color rgb="FFFF0000"/>
      <name val="Arial"/>
      <family val="2"/>
    </font>
    <font>
      <sz val="9"/>
      <name val="Arial"/>
      <family val="2"/>
    </font>
    <font>
      <sz val="36"/>
      <color theme="1"/>
      <name val="Arial"/>
      <family val="2"/>
    </font>
    <font>
      <b/>
      <sz val="11"/>
      <color theme="1"/>
      <name val="Calibri"/>
      <family val="2"/>
    </font>
    <font>
      <sz val="11"/>
      <color theme="1"/>
      <name val="Calibri"/>
      <family val="2"/>
    </font>
    <font>
      <sz val="10"/>
      <color rgb="FF0563C1"/>
      <name val="Arial"/>
      <family val="2"/>
    </font>
    <font>
      <b/>
      <i/>
      <sz val="11"/>
      <name val="Calibri"/>
      <family val="2"/>
      <scheme val="minor"/>
    </font>
    <font>
      <b/>
      <i/>
      <sz val="10"/>
      <color theme="1"/>
      <name val="Arial"/>
      <family val="2"/>
    </font>
  </fonts>
  <fills count="9">
    <fill>
      <patternFill patternType="none"/>
    </fill>
    <fill>
      <patternFill patternType="gray125"/>
    </fill>
    <fill>
      <patternFill patternType="solid">
        <fgColor rgb="FFFFCC99"/>
      </patternFill>
    </fill>
    <fill>
      <patternFill patternType="solid">
        <fgColor theme="0"/>
        <bgColor indexed="64"/>
      </patternFill>
    </fill>
    <fill>
      <patternFill patternType="solid">
        <fgColor theme="3"/>
        <bgColor indexed="64"/>
      </patternFill>
    </fill>
    <fill>
      <patternFill patternType="solid">
        <fgColor theme="4"/>
        <bgColor indexed="64"/>
      </patternFill>
    </fill>
    <fill>
      <patternFill patternType="solid">
        <fgColor rgb="FFFFFF00"/>
        <bgColor indexed="64"/>
      </patternFill>
    </fill>
    <fill>
      <patternFill patternType="solid">
        <fgColor rgb="FFFFC000"/>
        <bgColor indexed="64"/>
      </patternFill>
    </fill>
    <fill>
      <patternFill patternType="solid">
        <fgColor rgb="FFFFFFFF"/>
        <bgColor indexed="64"/>
      </patternFill>
    </fill>
  </fills>
  <borders count="68">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bottom style="medium">
        <color indexed="64"/>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thin">
        <color indexed="64"/>
      </left>
      <right style="thin">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medium">
        <color indexed="64"/>
      </top>
      <bottom/>
      <diagonal/>
    </border>
    <border>
      <left/>
      <right/>
      <top style="thin">
        <color indexed="64"/>
      </top>
      <bottom style="thin">
        <color indexed="64"/>
      </bottom>
      <diagonal/>
    </border>
    <border>
      <left/>
      <right style="thin">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style="medium">
        <color indexed="64"/>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indexed="64"/>
      </bottom>
      <diagonal/>
    </border>
    <border>
      <left/>
      <right/>
      <top style="medium">
        <color rgb="FF000000"/>
      </top>
      <bottom style="medium">
        <color indexed="64"/>
      </bottom>
      <diagonal/>
    </border>
    <border>
      <left/>
      <right style="medium">
        <color rgb="FF000000"/>
      </right>
      <top style="medium">
        <color rgb="FF000000"/>
      </top>
      <bottom style="medium">
        <color indexed="64"/>
      </bottom>
      <diagonal/>
    </border>
    <border>
      <left style="medium">
        <color rgb="FF000000"/>
      </left>
      <right/>
      <top style="medium">
        <color rgb="FFCCCCCC"/>
      </top>
      <bottom style="medium">
        <color rgb="FFCCCCCC"/>
      </bottom>
      <diagonal/>
    </border>
    <border>
      <left/>
      <right/>
      <top style="medium">
        <color rgb="FFCCCCCC"/>
      </top>
      <bottom style="medium">
        <color rgb="FFCCCCCC"/>
      </bottom>
      <diagonal/>
    </border>
    <border>
      <left/>
      <right style="medium">
        <color rgb="FF000000"/>
      </right>
      <top style="medium">
        <color rgb="FFCCCCCC"/>
      </top>
      <bottom style="medium">
        <color rgb="FFCCCCCC"/>
      </bottom>
      <diagonal/>
    </border>
    <border>
      <left style="medium">
        <color rgb="FF000000"/>
      </left>
      <right/>
      <top style="medium">
        <color rgb="FFCCCCCC"/>
      </top>
      <bottom style="medium">
        <color rgb="FF000000"/>
      </bottom>
      <diagonal/>
    </border>
    <border>
      <left/>
      <right/>
      <top style="medium">
        <color rgb="FFCCCCCC"/>
      </top>
      <bottom style="medium">
        <color rgb="FF000000"/>
      </bottom>
      <diagonal/>
    </border>
    <border>
      <left/>
      <right style="medium">
        <color rgb="FF000000"/>
      </right>
      <top style="medium">
        <color rgb="FFCCCCCC"/>
      </top>
      <bottom style="medium">
        <color rgb="FF000000"/>
      </bottom>
      <diagonal/>
    </border>
    <border>
      <left style="medium">
        <color rgb="FF000000"/>
      </left>
      <right/>
      <top style="medium">
        <color rgb="FFCCCCCC"/>
      </top>
      <bottom/>
      <diagonal/>
    </border>
    <border>
      <left/>
      <right/>
      <top style="medium">
        <color rgb="FFCCCCCC"/>
      </top>
      <bottom/>
      <diagonal/>
    </border>
    <border>
      <left/>
      <right style="medium">
        <color rgb="FF000000"/>
      </right>
      <top style="medium">
        <color rgb="FFCCCCCC"/>
      </top>
      <bottom/>
      <diagonal/>
    </border>
    <border>
      <left style="medium">
        <color rgb="FF000000"/>
      </left>
      <right/>
      <top/>
      <bottom/>
      <diagonal/>
    </border>
    <border>
      <left/>
      <right style="medium">
        <color rgb="FF000000"/>
      </right>
      <top/>
      <bottom/>
      <diagonal/>
    </border>
    <border>
      <left style="medium">
        <color rgb="FF000000"/>
      </left>
      <right/>
      <top/>
      <bottom style="medium">
        <color rgb="FFCCCCCC"/>
      </bottom>
      <diagonal/>
    </border>
    <border>
      <left/>
      <right/>
      <top/>
      <bottom style="medium">
        <color rgb="FFCCCCCC"/>
      </bottom>
      <diagonal/>
    </border>
    <border>
      <left/>
      <right style="medium">
        <color rgb="FF000000"/>
      </right>
      <top/>
      <bottom style="medium">
        <color rgb="FFCCCCCC"/>
      </bottom>
      <diagonal/>
    </border>
    <border>
      <left style="thin">
        <color indexed="64"/>
      </left>
      <right/>
      <top style="medium">
        <color rgb="FFCCCCCC"/>
      </top>
      <bottom/>
      <diagonal/>
    </border>
    <border>
      <left/>
      <right style="thin">
        <color indexed="64"/>
      </right>
      <top style="medium">
        <color rgb="FFCCCCCC"/>
      </top>
      <bottom/>
      <diagonal/>
    </border>
  </borders>
  <cellStyleXfs count="5">
    <xf numFmtId="0" fontId="0" fillId="0" borderId="0"/>
    <xf numFmtId="0" fontId="1" fillId="2" borderId="1" applyNumberFormat="0" applyAlignment="0" applyProtection="0"/>
    <xf numFmtId="0" fontId="2" fillId="0" borderId="0" applyNumberFormat="0" applyFill="0" applyBorder="0" applyAlignment="0" applyProtection="0"/>
    <xf numFmtId="0" fontId="13" fillId="0" borderId="0"/>
    <xf numFmtId="0" fontId="22" fillId="0" borderId="0"/>
  </cellStyleXfs>
  <cellXfs count="261">
    <xf numFmtId="0" fontId="0" fillId="0" borderId="0" xfId="0"/>
    <xf numFmtId="0" fontId="3" fillId="3" borderId="0" xfId="0" applyFont="1" applyFill="1" applyAlignment="1">
      <alignment horizontal="left" vertical="center"/>
    </xf>
    <xf numFmtId="0" fontId="4" fillId="3" borderId="0" xfId="0" applyFont="1" applyFill="1" applyAlignment="1">
      <alignment horizontal="right" vertical="center"/>
    </xf>
    <xf numFmtId="0" fontId="3" fillId="3" borderId="0" xfId="0" applyFont="1" applyFill="1" applyAlignment="1">
      <alignment horizontal="center" vertical="center"/>
    </xf>
    <xf numFmtId="0" fontId="6" fillId="3" borderId="0" xfId="0" applyFont="1" applyFill="1" applyAlignment="1">
      <alignment horizontal="right" vertical="center"/>
    </xf>
    <xf numFmtId="0" fontId="8" fillId="3" borderId="0" xfId="0" applyFont="1" applyFill="1" applyAlignment="1">
      <alignment horizontal="center" vertical="center"/>
    </xf>
    <xf numFmtId="49" fontId="3" fillId="3" borderId="3" xfId="0" applyNumberFormat="1" applyFont="1" applyFill="1" applyBorder="1" applyAlignment="1" applyProtection="1">
      <alignment vertical="center"/>
      <protection locked="0"/>
    </xf>
    <xf numFmtId="49" fontId="3" fillId="3" borderId="10" xfId="0" applyNumberFormat="1" applyFont="1" applyFill="1" applyBorder="1" applyAlignment="1">
      <alignment vertical="center"/>
    </xf>
    <xf numFmtId="49" fontId="3" fillId="3" borderId="6" xfId="0" applyNumberFormat="1" applyFont="1" applyFill="1" applyBorder="1" applyAlignment="1">
      <alignment vertical="center"/>
    </xf>
    <xf numFmtId="0" fontId="3" fillId="3" borderId="0" xfId="0" applyFont="1" applyFill="1" applyAlignment="1">
      <alignment horizontal="center" vertical="center" wrapText="1"/>
    </xf>
    <xf numFmtId="0" fontId="5" fillId="3" borderId="0" xfId="0" applyFont="1" applyFill="1" applyAlignment="1">
      <alignment horizontal="center" vertical="center"/>
    </xf>
    <xf numFmtId="0" fontId="3" fillId="3" borderId="11" xfId="0" applyFont="1" applyFill="1" applyBorder="1" applyAlignment="1">
      <alignment horizontal="center" vertical="center" wrapText="1"/>
    </xf>
    <xf numFmtId="0" fontId="10" fillId="3" borderId="0" xfId="0" applyFont="1" applyFill="1" applyAlignment="1">
      <alignment vertical="center"/>
    </xf>
    <xf numFmtId="0" fontId="4" fillId="3" borderId="0" xfId="0" applyFont="1" applyFill="1" applyAlignment="1">
      <alignment horizontal="center" vertical="center" wrapText="1"/>
    </xf>
    <xf numFmtId="0" fontId="0" fillId="0" borderId="0" xfId="0" applyAlignment="1">
      <alignment wrapText="1"/>
    </xf>
    <xf numFmtId="0" fontId="3" fillId="3" borderId="13" xfId="0" applyFont="1" applyFill="1" applyBorder="1" applyAlignment="1" applyProtection="1">
      <alignment horizontal="center" vertical="center" wrapText="1"/>
      <protection locked="0"/>
    </xf>
    <xf numFmtId="0" fontId="3" fillId="3" borderId="11" xfId="0" applyFont="1" applyFill="1" applyBorder="1" applyAlignment="1" applyProtection="1">
      <alignment horizontal="center" vertical="center" wrapText="1"/>
      <protection locked="0"/>
    </xf>
    <xf numFmtId="0" fontId="3" fillId="3" borderId="12" xfId="0" applyFont="1" applyFill="1" applyBorder="1" applyAlignment="1">
      <alignment horizontal="left" vertical="center"/>
    </xf>
    <xf numFmtId="0" fontId="3" fillId="3" borderId="11" xfId="0" applyFont="1" applyFill="1" applyBorder="1" applyAlignment="1">
      <alignment horizontal="left" vertical="center"/>
    </xf>
    <xf numFmtId="0" fontId="0" fillId="0" borderId="11" xfId="0" applyBorder="1"/>
    <xf numFmtId="0" fontId="3" fillId="3" borderId="0" xfId="0" applyFont="1" applyFill="1" applyAlignment="1">
      <alignment horizontal="left" vertical="center" wrapText="1"/>
    </xf>
    <xf numFmtId="0" fontId="3" fillId="3" borderId="12" xfId="0" applyFont="1" applyFill="1" applyBorder="1" applyAlignment="1">
      <alignment horizontal="left" vertical="center" wrapText="1"/>
    </xf>
    <xf numFmtId="0" fontId="3" fillId="3" borderId="0" xfId="0" applyFont="1" applyFill="1" applyAlignment="1">
      <alignment horizontal="right" vertical="center" wrapText="1"/>
    </xf>
    <xf numFmtId="164" fontId="3" fillId="3" borderId="0" xfId="0" applyNumberFormat="1" applyFont="1" applyFill="1" applyAlignment="1">
      <alignment horizontal="center" vertical="center" wrapText="1"/>
    </xf>
    <xf numFmtId="0" fontId="4" fillId="3" borderId="12" xfId="0" applyFont="1" applyFill="1" applyBorder="1" applyAlignment="1">
      <alignment horizontal="center" vertical="center" wrapText="1"/>
    </xf>
    <xf numFmtId="0" fontId="4" fillId="3" borderId="0" xfId="0" applyFont="1" applyFill="1" applyAlignment="1">
      <alignment horizontal="left" vertical="center" wrapText="1"/>
    </xf>
    <xf numFmtId="0" fontId="4" fillId="3" borderId="12" xfId="0" applyFont="1" applyFill="1" applyBorder="1" applyAlignment="1">
      <alignment horizontal="center" vertical="center"/>
    </xf>
    <xf numFmtId="0" fontId="4" fillId="3" borderId="0" xfId="0" applyFont="1" applyFill="1" applyAlignment="1">
      <alignment horizontal="left" vertical="center"/>
    </xf>
    <xf numFmtId="0" fontId="3" fillId="3" borderId="11" xfId="0" applyFont="1" applyFill="1" applyBorder="1" applyAlignment="1">
      <alignment horizontal="left" vertical="center" wrapText="1"/>
    </xf>
    <xf numFmtId="0" fontId="3" fillId="3" borderId="17" xfId="0" applyFont="1" applyFill="1" applyBorder="1" applyAlignment="1" applyProtection="1">
      <alignment horizontal="center" vertical="center" wrapText="1"/>
      <protection locked="0"/>
    </xf>
    <xf numFmtId="49" fontId="4" fillId="3" borderId="14" xfId="0" applyNumberFormat="1" applyFont="1" applyFill="1" applyBorder="1" applyAlignment="1">
      <alignment horizontal="right" vertical="center"/>
    </xf>
    <xf numFmtId="49" fontId="4" fillId="3" borderId="16" xfId="0" applyNumberFormat="1" applyFont="1" applyFill="1" applyBorder="1" applyAlignment="1">
      <alignment vertical="center"/>
    </xf>
    <xf numFmtId="0" fontId="3" fillId="3" borderId="16" xfId="0" applyFont="1" applyFill="1" applyBorder="1" applyAlignment="1">
      <alignment horizontal="left" vertical="center"/>
    </xf>
    <xf numFmtId="49" fontId="4" fillId="3" borderId="16" xfId="0" applyNumberFormat="1" applyFont="1" applyFill="1" applyBorder="1" applyAlignment="1">
      <alignment horizontal="center" vertical="center"/>
    </xf>
    <xf numFmtId="49" fontId="4" fillId="3" borderId="16" xfId="0" applyNumberFormat="1" applyFont="1" applyFill="1" applyBorder="1" applyAlignment="1">
      <alignment horizontal="right" vertical="center"/>
    </xf>
    <xf numFmtId="0" fontId="4" fillId="3" borderId="15" xfId="0" applyFont="1" applyFill="1" applyBorder="1" applyAlignment="1">
      <alignment horizontal="center" vertical="center"/>
    </xf>
    <xf numFmtId="49" fontId="4" fillId="3" borderId="19" xfId="0" applyNumberFormat="1" applyFont="1" applyFill="1" applyBorder="1" applyAlignment="1">
      <alignment horizontal="right" vertical="center"/>
    </xf>
    <xf numFmtId="49" fontId="4" fillId="3" borderId="0" xfId="0" applyNumberFormat="1" applyFont="1" applyFill="1" applyAlignment="1">
      <alignment horizontal="right" vertical="center"/>
    </xf>
    <xf numFmtId="0" fontId="4" fillId="3" borderId="18" xfId="0" applyFont="1" applyFill="1" applyBorder="1" applyAlignment="1">
      <alignment horizontal="center" vertical="center"/>
    </xf>
    <xf numFmtId="0" fontId="0" fillId="3" borderId="19" xfId="0" applyFill="1" applyBorder="1" applyAlignment="1">
      <alignment vertical="center"/>
    </xf>
    <xf numFmtId="0" fontId="5" fillId="3" borderId="18" xfId="0" applyFont="1" applyFill="1" applyBorder="1" applyAlignment="1">
      <alignment horizontal="center" vertical="center"/>
    </xf>
    <xf numFmtId="49" fontId="3" fillId="3" borderId="0" xfId="0" applyNumberFormat="1" applyFont="1" applyFill="1" applyAlignment="1">
      <alignment vertical="center"/>
    </xf>
    <xf numFmtId="49" fontId="3" fillId="3" borderId="0" xfId="0" applyNumberFormat="1" applyFont="1" applyFill="1" applyAlignment="1">
      <alignment horizontal="center" vertical="center"/>
    </xf>
    <xf numFmtId="0" fontId="8" fillId="3" borderId="18" xfId="0" applyFont="1" applyFill="1" applyBorder="1" applyAlignment="1">
      <alignment horizontal="center" vertical="center"/>
    </xf>
    <xf numFmtId="0" fontId="8" fillId="3" borderId="0" xfId="0" applyFont="1" applyFill="1" applyAlignment="1">
      <alignment horizontal="left" vertical="center"/>
    </xf>
    <xf numFmtId="49" fontId="3" fillId="3" borderId="0" xfId="0" applyNumberFormat="1" applyFont="1" applyFill="1" applyAlignment="1">
      <alignment horizontal="left" vertical="center"/>
    </xf>
    <xf numFmtId="0" fontId="0" fillId="3" borderId="0" xfId="0" applyFill="1" applyAlignment="1">
      <alignment horizontal="left" vertical="center"/>
    </xf>
    <xf numFmtId="0" fontId="11" fillId="3" borderId="0" xfId="0" applyFont="1" applyFill="1" applyAlignment="1">
      <alignment horizontal="center" vertical="center"/>
    </xf>
    <xf numFmtId="49" fontId="4" fillId="3" borderId="0" xfId="0" applyNumberFormat="1" applyFont="1" applyFill="1" applyAlignment="1">
      <alignment horizontal="left" vertical="center"/>
    </xf>
    <xf numFmtId="49" fontId="4" fillId="3" borderId="19" xfId="0" applyNumberFormat="1" applyFont="1" applyFill="1" applyBorder="1" applyAlignment="1">
      <alignment horizontal="center" vertical="center"/>
    </xf>
    <xf numFmtId="0" fontId="4" fillId="3" borderId="19" xfId="0" applyFont="1" applyFill="1" applyBorder="1" applyAlignment="1">
      <alignment horizontal="center" vertical="center"/>
    </xf>
    <xf numFmtId="49" fontId="4" fillId="3" borderId="20" xfId="0" applyNumberFormat="1" applyFont="1" applyFill="1" applyBorder="1" applyAlignment="1">
      <alignment horizontal="center" vertical="center"/>
    </xf>
    <xf numFmtId="0" fontId="3" fillId="3" borderId="6" xfId="0" applyFont="1" applyFill="1" applyBorder="1" applyAlignment="1">
      <alignment horizontal="left" vertical="center"/>
    </xf>
    <xf numFmtId="49" fontId="3" fillId="3" borderId="6" xfId="0" applyNumberFormat="1" applyFont="1" applyFill="1" applyBorder="1" applyAlignment="1">
      <alignment horizontal="left" vertical="center"/>
    </xf>
    <xf numFmtId="0" fontId="8" fillId="3" borderId="6" xfId="0" applyFont="1" applyFill="1" applyBorder="1" applyAlignment="1">
      <alignment horizontal="left" vertical="center"/>
    </xf>
    <xf numFmtId="0" fontId="8" fillId="3" borderId="21" xfId="0" applyFont="1" applyFill="1" applyBorder="1" applyAlignment="1">
      <alignment horizontal="center" vertical="center"/>
    </xf>
    <xf numFmtId="0" fontId="9" fillId="4" borderId="0" xfId="0" applyFont="1" applyFill="1" applyAlignment="1">
      <alignment horizontal="left" vertical="center"/>
    </xf>
    <xf numFmtId="0" fontId="4" fillId="4" borderId="18" xfId="0" applyFont="1" applyFill="1" applyBorder="1" applyAlignment="1">
      <alignment horizontal="center" vertical="center"/>
    </xf>
    <xf numFmtId="0" fontId="7" fillId="4" borderId="0" xfId="0" applyFont="1" applyFill="1" applyAlignment="1">
      <alignment horizontal="left" vertical="center"/>
    </xf>
    <xf numFmtId="0" fontId="3" fillId="5" borderId="0" xfId="0" applyFont="1" applyFill="1" applyAlignment="1">
      <alignment horizontal="center" vertical="center"/>
    </xf>
    <xf numFmtId="0" fontId="3" fillId="5" borderId="18" xfId="0" applyFont="1" applyFill="1" applyBorder="1" applyAlignment="1">
      <alignment horizontal="center" vertical="center"/>
    </xf>
    <xf numFmtId="0" fontId="4" fillId="6" borderId="0" xfId="0" applyFont="1" applyFill="1" applyAlignment="1">
      <alignment horizontal="left" vertical="center"/>
    </xf>
    <xf numFmtId="0" fontId="4" fillId="6" borderId="18" xfId="0" applyFont="1" applyFill="1" applyBorder="1" applyAlignment="1">
      <alignment horizontal="center" vertical="center"/>
    </xf>
    <xf numFmtId="0" fontId="3" fillId="6" borderId="0" xfId="0" applyFont="1" applyFill="1" applyAlignment="1">
      <alignment horizontal="left" vertical="center"/>
    </xf>
    <xf numFmtId="0" fontId="3" fillId="6" borderId="6" xfId="0" applyFont="1" applyFill="1" applyBorder="1" applyAlignment="1">
      <alignment horizontal="left" vertical="center"/>
    </xf>
    <xf numFmtId="0" fontId="4" fillId="6" borderId="21" xfId="0" applyFont="1" applyFill="1" applyBorder="1" applyAlignment="1">
      <alignment horizontal="center" vertical="center"/>
    </xf>
    <xf numFmtId="0" fontId="9" fillId="4" borderId="19" xfId="0" applyFont="1" applyFill="1" applyBorder="1" applyAlignment="1">
      <alignment vertical="center"/>
    </xf>
    <xf numFmtId="0" fontId="7" fillId="4" borderId="19" xfId="0" applyFont="1" applyFill="1" applyBorder="1" applyAlignment="1">
      <alignment vertical="center"/>
    </xf>
    <xf numFmtId="0" fontId="3" fillId="5" borderId="19" xfId="0" applyFont="1" applyFill="1" applyBorder="1" applyAlignment="1">
      <alignment vertical="center"/>
    </xf>
    <xf numFmtId="0" fontId="4" fillId="6" borderId="19" xfId="0" applyFont="1" applyFill="1" applyBorder="1" applyAlignment="1">
      <alignment vertical="center"/>
    </xf>
    <xf numFmtId="0" fontId="3" fillId="6" borderId="19" xfId="0" applyFont="1" applyFill="1" applyBorder="1" applyAlignment="1">
      <alignment vertical="center"/>
    </xf>
    <xf numFmtId="0" fontId="3" fillId="6" borderId="20" xfId="0" applyFont="1" applyFill="1" applyBorder="1" applyAlignment="1">
      <alignment vertical="center"/>
    </xf>
    <xf numFmtId="0" fontId="4" fillId="7" borderId="19" xfId="0" applyFont="1" applyFill="1" applyBorder="1" applyAlignment="1">
      <alignment vertical="center"/>
    </xf>
    <xf numFmtId="0" fontId="4" fillId="7" borderId="0" xfId="0" applyFont="1" applyFill="1" applyAlignment="1">
      <alignment horizontal="left" vertical="center"/>
    </xf>
    <xf numFmtId="0" fontId="4" fillId="7" borderId="18" xfId="0" applyFont="1" applyFill="1" applyBorder="1" applyAlignment="1">
      <alignment horizontal="left" vertical="center"/>
    </xf>
    <xf numFmtId="0" fontId="3" fillId="7" borderId="19" xfId="0" applyFont="1" applyFill="1" applyBorder="1" applyAlignment="1">
      <alignment vertical="center"/>
    </xf>
    <xf numFmtId="0" fontId="3" fillId="7" borderId="0" xfId="0" applyFont="1" applyFill="1" applyAlignment="1">
      <alignment horizontal="left" vertical="center"/>
    </xf>
    <xf numFmtId="0" fontId="4" fillId="3" borderId="11" xfId="0" applyFont="1" applyFill="1" applyBorder="1" applyAlignment="1">
      <alignment horizontal="center" vertical="center" wrapText="1"/>
    </xf>
    <xf numFmtId="49" fontId="16" fillId="3" borderId="16" xfId="0" applyNumberFormat="1" applyFont="1" applyFill="1" applyBorder="1" applyAlignment="1">
      <alignment vertical="center"/>
    </xf>
    <xf numFmtId="1" fontId="16" fillId="3" borderId="16" xfId="0" applyNumberFormat="1" applyFont="1" applyFill="1" applyBorder="1" applyAlignment="1">
      <alignment horizontal="right" vertical="center"/>
    </xf>
    <xf numFmtId="49" fontId="3" fillId="3" borderId="0" xfId="0" applyNumberFormat="1" applyFont="1" applyFill="1" applyAlignment="1">
      <alignment horizontal="left" vertical="center" wrapText="1"/>
    </xf>
    <xf numFmtId="49" fontId="3" fillId="3" borderId="18" xfId="0" applyNumberFormat="1" applyFont="1" applyFill="1" applyBorder="1" applyAlignment="1">
      <alignment horizontal="left" vertical="center" wrapText="1"/>
    </xf>
    <xf numFmtId="0" fontId="4" fillId="3" borderId="0" xfId="0" applyFont="1" applyFill="1" applyAlignment="1">
      <alignment horizontal="right" vertical="center" wrapText="1"/>
    </xf>
    <xf numFmtId="0" fontId="0" fillId="0" borderId="16" xfId="0" applyBorder="1" applyAlignment="1">
      <alignment horizontal="center" vertical="center" wrapText="1"/>
    </xf>
    <xf numFmtId="0" fontId="3" fillId="3" borderId="22" xfId="0" applyFont="1" applyFill="1" applyBorder="1" applyAlignment="1" applyProtection="1">
      <alignment horizontal="center" vertical="center" wrapText="1"/>
      <protection locked="0"/>
    </xf>
    <xf numFmtId="0" fontId="3" fillId="3" borderId="23" xfId="0" applyFont="1" applyFill="1" applyBorder="1" applyAlignment="1" applyProtection="1">
      <alignment horizontal="center" vertical="center" wrapText="1"/>
      <protection locked="0"/>
    </xf>
    <xf numFmtId="0" fontId="3" fillId="3" borderId="24" xfId="0" applyFont="1" applyFill="1" applyBorder="1" applyAlignment="1" applyProtection="1">
      <alignment horizontal="center" vertical="center" wrapText="1"/>
      <protection locked="0"/>
    </xf>
    <xf numFmtId="0" fontId="3" fillId="3" borderId="25" xfId="0" applyFont="1" applyFill="1" applyBorder="1" applyAlignment="1" applyProtection="1">
      <alignment horizontal="center" vertical="center" wrapText="1"/>
      <protection locked="0"/>
    </xf>
    <xf numFmtId="0" fontId="0" fillId="0" borderId="26" xfId="0" applyBorder="1" applyAlignment="1">
      <alignment horizontal="center" vertical="center"/>
    </xf>
    <xf numFmtId="0" fontId="0" fillId="0" borderId="27" xfId="0" applyBorder="1" applyAlignment="1">
      <alignment horizontal="center" vertical="center"/>
    </xf>
    <xf numFmtId="0" fontId="3" fillId="3" borderId="28" xfId="0" applyFont="1" applyFill="1" applyBorder="1" applyAlignment="1" applyProtection="1">
      <alignment horizontal="center" vertical="center" wrapText="1"/>
      <protection locked="0"/>
    </xf>
    <xf numFmtId="0" fontId="3" fillId="3" borderId="29" xfId="0" applyFont="1" applyFill="1" applyBorder="1" applyAlignment="1" applyProtection="1">
      <alignment horizontal="center" vertical="center" wrapText="1"/>
      <protection locked="0"/>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3" fillId="3" borderId="30" xfId="0" applyFont="1" applyFill="1" applyBorder="1" applyAlignment="1" applyProtection="1">
      <alignment horizontal="center" vertical="center" wrapText="1"/>
      <protection locked="0"/>
    </xf>
    <xf numFmtId="0" fontId="3" fillId="3" borderId="31" xfId="0" applyFont="1" applyFill="1" applyBorder="1" applyAlignment="1" applyProtection="1">
      <alignment horizontal="center" vertical="center" wrapText="1"/>
      <protection locked="0"/>
    </xf>
    <xf numFmtId="0" fontId="3" fillId="3" borderId="32" xfId="0" applyFont="1" applyFill="1" applyBorder="1" applyAlignment="1" applyProtection="1">
      <alignment horizontal="center" vertical="center" wrapText="1"/>
      <protection locked="0"/>
    </xf>
    <xf numFmtId="0" fontId="3" fillId="3" borderId="33" xfId="0" applyFont="1" applyFill="1" applyBorder="1" applyAlignment="1" applyProtection="1">
      <alignment horizontal="center" vertical="center" wrapText="1"/>
      <protection locked="0"/>
    </xf>
    <xf numFmtId="0" fontId="14" fillId="3" borderId="19" xfId="0" applyFont="1" applyFill="1" applyBorder="1" applyAlignment="1">
      <alignment horizontal="center" vertical="center"/>
    </xf>
    <xf numFmtId="0" fontId="3" fillId="3" borderId="18" xfId="0" applyFont="1" applyFill="1" applyBorder="1" applyAlignment="1">
      <alignment horizontal="center" vertical="center"/>
    </xf>
    <xf numFmtId="0" fontId="4" fillId="3" borderId="20" xfId="0" applyFont="1" applyFill="1" applyBorder="1" applyAlignment="1">
      <alignment horizontal="center" vertical="center"/>
    </xf>
    <xf numFmtId="0" fontId="3" fillId="3" borderId="21" xfId="0" applyFont="1" applyFill="1" applyBorder="1" applyAlignment="1">
      <alignment horizontal="center" vertical="center"/>
    </xf>
    <xf numFmtId="0" fontId="3" fillId="3" borderId="18" xfId="0" applyFont="1" applyFill="1" applyBorder="1" applyAlignment="1">
      <alignment horizontal="center" vertical="center" wrapText="1"/>
    </xf>
    <xf numFmtId="0" fontId="4" fillId="3" borderId="19" xfId="0" applyFont="1" applyFill="1" applyBorder="1" applyAlignment="1">
      <alignment horizontal="center" vertical="center" wrapText="1"/>
    </xf>
    <xf numFmtId="0" fontId="4" fillId="3" borderId="20" xfId="0" applyFont="1" applyFill="1" applyBorder="1" applyAlignment="1">
      <alignment horizontal="center" vertical="center" wrapText="1"/>
    </xf>
    <xf numFmtId="0" fontId="3" fillId="3" borderId="18" xfId="0" applyFont="1" applyFill="1" applyBorder="1" applyAlignment="1">
      <alignment horizontal="left" vertical="center"/>
    </xf>
    <xf numFmtId="0" fontId="18" fillId="0" borderId="19" xfId="0" applyFont="1" applyBorder="1" applyAlignment="1">
      <alignment horizontal="center" vertical="center"/>
    </xf>
    <xf numFmtId="0" fontId="0" fillId="0" borderId="0" xfId="0" applyAlignment="1">
      <alignment horizontal="center" vertical="center"/>
    </xf>
    <xf numFmtId="0" fontId="18" fillId="0" borderId="19" xfId="0" applyFont="1" applyBorder="1" applyAlignment="1">
      <alignment horizontal="center"/>
    </xf>
    <xf numFmtId="0" fontId="18" fillId="0" borderId="19" xfId="0" applyFont="1" applyBorder="1"/>
    <xf numFmtId="0" fontId="0" fillId="0" borderId="0" xfId="0" applyAlignment="1">
      <alignment horizontal="center"/>
    </xf>
    <xf numFmtId="0" fontId="3" fillId="3" borderId="19" xfId="0" applyFont="1" applyFill="1" applyBorder="1" applyAlignment="1">
      <alignment horizontal="left" vertical="center"/>
    </xf>
    <xf numFmtId="0" fontId="3" fillId="3" borderId="20" xfId="0" applyFont="1" applyFill="1" applyBorder="1" applyAlignment="1">
      <alignment horizontal="left" vertical="center"/>
    </xf>
    <xf numFmtId="0" fontId="3" fillId="3" borderId="21" xfId="0" applyFont="1" applyFill="1" applyBorder="1" applyAlignment="1">
      <alignment horizontal="left" vertical="center"/>
    </xf>
    <xf numFmtId="0" fontId="3" fillId="3" borderId="21" xfId="0" applyFont="1" applyFill="1" applyBorder="1" applyAlignment="1">
      <alignment horizontal="center" vertical="center" wrapText="1"/>
    </xf>
    <xf numFmtId="0" fontId="21" fillId="0" borderId="0" xfId="3" applyFont="1"/>
    <xf numFmtId="0" fontId="23" fillId="0" borderId="0" xfId="4" applyFont="1" applyAlignment="1">
      <alignment horizontal="center" vertical="center"/>
    </xf>
    <xf numFmtId="0" fontId="24" fillId="0" borderId="0" xfId="4" applyFont="1"/>
    <xf numFmtId="0" fontId="24" fillId="0" borderId="0" xfId="4" applyFont="1" applyAlignment="1">
      <alignment vertical="center"/>
    </xf>
    <xf numFmtId="0" fontId="18" fillId="0" borderId="4" xfId="4" applyFont="1" applyBorder="1" applyAlignment="1">
      <alignment horizontal="left" vertical="center" indent="1"/>
    </xf>
    <xf numFmtId="0" fontId="21" fillId="0" borderId="35" xfId="4" applyFont="1" applyBorder="1" applyAlignment="1">
      <alignment horizontal="left" vertical="center" indent="1"/>
    </xf>
    <xf numFmtId="0" fontId="18" fillId="0" borderId="35" xfId="4" applyFont="1" applyBorder="1" applyAlignment="1">
      <alignment horizontal="left" vertical="center" indent="1"/>
    </xf>
    <xf numFmtId="0" fontId="21" fillId="0" borderId="5" xfId="4" applyFont="1" applyBorder="1"/>
    <xf numFmtId="0" fontId="21" fillId="0" borderId="0" xfId="4" applyFont="1"/>
    <xf numFmtId="0" fontId="21" fillId="0" borderId="23" xfId="4" applyFont="1" applyBorder="1" applyAlignment="1">
      <alignment horizontal="center" vertical="center" wrapText="1"/>
    </xf>
    <xf numFmtId="0" fontId="21" fillId="0" borderId="24" xfId="4" applyFont="1" applyBorder="1" applyAlignment="1">
      <alignment horizontal="left" vertical="center" wrapText="1"/>
    </xf>
    <xf numFmtId="0" fontId="21" fillId="0" borderId="37" xfId="4" applyFont="1" applyBorder="1" applyAlignment="1">
      <alignment horizontal="center" vertical="center" wrapText="1"/>
    </xf>
    <xf numFmtId="0" fontId="21" fillId="0" borderId="38" xfId="4" applyFont="1" applyBorder="1" applyAlignment="1">
      <alignment horizontal="center" vertical="center" wrapText="1"/>
    </xf>
    <xf numFmtId="0" fontId="24" fillId="0" borderId="37" xfId="4" applyFont="1" applyBorder="1" applyAlignment="1">
      <alignment vertical="center"/>
    </xf>
    <xf numFmtId="0" fontId="21" fillId="0" borderId="38" xfId="4" applyFont="1" applyBorder="1" applyAlignment="1">
      <alignment vertical="center" wrapText="1"/>
    </xf>
    <xf numFmtId="0" fontId="21" fillId="0" borderId="37" xfId="4" applyFont="1" applyBorder="1" applyAlignment="1">
      <alignment vertical="center"/>
    </xf>
    <xf numFmtId="0" fontId="24" fillId="0" borderId="38" xfId="4" applyFont="1" applyBorder="1" applyAlignment="1">
      <alignment vertical="center"/>
    </xf>
    <xf numFmtId="0" fontId="21" fillId="0" borderId="25" xfId="4" applyFont="1" applyBorder="1" applyAlignment="1">
      <alignment vertical="center"/>
    </xf>
    <xf numFmtId="0" fontId="24" fillId="0" borderId="22" xfId="4" applyFont="1" applyBorder="1" applyAlignment="1">
      <alignment vertical="center"/>
    </xf>
    <xf numFmtId="0" fontId="21" fillId="0" borderId="0" xfId="4" applyFont="1" applyAlignment="1">
      <alignment vertical="center"/>
    </xf>
    <xf numFmtId="0" fontId="4" fillId="3" borderId="12" xfId="0" applyFont="1" applyFill="1" applyBorder="1" applyAlignment="1">
      <alignment horizontal="center" vertical="center" wrapText="1"/>
    </xf>
    <xf numFmtId="0" fontId="4" fillId="3" borderId="0" xfId="0" applyFont="1" applyFill="1" applyAlignment="1">
      <alignment horizontal="center" vertical="center" wrapText="1"/>
    </xf>
    <xf numFmtId="0" fontId="4" fillId="3" borderId="11" xfId="0" applyFont="1" applyFill="1" applyBorder="1" applyAlignment="1">
      <alignment horizontal="center" vertical="center" wrapText="1"/>
    </xf>
    <xf numFmtId="49" fontId="3" fillId="3" borderId="7" xfId="0" applyNumberFormat="1" applyFont="1" applyFill="1" applyBorder="1" applyAlignment="1" applyProtection="1">
      <alignment horizontal="center" vertical="center" wrapText="1"/>
      <protection locked="0"/>
    </xf>
    <xf numFmtId="49" fontId="3" fillId="3" borderId="8" xfId="0" applyNumberFormat="1" applyFont="1" applyFill="1" applyBorder="1" applyAlignment="1" applyProtection="1">
      <alignment horizontal="center" vertical="center" wrapText="1"/>
      <protection locked="0"/>
    </xf>
    <xf numFmtId="0" fontId="15" fillId="3" borderId="12" xfId="0" applyFont="1" applyFill="1" applyBorder="1" applyAlignment="1">
      <alignment horizontal="center" vertical="center" wrapText="1"/>
    </xf>
    <xf numFmtId="0" fontId="15" fillId="3" borderId="0" xfId="0" applyFont="1" applyFill="1" applyAlignment="1">
      <alignment horizontal="center" vertical="center" wrapText="1"/>
    </xf>
    <xf numFmtId="0" fontId="15" fillId="3" borderId="11" xfId="0" applyFont="1" applyFill="1" applyBorder="1" applyAlignment="1">
      <alignment horizontal="center" vertical="center" wrapText="1"/>
    </xf>
    <xf numFmtId="0" fontId="5" fillId="3" borderId="14" xfId="0" applyFont="1" applyFill="1" applyBorder="1" applyAlignment="1">
      <alignment horizontal="center" vertical="center"/>
    </xf>
    <xf numFmtId="0" fontId="5" fillId="3" borderId="16" xfId="0" applyFont="1" applyFill="1" applyBorder="1" applyAlignment="1">
      <alignment horizontal="center" vertical="center"/>
    </xf>
    <xf numFmtId="0" fontId="5" fillId="3" borderId="19" xfId="0" applyFont="1" applyFill="1" applyBorder="1" applyAlignment="1">
      <alignment horizontal="center" vertical="center"/>
    </xf>
    <xf numFmtId="0" fontId="5" fillId="3" borderId="0" xfId="0" applyFont="1" applyFill="1" applyAlignment="1">
      <alignment horizontal="center" vertical="center"/>
    </xf>
    <xf numFmtId="0" fontId="20" fillId="3" borderId="16" xfId="0" applyFont="1" applyFill="1" applyBorder="1" applyAlignment="1">
      <alignment horizontal="center" vertical="center"/>
    </xf>
    <xf numFmtId="0" fontId="20" fillId="3" borderId="15" xfId="0" applyFont="1" applyFill="1" applyBorder="1" applyAlignment="1">
      <alignment horizontal="center" vertical="center"/>
    </xf>
    <xf numFmtId="0" fontId="20" fillId="3" borderId="0" xfId="0" applyFont="1" applyFill="1" applyAlignment="1">
      <alignment horizontal="center" vertical="center"/>
    </xf>
    <xf numFmtId="0" fontId="20" fillId="3" borderId="18" xfId="0" applyFont="1" applyFill="1" applyBorder="1" applyAlignment="1">
      <alignment horizontal="center" vertical="center"/>
    </xf>
    <xf numFmtId="0" fontId="14" fillId="3" borderId="0" xfId="0" applyFont="1" applyFill="1" applyAlignment="1">
      <alignment horizontal="center" vertical="center"/>
    </xf>
    <xf numFmtId="0" fontId="3" fillId="3" borderId="0" xfId="0" applyFont="1" applyFill="1" applyAlignment="1">
      <alignment horizontal="center" vertical="center" wrapText="1"/>
    </xf>
    <xf numFmtId="0" fontId="3" fillId="3" borderId="6" xfId="0" applyFont="1" applyFill="1" applyBorder="1" applyAlignment="1">
      <alignment horizontal="center" vertical="center" wrapText="1"/>
    </xf>
    <xf numFmtId="49" fontId="3" fillId="3" borderId="12" xfId="0" applyNumberFormat="1" applyFont="1" applyFill="1" applyBorder="1" applyAlignment="1" applyProtection="1">
      <alignment horizontal="center" vertical="center"/>
      <protection locked="0"/>
    </xf>
    <xf numFmtId="49" fontId="3" fillId="3" borderId="0" xfId="0" applyNumberFormat="1" applyFont="1" applyFill="1" applyAlignment="1" applyProtection="1">
      <alignment horizontal="center" vertical="center"/>
      <protection locked="0"/>
    </xf>
    <xf numFmtId="49" fontId="3" fillId="3" borderId="11" xfId="0" applyNumberFormat="1" applyFont="1" applyFill="1" applyBorder="1" applyAlignment="1" applyProtection="1">
      <alignment horizontal="center" vertical="center"/>
      <protection locked="0"/>
    </xf>
    <xf numFmtId="0" fontId="0" fillId="0" borderId="0" xfId="0" applyAlignment="1">
      <alignment horizontal="center" vertical="center" wrapText="1"/>
    </xf>
    <xf numFmtId="0" fontId="0" fillId="0" borderId="11" xfId="0" applyBorder="1" applyAlignment="1">
      <alignment horizontal="center" vertical="center" wrapText="1"/>
    </xf>
    <xf numFmtId="0" fontId="19" fillId="3" borderId="34" xfId="0" applyFont="1" applyFill="1" applyBorder="1" applyAlignment="1">
      <alignment horizontal="center" vertical="center" wrapText="1"/>
    </xf>
    <xf numFmtId="0" fontId="3" fillId="3" borderId="16" xfId="0" applyFont="1" applyFill="1" applyBorder="1" applyAlignment="1">
      <alignment horizontal="center" vertical="center" wrapText="1"/>
    </xf>
    <xf numFmtId="0" fontId="3" fillId="3" borderId="12"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15" fillId="3" borderId="34" xfId="0" applyFont="1" applyFill="1" applyBorder="1" applyAlignment="1">
      <alignment horizontal="center" vertical="center" wrapText="1"/>
    </xf>
    <xf numFmtId="0" fontId="15" fillId="3" borderId="16" xfId="0" applyFont="1" applyFill="1" applyBorder="1" applyAlignment="1">
      <alignment horizontal="center" vertical="center" wrapText="1"/>
    </xf>
    <xf numFmtId="0" fontId="15" fillId="3" borderId="42" xfId="0" applyFont="1" applyFill="1" applyBorder="1" applyAlignment="1">
      <alignment horizontal="center" vertical="center" wrapText="1"/>
    </xf>
    <xf numFmtId="0" fontId="1" fillId="2" borderId="0" xfId="1" applyBorder="1" applyAlignment="1" applyProtection="1">
      <alignment horizontal="center" vertical="center" wrapText="1"/>
      <protection locked="0"/>
    </xf>
    <xf numFmtId="0" fontId="1" fillId="2" borderId="11" xfId="1" applyBorder="1" applyAlignment="1" applyProtection="1">
      <alignment horizontal="center" vertical="center" wrapText="1"/>
      <protection locked="0"/>
    </xf>
    <xf numFmtId="49" fontId="3" fillId="3" borderId="7" xfId="0" applyNumberFormat="1" applyFont="1" applyFill="1" applyBorder="1" applyAlignment="1" applyProtection="1">
      <alignment horizontal="center" vertical="center"/>
      <protection locked="0"/>
    </xf>
    <xf numFmtId="49" fontId="3" fillId="3" borderId="8" xfId="0" applyNumberFormat="1" applyFont="1" applyFill="1" applyBorder="1" applyAlignment="1" applyProtection="1">
      <alignment horizontal="center" vertical="center"/>
      <protection locked="0"/>
    </xf>
    <xf numFmtId="0" fontId="1" fillId="2" borderId="12" xfId="1" applyBorder="1" applyAlignment="1" applyProtection="1">
      <alignment horizontal="center" vertical="center" wrapText="1"/>
      <protection locked="0"/>
    </xf>
    <xf numFmtId="0" fontId="3" fillId="3" borderId="36" xfId="0" applyFont="1" applyFill="1" applyBorder="1" applyAlignment="1">
      <alignment horizontal="center" vertical="center" wrapText="1"/>
    </xf>
    <xf numFmtId="0" fontId="18" fillId="0" borderId="7" xfId="0" applyFont="1" applyBorder="1" applyAlignment="1">
      <alignment horizontal="center" vertical="center" wrapText="1"/>
    </xf>
    <xf numFmtId="0" fontId="18" fillId="0" borderId="9" xfId="0" applyFont="1" applyBorder="1" applyAlignment="1">
      <alignment horizontal="center" vertical="center" wrapText="1"/>
    </xf>
    <xf numFmtId="0" fontId="18" fillId="0" borderId="8" xfId="0" applyFont="1" applyBorder="1" applyAlignment="1">
      <alignment horizontal="center" vertical="center" wrapText="1"/>
    </xf>
    <xf numFmtId="0" fontId="4" fillId="3" borderId="0" xfId="0" applyFont="1" applyFill="1" applyAlignment="1">
      <alignment horizontal="center" vertical="center"/>
    </xf>
    <xf numFmtId="0" fontId="10" fillId="3" borderId="0" xfId="0" applyFont="1" applyFill="1" applyAlignment="1">
      <alignment horizontal="center" vertical="center" wrapText="1"/>
    </xf>
    <xf numFmtId="49" fontId="3" fillId="3" borderId="7" xfId="0" applyNumberFormat="1" applyFont="1" applyFill="1" applyBorder="1" applyAlignment="1" applyProtection="1">
      <alignment vertical="center"/>
      <protection locked="0"/>
    </xf>
    <xf numFmtId="49" fontId="3" fillId="3" borderId="9" xfId="0" applyNumberFormat="1" applyFont="1" applyFill="1" applyBorder="1" applyAlignment="1" applyProtection="1">
      <alignment vertical="center"/>
      <protection locked="0"/>
    </xf>
    <xf numFmtId="49" fontId="3" fillId="3" borderId="8" xfId="0" applyNumberFormat="1" applyFont="1" applyFill="1" applyBorder="1" applyAlignment="1" applyProtection="1">
      <alignment vertical="center"/>
      <protection locked="0"/>
    </xf>
    <xf numFmtId="49" fontId="3" fillId="3" borderId="0" xfId="0" applyNumberFormat="1" applyFont="1" applyFill="1" applyAlignment="1">
      <alignment horizontal="left" vertical="center" wrapText="1"/>
    </xf>
    <xf numFmtId="49" fontId="3" fillId="3" borderId="18" xfId="0" applyNumberFormat="1" applyFont="1" applyFill="1" applyBorder="1" applyAlignment="1">
      <alignment horizontal="left" vertical="center" wrapText="1"/>
    </xf>
    <xf numFmtId="0" fontId="5" fillId="3" borderId="15" xfId="0" applyFont="1" applyFill="1" applyBorder="1" applyAlignment="1">
      <alignment horizontal="center" vertical="center"/>
    </xf>
    <xf numFmtId="0" fontId="5" fillId="3" borderId="20" xfId="0" applyFont="1" applyFill="1" applyBorder="1" applyAlignment="1">
      <alignment horizontal="center" vertical="center"/>
    </xf>
    <xf numFmtId="0" fontId="5" fillId="3" borderId="6" xfId="0" applyFont="1" applyFill="1" applyBorder="1" applyAlignment="1">
      <alignment horizontal="center" vertical="center"/>
    </xf>
    <xf numFmtId="0" fontId="5" fillId="3" borderId="21" xfId="0" applyFont="1" applyFill="1" applyBorder="1" applyAlignment="1">
      <alignment horizontal="center" vertical="center"/>
    </xf>
    <xf numFmtId="0" fontId="25" fillId="0" borderId="2" xfId="4" applyFont="1" applyBorder="1" applyAlignment="1">
      <alignment horizontal="left" vertical="center" wrapText="1"/>
    </xf>
    <xf numFmtId="0" fontId="25" fillId="0" borderId="4" xfId="4" applyFont="1" applyBorder="1" applyAlignment="1">
      <alignment horizontal="center" vertical="center" wrapText="1"/>
    </xf>
    <xf numFmtId="0" fontId="25" fillId="0" borderId="5" xfId="4" applyFont="1" applyBorder="1" applyAlignment="1">
      <alignment horizontal="center" vertical="center" wrapText="1"/>
    </xf>
    <xf numFmtId="0" fontId="23" fillId="0" borderId="0" xfId="4" applyFont="1" applyAlignment="1">
      <alignment horizontal="center" vertical="center"/>
    </xf>
    <xf numFmtId="0" fontId="21" fillId="0" borderId="28" xfId="4" applyFont="1" applyBorder="1" applyAlignment="1">
      <alignment horizontal="left" vertical="center" wrapText="1"/>
    </xf>
    <xf numFmtId="0" fontId="21" fillId="0" borderId="30" xfId="4" applyFont="1" applyBorder="1" applyAlignment="1">
      <alignment horizontal="left" vertical="center" wrapText="1"/>
    </xf>
    <xf numFmtId="0" fontId="21" fillId="0" borderId="28" xfId="4" applyFont="1" applyBorder="1" applyAlignment="1">
      <alignment horizontal="center" vertical="center" wrapText="1"/>
    </xf>
    <xf numFmtId="0" fontId="21" fillId="0" borderId="30" xfId="4" applyFont="1" applyBorder="1" applyAlignment="1">
      <alignment horizontal="center" vertical="center" wrapText="1"/>
    </xf>
    <xf numFmtId="0" fontId="25" fillId="0" borderId="4" xfId="4" applyFont="1" applyBorder="1" applyAlignment="1">
      <alignment horizontal="center" vertical="center"/>
    </xf>
    <xf numFmtId="0" fontId="25" fillId="0" borderId="5" xfId="4" applyFont="1" applyBorder="1" applyAlignment="1">
      <alignment horizontal="center" vertical="center"/>
    </xf>
    <xf numFmtId="0" fontId="27" fillId="0" borderId="2" xfId="4" applyFont="1" applyBorder="1" applyAlignment="1">
      <alignment horizontal="left" vertical="center" wrapText="1"/>
    </xf>
    <xf numFmtId="0" fontId="27" fillId="0" borderId="4" xfId="4" applyFont="1" applyBorder="1" applyAlignment="1">
      <alignment horizontal="center" vertical="center" wrapText="1"/>
    </xf>
    <xf numFmtId="0" fontId="27" fillId="0" borderId="5" xfId="4" applyFont="1" applyBorder="1" applyAlignment="1">
      <alignment horizontal="center" vertical="center" wrapText="1"/>
    </xf>
    <xf numFmtId="0" fontId="27" fillId="0" borderId="4" xfId="4" applyFont="1" applyBorder="1" applyAlignment="1">
      <alignment horizontal="left" vertical="center" wrapText="1"/>
    </xf>
    <xf numFmtId="0" fontId="27" fillId="0" borderId="5" xfId="4" applyFont="1" applyBorder="1" applyAlignment="1">
      <alignment horizontal="left" vertical="center" wrapText="1"/>
    </xf>
    <xf numFmtId="0" fontId="27" fillId="0" borderId="39" xfId="4" applyFont="1" applyBorder="1" applyAlignment="1">
      <alignment horizontal="left" vertical="center" wrapText="1"/>
    </xf>
    <xf numFmtId="0" fontId="27" fillId="0" borderId="0" xfId="4" applyFont="1" applyAlignment="1">
      <alignment horizontal="left" vertical="center" wrapText="1"/>
    </xf>
    <xf numFmtId="17" fontId="28" fillId="0" borderId="34" xfId="4" applyNumberFormat="1" applyFont="1" applyBorder="1" applyAlignment="1">
      <alignment horizontal="center" vertical="center" wrapText="1"/>
    </xf>
    <xf numFmtId="0" fontId="28" fillId="0" borderId="16" xfId="4" applyFont="1" applyBorder="1" applyAlignment="1">
      <alignment horizontal="center" vertical="center" wrapText="1"/>
    </xf>
    <xf numFmtId="0" fontId="28" fillId="0" borderId="40" xfId="4" applyFont="1" applyBorder="1" applyAlignment="1">
      <alignment horizontal="center" vertical="center" wrapText="1"/>
    </xf>
    <xf numFmtId="0" fontId="28" fillId="0" borderId="41" xfId="4" applyFont="1" applyBorder="1" applyAlignment="1">
      <alignment horizontal="center" vertical="center" wrapText="1"/>
    </xf>
    <xf numFmtId="0" fontId="29" fillId="8" borderId="43" xfId="0" applyFont="1" applyFill="1" applyBorder="1" applyAlignment="1">
      <alignment horizontal="center" vertical="center" wrapText="1"/>
    </xf>
    <xf numFmtId="0" fontId="29" fillId="8" borderId="46" xfId="0" applyFont="1" applyFill="1" applyBorder="1" applyAlignment="1">
      <alignment horizontal="center" vertical="center" wrapText="1"/>
    </xf>
    <xf numFmtId="0" fontId="29" fillId="8" borderId="47" xfId="0" applyFont="1" applyFill="1" applyBorder="1" applyAlignment="1">
      <alignment horizontal="center" vertical="center" wrapText="1"/>
    </xf>
    <xf numFmtId="0" fontId="29" fillId="8" borderId="48" xfId="0" applyFont="1" applyFill="1" applyBorder="1" applyAlignment="1">
      <alignment horizontal="center" vertical="center" wrapText="1"/>
    </xf>
    <xf numFmtId="0" fontId="29" fillId="8" borderId="44" xfId="0" applyFont="1" applyFill="1" applyBorder="1" applyAlignment="1">
      <alignment horizontal="center" vertical="center" wrapText="1"/>
    </xf>
    <xf numFmtId="0" fontId="29" fillId="8" borderId="45" xfId="0" applyFont="1" applyFill="1" applyBorder="1" applyAlignment="1">
      <alignment horizontal="center" vertical="center" wrapText="1"/>
    </xf>
    <xf numFmtId="0" fontId="30" fillId="8" borderId="43" xfId="0" applyFont="1" applyFill="1" applyBorder="1" applyAlignment="1">
      <alignment horizontal="center" vertical="center" wrapText="1"/>
    </xf>
    <xf numFmtId="0" fontId="30" fillId="8" borderId="44" xfId="0" applyFont="1" applyFill="1" applyBorder="1" applyAlignment="1">
      <alignment horizontal="center" vertical="center" wrapText="1"/>
    </xf>
    <xf numFmtId="0" fontId="30" fillId="8" borderId="45" xfId="0" applyFont="1" applyFill="1" applyBorder="1" applyAlignment="1">
      <alignment horizontal="center" vertical="center" wrapText="1"/>
    </xf>
    <xf numFmtId="0" fontId="31" fillId="8" borderId="43" xfId="0" applyFont="1" applyFill="1" applyBorder="1" applyAlignment="1">
      <alignment horizontal="center" vertical="center" wrapText="1"/>
    </xf>
    <xf numFmtId="0" fontId="31" fillId="8" borderId="44" xfId="0" applyFont="1" applyFill="1" applyBorder="1" applyAlignment="1">
      <alignment horizontal="center" vertical="center" wrapText="1"/>
    </xf>
    <xf numFmtId="0" fontId="31" fillId="8" borderId="45" xfId="0" applyFont="1" applyFill="1" applyBorder="1" applyAlignment="1">
      <alignment horizontal="center" vertical="center" wrapText="1"/>
    </xf>
    <xf numFmtId="0" fontId="31" fillId="8" borderId="49" xfId="0" applyFont="1" applyFill="1" applyBorder="1" applyAlignment="1">
      <alignment horizontal="center" vertical="center" wrapText="1"/>
    </xf>
    <xf numFmtId="0" fontId="31" fillId="8" borderId="50" xfId="0" applyFont="1" applyFill="1" applyBorder="1" applyAlignment="1">
      <alignment horizontal="center" vertical="center" wrapText="1"/>
    </xf>
    <xf numFmtId="0" fontId="31" fillId="8" borderId="51" xfId="0" applyFont="1" applyFill="1" applyBorder="1" applyAlignment="1">
      <alignment horizontal="center" vertical="center" wrapText="1"/>
    </xf>
    <xf numFmtId="0" fontId="30" fillId="8" borderId="52" xfId="0" applyFont="1" applyFill="1" applyBorder="1" applyAlignment="1">
      <alignment horizontal="center" vertical="center" wrapText="1"/>
    </xf>
    <xf numFmtId="0" fontId="30" fillId="8" borderId="53" xfId="0" applyFont="1" applyFill="1" applyBorder="1" applyAlignment="1">
      <alignment horizontal="center" vertical="center" wrapText="1"/>
    </xf>
    <xf numFmtId="0" fontId="30" fillId="8" borderId="54" xfId="0" applyFont="1" applyFill="1" applyBorder="1" applyAlignment="1">
      <alignment horizontal="center" vertical="center" wrapText="1"/>
    </xf>
    <xf numFmtId="0" fontId="30" fillId="8" borderId="55" xfId="0" applyFont="1" applyFill="1" applyBorder="1" applyAlignment="1">
      <alignment horizontal="center" vertical="center" wrapText="1"/>
    </xf>
    <xf numFmtId="0" fontId="30" fillId="8" borderId="56" xfId="0" applyFont="1" applyFill="1" applyBorder="1" applyAlignment="1">
      <alignment horizontal="center" vertical="center" wrapText="1"/>
    </xf>
    <xf numFmtId="0" fontId="30" fillId="8" borderId="57" xfId="0" applyFont="1" applyFill="1" applyBorder="1" applyAlignment="1">
      <alignment horizontal="center" vertical="center" wrapText="1"/>
    </xf>
    <xf numFmtId="0" fontId="3" fillId="3" borderId="12" xfId="0" applyFont="1" applyFill="1" applyBorder="1" applyAlignment="1">
      <alignment horizontal="center" vertical="center"/>
    </xf>
    <xf numFmtId="0" fontId="3" fillId="3" borderId="0" xfId="0" applyFont="1" applyFill="1" applyBorder="1" applyAlignment="1">
      <alignment horizontal="center" vertical="center"/>
    </xf>
    <xf numFmtId="0" fontId="3" fillId="3" borderId="11" xfId="0" applyFont="1" applyFill="1" applyBorder="1" applyAlignment="1">
      <alignment horizontal="center" vertical="center"/>
    </xf>
    <xf numFmtId="0" fontId="32" fillId="3" borderId="12" xfId="0" applyFont="1" applyFill="1" applyBorder="1" applyAlignment="1">
      <alignment horizontal="center" vertical="center"/>
    </xf>
    <xf numFmtId="0" fontId="32" fillId="3" borderId="0" xfId="0" applyFont="1" applyFill="1" applyBorder="1" applyAlignment="1">
      <alignment horizontal="center" vertical="center"/>
    </xf>
    <xf numFmtId="0" fontId="32" fillId="3" borderId="11" xfId="0" applyFont="1" applyFill="1" applyBorder="1" applyAlignment="1">
      <alignment horizontal="center" vertical="center"/>
    </xf>
    <xf numFmtId="0" fontId="4" fillId="3" borderId="0" xfId="0" applyFont="1" applyFill="1" applyBorder="1" applyAlignment="1">
      <alignment horizontal="center" vertical="center" wrapText="1"/>
    </xf>
    <xf numFmtId="0" fontId="2" fillId="8" borderId="58" xfId="2" applyFill="1" applyBorder="1" applyAlignment="1">
      <alignment horizontal="center" vertical="center" wrapText="1"/>
    </xf>
    <xf numFmtId="0" fontId="2" fillId="8" borderId="59" xfId="2" applyFill="1" applyBorder="1" applyAlignment="1">
      <alignment horizontal="center" vertical="center" wrapText="1"/>
    </xf>
    <xf numFmtId="0" fontId="2" fillId="8" borderId="60" xfId="2" applyFill="1" applyBorder="1" applyAlignment="1">
      <alignment horizontal="center" vertical="center" wrapText="1"/>
    </xf>
    <xf numFmtId="0" fontId="2" fillId="8" borderId="61" xfId="2" applyFill="1" applyBorder="1" applyAlignment="1">
      <alignment horizontal="center" vertical="center" wrapText="1"/>
    </xf>
    <xf numFmtId="0" fontId="2" fillId="8" borderId="0" xfId="2" applyFill="1" applyBorder="1" applyAlignment="1">
      <alignment horizontal="center" vertical="center" wrapText="1"/>
    </xf>
    <xf numFmtId="0" fontId="2" fillId="8" borderId="62" xfId="2" applyFill="1" applyBorder="1" applyAlignment="1">
      <alignment horizontal="center" vertical="center" wrapText="1"/>
    </xf>
    <xf numFmtId="0" fontId="2" fillId="8" borderId="63" xfId="2" applyFill="1" applyBorder="1" applyAlignment="1">
      <alignment horizontal="center" vertical="center" wrapText="1"/>
    </xf>
    <xf numFmtId="0" fontId="2" fillId="8" borderId="64" xfId="2" applyFill="1" applyBorder="1" applyAlignment="1">
      <alignment horizontal="center" vertical="center" wrapText="1"/>
    </xf>
    <xf numFmtId="0" fontId="2" fillId="8" borderId="65" xfId="2" applyFill="1" applyBorder="1" applyAlignment="1">
      <alignment horizontal="center" vertical="center" wrapText="1"/>
    </xf>
    <xf numFmtId="0" fontId="3" fillId="3" borderId="66" xfId="0" applyFont="1" applyFill="1" applyBorder="1" applyAlignment="1">
      <alignment horizontal="center" vertical="center"/>
    </xf>
    <xf numFmtId="0" fontId="3" fillId="3" borderId="59" xfId="0" applyFont="1" applyFill="1" applyBorder="1" applyAlignment="1">
      <alignment horizontal="center" vertical="center"/>
    </xf>
    <xf numFmtId="0" fontId="3" fillId="3" borderId="67" xfId="0" applyFont="1" applyFill="1" applyBorder="1" applyAlignment="1">
      <alignment horizontal="center" vertical="center"/>
    </xf>
    <xf numFmtId="0" fontId="29" fillId="0" borderId="0" xfId="0" applyFont="1"/>
    <xf numFmtId="0" fontId="29" fillId="0" borderId="0" xfId="0" applyFont="1" applyAlignment="1">
      <alignment horizontal="center"/>
    </xf>
    <xf numFmtId="0" fontId="3" fillId="3" borderId="0" xfId="0" applyFont="1" applyFill="1" applyAlignment="1">
      <alignment horizontal="center" vertical="center"/>
    </xf>
    <xf numFmtId="0" fontId="32" fillId="3" borderId="0" xfId="0" applyFont="1" applyFill="1" applyAlignment="1">
      <alignment horizontal="center" vertical="center"/>
    </xf>
    <xf numFmtId="0" fontId="32" fillId="3" borderId="0" xfId="0" applyFont="1" applyFill="1" applyAlignment="1">
      <alignment horizontal="left" vertical="center"/>
    </xf>
    <xf numFmtId="0" fontId="0" fillId="0" borderId="0" xfId="0" applyAlignment="1">
      <alignment horizontal="center"/>
    </xf>
    <xf numFmtId="0" fontId="33" fillId="0" borderId="0" xfId="0" applyFont="1"/>
    <xf numFmtId="0" fontId="3" fillId="3" borderId="0" xfId="0" applyFont="1" applyFill="1" applyBorder="1" applyAlignment="1">
      <alignment horizontal="center" vertical="center" wrapText="1"/>
    </xf>
    <xf numFmtId="0" fontId="3" fillId="3" borderId="12" xfId="0" applyFont="1" applyFill="1" applyBorder="1" applyAlignment="1">
      <alignment vertical="center" wrapText="1"/>
    </xf>
    <xf numFmtId="0" fontId="3" fillId="3" borderId="0" xfId="0" applyFont="1" applyFill="1" applyBorder="1" applyAlignment="1">
      <alignment vertical="center" wrapText="1"/>
    </xf>
    <xf numFmtId="0" fontId="3" fillId="3" borderId="11" xfId="0" applyFont="1" applyFill="1" applyBorder="1" applyAlignment="1">
      <alignment vertical="center" wrapText="1"/>
    </xf>
    <xf numFmtId="0" fontId="32" fillId="3" borderId="12" xfId="0" applyFont="1" applyFill="1" applyBorder="1" applyAlignment="1">
      <alignment horizontal="center" vertical="center" wrapText="1"/>
    </xf>
    <xf numFmtId="0" fontId="32" fillId="3" borderId="0" xfId="0" applyFont="1" applyFill="1" applyAlignment="1">
      <alignment horizontal="center" vertical="center" wrapText="1"/>
    </xf>
    <xf numFmtId="0" fontId="32" fillId="3" borderId="11" xfId="0" applyFont="1" applyFill="1" applyBorder="1" applyAlignment="1">
      <alignment horizontal="center" vertical="center" wrapText="1"/>
    </xf>
  </cellXfs>
  <cellStyles count="5">
    <cellStyle name="Hyperlink" xfId="2" builtinId="8"/>
    <cellStyle name="Input" xfId="1" builtinId="20"/>
    <cellStyle name="Normal" xfId="0" builtinId="0"/>
    <cellStyle name="Normal 2" xfId="3" xr:uid="{7246DF83-4AD8-4C55-8C53-8104D49A1ECF}"/>
    <cellStyle name="Normal 2 2" xfId="4" xr:uid="{7642E784-BC22-4176-B4F3-C264D9E73217}"/>
  </cellStyles>
  <dxfs count="272">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5" tint="0.79998168889431442"/>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5" tint="0.79998168889431442"/>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5" tint="0.79998168889431442"/>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5" tint="0.79998168889431442"/>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5" tint="0.79998168889431442"/>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5" tint="0.79998168889431442"/>
        </patternFill>
      </fill>
    </dxf>
    <dxf>
      <fill>
        <patternFill>
          <bgColor theme="5" tint="0.79998168889431442"/>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5" tint="0.79998168889431442"/>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5" tint="0.79998168889431442"/>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5" tint="0.79998168889431442"/>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5" tint="0.79998168889431442"/>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5" tint="0.79998168889431442"/>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5" tint="0.79998168889431442"/>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5" tint="0.79998168889431442"/>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5" tint="0.79998168889431442"/>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5" tint="0.79998168889431442"/>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5" tint="0.79998168889431442"/>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5" tint="0.79998168889431442"/>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5" tint="0.79998168889431442"/>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5" tint="0.79998168889431442"/>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5" tint="0.79998168889431442"/>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5" tint="0.79998168889431442"/>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5" tint="0.79998168889431442"/>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5" tint="0.79998168889431442"/>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5" tint="0.79998168889431442"/>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5" tint="0.79998168889431442"/>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5" tint="0.79998168889431442"/>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5" tint="0.79998168889431442"/>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5" tint="0.79998168889431442"/>
        </patternFill>
      </fill>
    </dxf>
    <dxf>
      <fill>
        <patternFill>
          <bgColor theme="4"/>
        </patternFill>
      </fill>
    </dxf>
    <dxf>
      <fill>
        <patternFill>
          <bgColor theme="9"/>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5" tint="0.79998168889431442"/>
        </patternFill>
      </fill>
    </dxf>
    <dxf>
      <fill>
        <patternFill>
          <bgColor theme="4"/>
        </patternFill>
      </fill>
    </dxf>
    <dxf>
      <fill>
        <patternFill>
          <bgColor theme="9"/>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5" tint="0.79998168889431442"/>
        </patternFill>
      </fill>
    </dxf>
    <dxf>
      <fill>
        <patternFill>
          <bgColor theme="7"/>
        </patternFill>
      </fill>
    </dxf>
    <dxf>
      <font>
        <color theme="0"/>
      </font>
      <fill>
        <patternFill>
          <bgColor theme="3"/>
        </patternFill>
      </fill>
    </dxf>
    <dxf>
      <fill>
        <patternFill>
          <bgColor theme="5" tint="0.79998168889431442"/>
        </patternFill>
      </fill>
    </dxf>
    <dxf>
      <fill>
        <patternFill>
          <bgColor theme="9"/>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5" tint="0.79998168889431442"/>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5" tint="0.79998168889431442"/>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5" tint="0.79998168889431442"/>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5" tint="0.79998168889431442"/>
        </patternFill>
      </fill>
    </dxf>
    <dxf>
      <fill>
        <patternFill>
          <bgColor theme="4"/>
        </patternFill>
      </fill>
    </dxf>
    <dxf>
      <fill>
        <patternFill>
          <bgColor rgb="FFFFFF00"/>
        </patternFill>
      </fill>
    </dxf>
    <dxf>
      <fill>
        <patternFill>
          <bgColor theme="7"/>
        </patternFill>
      </fill>
    </dxf>
    <dxf>
      <font>
        <color theme="0"/>
      </font>
      <fill>
        <patternFill>
          <bgColor theme="3"/>
        </patternFill>
      </fill>
    </dxf>
    <dxf>
      <fill>
        <patternFill>
          <bgColor theme="5" tint="0.79998168889431442"/>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5" tint="0.79998168889431442"/>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5" tint="0.79998168889431442"/>
        </patternFill>
      </fill>
    </dxf>
    <dxf>
      <fill>
        <patternFill>
          <bgColor theme="4"/>
        </patternFill>
      </fill>
    </dxf>
    <dxf>
      <fill>
        <patternFill>
          <bgColor theme="9"/>
        </patternFill>
      </fill>
    </dxf>
    <dxf>
      <fill>
        <patternFill>
          <bgColor theme="5" tint="0.79998168889431442"/>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4"/>
        </patternFill>
      </fill>
    </dxf>
    <dxf>
      <fill>
        <patternFill>
          <bgColor theme="4"/>
        </patternFill>
      </fill>
    </dxf>
    <dxf>
      <fill>
        <patternFill>
          <bgColor theme="9"/>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5" tint="0.79998168889431442"/>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5" tint="0.79998168889431442"/>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5" tint="0.79998168889431442"/>
        </patternFill>
      </fill>
    </dxf>
    <dxf>
      <fill>
        <patternFill>
          <bgColor theme="5" tint="0.79998168889431442"/>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5" tint="0.79998168889431442"/>
        </patternFill>
      </fill>
    </dxf>
    <dxf>
      <fill>
        <patternFill>
          <bgColor theme="7"/>
        </patternFill>
      </fill>
    </dxf>
    <dxf>
      <font>
        <color theme="0"/>
      </font>
      <fill>
        <patternFill>
          <bgColor theme="3"/>
        </patternFill>
      </fill>
    </dxf>
    <dxf>
      <fill>
        <patternFill>
          <bgColor theme="5" tint="0.79998168889431442"/>
        </patternFill>
      </fill>
    </dxf>
    <dxf>
      <fill>
        <patternFill>
          <bgColor theme="4"/>
        </patternFill>
      </fill>
    </dxf>
    <dxf>
      <fill>
        <patternFill>
          <bgColor theme="9"/>
        </patternFill>
      </fill>
    </dxf>
    <dxf>
      <fill>
        <patternFill>
          <bgColor theme="4"/>
        </patternFill>
      </fill>
    </dxf>
    <dxf>
      <fill>
        <patternFill>
          <bgColor theme="9"/>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5" tint="0.79998168889431442"/>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5" tint="0.79998168889431442"/>
        </patternFill>
      </fill>
    </dxf>
    <dxf>
      <fill>
        <patternFill>
          <bgColor theme="5" tint="0.79998168889431442"/>
        </patternFill>
      </fill>
    </dxf>
    <dxf>
      <fill>
        <patternFill>
          <bgColor theme="4"/>
        </patternFill>
      </fill>
    </dxf>
    <dxf>
      <fill>
        <patternFill>
          <bgColor theme="9"/>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5" tint="0.79998168889431442"/>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5" tint="0.79998168889431442"/>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5" tint="0.79998168889431442"/>
        </patternFill>
      </fill>
    </dxf>
    <dxf>
      <fill>
        <patternFill>
          <bgColor theme="7"/>
        </patternFill>
      </fill>
    </dxf>
    <dxf>
      <font>
        <color theme="0"/>
      </font>
      <fill>
        <patternFill>
          <bgColor theme="3"/>
        </patternFill>
      </fill>
    </dxf>
    <dxf>
      <fill>
        <patternFill>
          <bgColor theme="9"/>
        </patternFill>
      </fill>
    </dxf>
    <dxf>
      <fill>
        <patternFill>
          <bgColor theme="4"/>
        </patternFill>
      </fill>
    </dxf>
    <dxf>
      <fill>
        <patternFill>
          <bgColor theme="4"/>
        </patternFill>
      </fill>
    </dxf>
    <dxf>
      <fill>
        <patternFill>
          <bgColor theme="7"/>
        </patternFill>
      </fill>
    </dxf>
    <dxf>
      <font>
        <color theme="0"/>
      </font>
      <fill>
        <patternFill>
          <bgColor theme="3"/>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Sensor 1 Transfer Function</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'2026 IC ETC Form'!$AH$48:$AH$49</c:f>
              <c:numCache>
                <c:formatCode>General</c:formatCode>
                <c:ptCount val="2"/>
                <c:pt idx="0">
                  <c:v>0</c:v>
                </c:pt>
                <c:pt idx="1">
                  <c:v>100</c:v>
                </c:pt>
              </c:numCache>
            </c:numRef>
          </c:xVal>
          <c:yVal>
            <c:numRef>
              <c:f>'2026 IC ETC Form'!$AI$48:$AI$49</c:f>
              <c:numCache>
                <c:formatCode>General</c:formatCode>
                <c:ptCount val="2"/>
                <c:pt idx="0">
                  <c:v>0.5</c:v>
                </c:pt>
                <c:pt idx="1">
                  <c:v>4.5</c:v>
                </c:pt>
              </c:numCache>
            </c:numRef>
          </c:yVal>
          <c:smooth val="0"/>
          <c:extLst>
            <c:ext xmlns:c16="http://schemas.microsoft.com/office/drawing/2014/chart" uri="{C3380CC4-5D6E-409C-BE32-E72D297353CC}">
              <c16:uniqueId val="{00000000-1680-4008-98B3-876DC5FC86DD}"/>
            </c:ext>
          </c:extLst>
        </c:ser>
        <c:ser>
          <c:idx val="1"/>
          <c:order val="1"/>
          <c:tx>
            <c:v>Sensor 2 Transfer Function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'2026 IC ETC Form'!$AK$48:$AK$49</c:f>
              <c:numCache>
                <c:formatCode>General</c:formatCode>
                <c:ptCount val="2"/>
                <c:pt idx="0">
                  <c:v>0</c:v>
                </c:pt>
                <c:pt idx="1">
                  <c:v>100</c:v>
                </c:pt>
              </c:numCache>
            </c:numRef>
          </c:xVal>
          <c:yVal>
            <c:numRef>
              <c:f>'2026 IC ETC Form'!$AL$48:$AL$49</c:f>
              <c:numCache>
                <c:formatCode>General</c:formatCode>
                <c:ptCount val="2"/>
                <c:pt idx="0">
                  <c:v>0.44869999999999999</c:v>
                </c:pt>
                <c:pt idx="1">
                  <c:v>4.0385</c:v>
                </c:pt>
              </c:numCache>
            </c:numRef>
          </c:yVal>
          <c:smooth val="0"/>
          <c:extLst>
            <c:ext xmlns:c16="http://schemas.microsoft.com/office/drawing/2014/chart" uri="{C3380CC4-5D6E-409C-BE32-E72D297353CC}">
              <c16:uniqueId val="{00000001-1680-4008-98B3-876DC5FC86DD}"/>
            </c:ext>
          </c:extLst>
        </c:ser>
        <c:dLbls>
          <c:showLegendKey val="0"/>
          <c:showVal val="0"/>
          <c:showCatName val="0"/>
          <c:showSerName val="0"/>
          <c:showPercent val="0"/>
          <c:showBubbleSize val="0"/>
        </c:dLbls>
        <c:axId val="1061438512"/>
        <c:axId val="1061435632"/>
      </c:scatterChart>
      <c:valAx>
        <c:axId val="1061438512"/>
        <c:scaling>
          <c:orientation val="minMax"/>
          <c:max val="1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Sensor Input [%APPS]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435632"/>
        <c:crosses val="autoZero"/>
        <c:crossBetween val="midCat"/>
      </c:valAx>
      <c:valAx>
        <c:axId val="10614356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effectLst/>
                  </a:rPr>
                  <a:t>Sensor Output [V]</a:t>
                </a:r>
                <a:r>
                  <a:rPr lang="en-US" sz="1000" b="0" i="0" u="none" strike="noStrike" baseline="0"/>
                  <a:t> </a:t>
                </a:r>
                <a:endParaRPr lang="en-US" sz="1000" b="0" i="0" u="none" strike="noStrike" kern="1200" baseline="0">
                  <a:solidFill>
                    <a:sysClr val="windowText" lastClr="000000">
                      <a:lumMod val="65000"/>
                      <a:lumOff val="35000"/>
                    </a:sysClr>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43851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jpg"/><Relationship Id="rId13" Type="http://schemas.openxmlformats.org/officeDocument/2006/relationships/image" Target="../media/image12.jpg"/><Relationship Id="rId3" Type="http://schemas.openxmlformats.org/officeDocument/2006/relationships/image" Target="../media/image2.jpg"/><Relationship Id="rId7" Type="http://schemas.openxmlformats.org/officeDocument/2006/relationships/image" Target="../media/image6.jpg"/><Relationship Id="rId12" Type="http://schemas.openxmlformats.org/officeDocument/2006/relationships/image" Target="../media/image11.jpg"/><Relationship Id="rId2" Type="http://schemas.openxmlformats.org/officeDocument/2006/relationships/image" Target="../media/image1.jpg"/><Relationship Id="rId16" Type="http://schemas.openxmlformats.org/officeDocument/2006/relationships/image" Target="../media/image15.jpg"/><Relationship Id="rId1" Type="http://schemas.openxmlformats.org/officeDocument/2006/relationships/chart" Target="../charts/chart1.xml"/><Relationship Id="rId6" Type="http://schemas.openxmlformats.org/officeDocument/2006/relationships/image" Target="../media/image5.jpg"/><Relationship Id="rId11" Type="http://schemas.openxmlformats.org/officeDocument/2006/relationships/image" Target="../media/image10.jpg"/><Relationship Id="rId5" Type="http://schemas.openxmlformats.org/officeDocument/2006/relationships/image" Target="../media/image4.jpg"/><Relationship Id="rId15" Type="http://schemas.openxmlformats.org/officeDocument/2006/relationships/image" Target="../media/image14.jpg"/><Relationship Id="rId10" Type="http://schemas.openxmlformats.org/officeDocument/2006/relationships/image" Target="../media/image9.jpg"/><Relationship Id="rId4" Type="http://schemas.openxmlformats.org/officeDocument/2006/relationships/image" Target="../media/image3.jpg"/><Relationship Id="rId9" Type="http://schemas.openxmlformats.org/officeDocument/2006/relationships/image" Target="../media/image8.jpg"/><Relationship Id="rId14" Type="http://schemas.openxmlformats.org/officeDocument/2006/relationships/image" Target="../media/image13.jpg"/></Relationships>
</file>

<file path=xl/drawings/drawing1.xml><?xml version="1.0" encoding="utf-8"?>
<xdr:wsDr xmlns:xdr="http://schemas.openxmlformats.org/drawingml/2006/spreadsheetDrawing" xmlns:a="http://schemas.openxmlformats.org/drawingml/2006/main">
  <xdr:twoCellAnchor>
    <xdr:from>
      <xdr:col>31</xdr:col>
      <xdr:colOff>246530</xdr:colOff>
      <xdr:row>0</xdr:row>
      <xdr:rowOff>156882</xdr:rowOff>
    </xdr:from>
    <xdr:to>
      <xdr:col>40</xdr:col>
      <xdr:colOff>358588</xdr:colOff>
      <xdr:row>26</xdr:row>
      <xdr:rowOff>212912</xdr:rowOff>
    </xdr:to>
    <xdr:sp macro="" textlink="">
      <xdr:nvSpPr>
        <xdr:cNvPr id="2" name="Rectangle 1">
          <a:extLst>
            <a:ext uri="{FF2B5EF4-FFF2-40B4-BE49-F238E27FC236}">
              <a16:creationId xmlns:a16="http://schemas.microsoft.com/office/drawing/2014/main" id="{4461936E-1581-5855-ACF5-A3F3FCF36DE8}"/>
            </a:ext>
          </a:extLst>
        </xdr:cNvPr>
        <xdr:cNvSpPr/>
      </xdr:nvSpPr>
      <xdr:spPr>
        <a:xfrm>
          <a:off x="22120412" y="156882"/>
          <a:ext cx="8247529" cy="550208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a:t>Replace with top-view drawing/photo of the vehicle with locations of</a:t>
          </a:r>
          <a:r>
            <a:rPr lang="en-US" sz="2800" baseline="0"/>
            <a:t> </a:t>
          </a:r>
          <a:r>
            <a:rPr lang="en-US" sz="2800" u="sng"/>
            <a:t>Throttle</a:t>
          </a:r>
          <a:r>
            <a:rPr lang="en-US" sz="2800"/>
            <a:t>,</a:t>
          </a:r>
          <a:r>
            <a:rPr lang="en-US" sz="2800" baseline="0"/>
            <a:t> </a:t>
          </a:r>
          <a:r>
            <a:rPr lang="en-US" sz="2800" u="sng" baseline="0"/>
            <a:t>TPS</a:t>
          </a:r>
          <a:r>
            <a:rPr lang="en-US" sz="2800" baseline="0"/>
            <a:t> and </a:t>
          </a:r>
          <a:r>
            <a:rPr lang="en-US" sz="2800" u="sng" baseline="0"/>
            <a:t>APPS</a:t>
          </a:r>
          <a:endParaRPr lang="en-US" sz="2800" u="sng"/>
        </a:p>
      </xdr:txBody>
    </xdr:sp>
    <xdr:clientData/>
  </xdr:twoCellAnchor>
  <xdr:twoCellAnchor>
    <xdr:from>
      <xdr:col>41</xdr:col>
      <xdr:colOff>481853</xdr:colOff>
      <xdr:row>0</xdr:row>
      <xdr:rowOff>168088</xdr:rowOff>
    </xdr:from>
    <xdr:to>
      <xdr:col>52</xdr:col>
      <xdr:colOff>56029</xdr:colOff>
      <xdr:row>26</xdr:row>
      <xdr:rowOff>224118</xdr:rowOff>
    </xdr:to>
    <xdr:sp macro="" textlink="">
      <xdr:nvSpPr>
        <xdr:cNvPr id="3" name="Rectangle 2">
          <a:extLst>
            <a:ext uri="{FF2B5EF4-FFF2-40B4-BE49-F238E27FC236}">
              <a16:creationId xmlns:a16="http://schemas.microsoft.com/office/drawing/2014/main" id="{703D1610-DCBF-4F1A-8049-57783B9E53EB}"/>
            </a:ext>
          </a:extLst>
        </xdr:cNvPr>
        <xdr:cNvSpPr/>
      </xdr:nvSpPr>
      <xdr:spPr>
        <a:xfrm>
          <a:off x="32071235" y="168088"/>
          <a:ext cx="8247529" cy="583826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a:t>Replace with top-view drawing/photo of the vehicle with locations of </a:t>
          </a:r>
          <a:r>
            <a:rPr lang="en-US" sz="2800" u="sng"/>
            <a:t>ECU</a:t>
          </a:r>
          <a:r>
            <a:rPr lang="en-US" sz="2800"/>
            <a:t>, </a:t>
          </a:r>
          <a:r>
            <a:rPr lang="en-US" sz="2800" u="sng"/>
            <a:t>BSE</a:t>
          </a:r>
          <a:r>
            <a:rPr lang="en-US" sz="2800"/>
            <a:t> and </a:t>
          </a:r>
          <a:r>
            <a:rPr lang="en-US" sz="2800" u="sng"/>
            <a:t>BSPD</a:t>
          </a:r>
          <a:r>
            <a:rPr lang="en-US" sz="2800"/>
            <a:t>.</a:t>
          </a:r>
        </a:p>
      </xdr:txBody>
    </xdr:sp>
    <xdr:clientData/>
  </xdr:twoCellAnchor>
  <xdr:twoCellAnchor>
    <xdr:from>
      <xdr:col>32</xdr:col>
      <xdr:colOff>19050</xdr:colOff>
      <xdr:row>51</xdr:row>
      <xdr:rowOff>0</xdr:rowOff>
    </xdr:from>
    <xdr:to>
      <xdr:col>38</xdr:col>
      <xdr:colOff>19050</xdr:colOff>
      <xdr:row>62</xdr:row>
      <xdr:rowOff>152400</xdr:rowOff>
    </xdr:to>
    <xdr:graphicFrame macro="">
      <xdr:nvGraphicFramePr>
        <xdr:cNvPr id="4" name="Chart 3">
          <a:extLst>
            <a:ext uri="{FF2B5EF4-FFF2-40B4-BE49-F238E27FC236}">
              <a16:creationId xmlns:a16="http://schemas.microsoft.com/office/drawing/2014/main" id="{20C8EC38-94AF-4C27-A2A3-5D7D1B82C7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597647</xdr:colOff>
      <xdr:row>36</xdr:row>
      <xdr:rowOff>791881</xdr:rowOff>
    </xdr:from>
    <xdr:to>
      <xdr:col>20</xdr:col>
      <xdr:colOff>1180353</xdr:colOff>
      <xdr:row>45</xdr:row>
      <xdr:rowOff>658900</xdr:rowOff>
    </xdr:to>
    <xdr:pic>
      <xdr:nvPicPr>
        <xdr:cNvPr id="6" name="Picture 5">
          <a:extLst>
            <a:ext uri="{FF2B5EF4-FFF2-40B4-BE49-F238E27FC236}">
              <a16:creationId xmlns:a16="http://schemas.microsoft.com/office/drawing/2014/main" id="{E831653B-6E41-78AB-6368-6B062EE415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18059" y="12789646"/>
          <a:ext cx="11056470" cy="6986489"/>
        </a:xfrm>
        <a:prstGeom prst="rect">
          <a:avLst/>
        </a:prstGeom>
      </xdr:spPr>
    </xdr:pic>
    <xdr:clientData/>
  </xdr:twoCellAnchor>
  <xdr:twoCellAnchor editAs="oneCell">
    <xdr:from>
      <xdr:col>23</xdr:col>
      <xdr:colOff>537883</xdr:colOff>
      <xdr:row>49</xdr:row>
      <xdr:rowOff>67236</xdr:rowOff>
    </xdr:from>
    <xdr:to>
      <xdr:col>29</xdr:col>
      <xdr:colOff>914400</xdr:colOff>
      <xdr:row>60</xdr:row>
      <xdr:rowOff>41572</xdr:rowOff>
    </xdr:to>
    <xdr:pic>
      <xdr:nvPicPr>
        <xdr:cNvPr id="8" name="Picture 7">
          <a:extLst>
            <a:ext uri="{FF2B5EF4-FFF2-40B4-BE49-F238E27FC236}">
              <a16:creationId xmlns:a16="http://schemas.microsoft.com/office/drawing/2014/main" id="{6852DCF8-E2AF-E0C3-A77D-4F6AC253120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3920824" y="21485412"/>
          <a:ext cx="7772400" cy="2036219"/>
        </a:xfrm>
        <a:prstGeom prst="rect">
          <a:avLst/>
        </a:prstGeom>
      </xdr:spPr>
    </xdr:pic>
    <xdr:clientData/>
  </xdr:twoCellAnchor>
  <xdr:twoCellAnchor editAs="oneCell">
    <xdr:from>
      <xdr:col>24</xdr:col>
      <xdr:colOff>418352</xdr:colOff>
      <xdr:row>62</xdr:row>
      <xdr:rowOff>29881</xdr:rowOff>
    </xdr:from>
    <xdr:to>
      <xdr:col>28</xdr:col>
      <xdr:colOff>667295</xdr:colOff>
      <xdr:row>69</xdr:row>
      <xdr:rowOff>186764</xdr:rowOff>
    </xdr:to>
    <xdr:pic>
      <xdr:nvPicPr>
        <xdr:cNvPr id="10" name="Picture 9">
          <a:extLst>
            <a:ext uri="{FF2B5EF4-FFF2-40B4-BE49-F238E27FC236}">
              <a16:creationId xmlns:a16="http://schemas.microsoft.com/office/drawing/2014/main" id="{D9411BE9-05CE-E6B2-DED4-1C83EAB801E1}"/>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5033940" y="23883469"/>
          <a:ext cx="5179531" cy="3892177"/>
        </a:xfrm>
        <a:prstGeom prst="rect">
          <a:avLst/>
        </a:prstGeom>
      </xdr:spPr>
    </xdr:pic>
    <xdr:clientData/>
  </xdr:twoCellAnchor>
  <xdr:twoCellAnchor editAs="oneCell">
    <xdr:from>
      <xdr:col>22</xdr:col>
      <xdr:colOff>806823</xdr:colOff>
      <xdr:row>72</xdr:row>
      <xdr:rowOff>418353</xdr:rowOff>
    </xdr:from>
    <xdr:to>
      <xdr:col>30</xdr:col>
      <xdr:colOff>815703</xdr:colOff>
      <xdr:row>84</xdr:row>
      <xdr:rowOff>37353</xdr:rowOff>
    </xdr:to>
    <xdr:pic>
      <xdr:nvPicPr>
        <xdr:cNvPr id="12" name="Picture 11">
          <a:extLst>
            <a:ext uri="{FF2B5EF4-FFF2-40B4-BE49-F238E27FC236}">
              <a16:creationId xmlns:a16="http://schemas.microsoft.com/office/drawing/2014/main" id="{410FE5C7-5EB5-D20F-78F2-D6B77D848099}"/>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2957117" y="29030706"/>
          <a:ext cx="9870057" cy="3914588"/>
        </a:xfrm>
        <a:prstGeom prst="rect">
          <a:avLst/>
        </a:prstGeom>
      </xdr:spPr>
    </xdr:pic>
    <xdr:clientData/>
  </xdr:twoCellAnchor>
  <xdr:twoCellAnchor editAs="oneCell">
    <xdr:from>
      <xdr:col>22</xdr:col>
      <xdr:colOff>141941</xdr:colOff>
      <xdr:row>87</xdr:row>
      <xdr:rowOff>29883</xdr:rowOff>
    </xdr:from>
    <xdr:to>
      <xdr:col>30</xdr:col>
      <xdr:colOff>1230564</xdr:colOff>
      <xdr:row>98</xdr:row>
      <xdr:rowOff>134471</xdr:rowOff>
    </xdr:to>
    <xdr:pic>
      <xdr:nvPicPr>
        <xdr:cNvPr id="14" name="Picture 13">
          <a:extLst>
            <a:ext uri="{FF2B5EF4-FFF2-40B4-BE49-F238E27FC236}">
              <a16:creationId xmlns:a16="http://schemas.microsoft.com/office/drawing/2014/main" id="{59752559-9C60-5E31-1D65-66A26027838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2292235" y="33498118"/>
          <a:ext cx="10949800" cy="2159000"/>
        </a:xfrm>
        <a:prstGeom prst="rect">
          <a:avLst/>
        </a:prstGeom>
      </xdr:spPr>
    </xdr:pic>
    <xdr:clientData/>
  </xdr:twoCellAnchor>
  <xdr:twoCellAnchor editAs="oneCell">
    <xdr:from>
      <xdr:col>24</xdr:col>
      <xdr:colOff>22412</xdr:colOff>
      <xdr:row>102</xdr:row>
      <xdr:rowOff>156883</xdr:rowOff>
    </xdr:from>
    <xdr:to>
      <xdr:col>29</xdr:col>
      <xdr:colOff>194236</xdr:colOff>
      <xdr:row>124</xdr:row>
      <xdr:rowOff>128913</xdr:rowOff>
    </xdr:to>
    <xdr:pic>
      <xdr:nvPicPr>
        <xdr:cNvPr id="16" name="Picture 15">
          <a:extLst>
            <a:ext uri="{FF2B5EF4-FFF2-40B4-BE49-F238E27FC236}">
              <a16:creationId xmlns:a16="http://schemas.microsoft.com/office/drawing/2014/main" id="{7DA6D228-1B5C-8F9D-0191-8CB057C3EF71}"/>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4638000" y="36426589"/>
          <a:ext cx="6335060" cy="4088324"/>
        </a:xfrm>
        <a:prstGeom prst="rect">
          <a:avLst/>
        </a:prstGeom>
      </xdr:spPr>
    </xdr:pic>
    <xdr:clientData/>
  </xdr:twoCellAnchor>
  <xdr:twoCellAnchor editAs="oneCell">
    <xdr:from>
      <xdr:col>22</xdr:col>
      <xdr:colOff>827721</xdr:colOff>
      <xdr:row>127</xdr:row>
      <xdr:rowOff>186764</xdr:rowOff>
    </xdr:from>
    <xdr:to>
      <xdr:col>30</xdr:col>
      <xdr:colOff>608479</xdr:colOff>
      <xdr:row>145</xdr:row>
      <xdr:rowOff>119528</xdr:rowOff>
    </xdr:to>
    <xdr:pic>
      <xdr:nvPicPr>
        <xdr:cNvPr id="18" name="Picture 17">
          <a:extLst>
            <a:ext uri="{FF2B5EF4-FFF2-40B4-BE49-F238E27FC236}">
              <a16:creationId xmlns:a16="http://schemas.microsoft.com/office/drawing/2014/main" id="{2EDC19FA-87A1-24A2-76E0-7E8C54354237}"/>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2978015" y="41133058"/>
          <a:ext cx="9641935" cy="3294529"/>
        </a:xfrm>
        <a:prstGeom prst="rect">
          <a:avLst/>
        </a:prstGeom>
      </xdr:spPr>
    </xdr:pic>
    <xdr:clientData/>
  </xdr:twoCellAnchor>
  <xdr:twoCellAnchor editAs="oneCell">
    <xdr:from>
      <xdr:col>24</xdr:col>
      <xdr:colOff>1053353</xdr:colOff>
      <xdr:row>151</xdr:row>
      <xdr:rowOff>29882</xdr:rowOff>
    </xdr:from>
    <xdr:to>
      <xdr:col>28</xdr:col>
      <xdr:colOff>567765</xdr:colOff>
      <xdr:row>172</xdr:row>
      <xdr:rowOff>184523</xdr:rowOff>
    </xdr:to>
    <xdr:pic>
      <xdr:nvPicPr>
        <xdr:cNvPr id="20" name="Picture 19">
          <a:extLst>
            <a:ext uri="{FF2B5EF4-FFF2-40B4-BE49-F238E27FC236}">
              <a16:creationId xmlns:a16="http://schemas.microsoft.com/office/drawing/2014/main" id="{255E9CFB-50B1-807D-FD3A-1DA81C4C9763}"/>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25668941" y="45458529"/>
          <a:ext cx="4445000" cy="4076700"/>
        </a:xfrm>
        <a:prstGeom prst="rect">
          <a:avLst/>
        </a:prstGeom>
      </xdr:spPr>
    </xdr:pic>
    <xdr:clientData/>
  </xdr:twoCellAnchor>
  <xdr:twoCellAnchor editAs="oneCell">
    <xdr:from>
      <xdr:col>72</xdr:col>
      <xdr:colOff>7471</xdr:colOff>
      <xdr:row>45</xdr:row>
      <xdr:rowOff>478118</xdr:rowOff>
    </xdr:from>
    <xdr:to>
      <xdr:col>81</xdr:col>
      <xdr:colOff>21291</xdr:colOff>
      <xdr:row>67</xdr:row>
      <xdr:rowOff>628493</xdr:rowOff>
    </xdr:to>
    <xdr:pic>
      <xdr:nvPicPr>
        <xdr:cNvPr id="22" name="Picture 21">
          <a:extLst>
            <a:ext uri="{FF2B5EF4-FFF2-40B4-BE49-F238E27FC236}">
              <a16:creationId xmlns:a16="http://schemas.microsoft.com/office/drawing/2014/main" id="{61263F9B-D2F1-884A-266C-F52B10059BC5}"/>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79031353" y="19595353"/>
          <a:ext cx="11107644" cy="6941140"/>
        </a:xfrm>
        <a:prstGeom prst="rect">
          <a:avLst/>
        </a:prstGeom>
      </xdr:spPr>
    </xdr:pic>
    <xdr:clientData/>
  </xdr:twoCellAnchor>
  <xdr:twoCellAnchor editAs="oneCell">
    <xdr:from>
      <xdr:col>71</xdr:col>
      <xdr:colOff>597646</xdr:colOff>
      <xdr:row>68</xdr:row>
      <xdr:rowOff>567764</xdr:rowOff>
    </xdr:from>
    <xdr:to>
      <xdr:col>80</xdr:col>
      <xdr:colOff>1225175</xdr:colOff>
      <xdr:row>98</xdr:row>
      <xdr:rowOff>2911</xdr:rowOff>
    </xdr:to>
    <xdr:pic>
      <xdr:nvPicPr>
        <xdr:cNvPr id="24" name="Picture 23">
          <a:extLst>
            <a:ext uri="{FF2B5EF4-FFF2-40B4-BE49-F238E27FC236}">
              <a16:creationId xmlns:a16="http://schemas.microsoft.com/office/drawing/2014/main" id="{1D8FE4A6-248A-7793-5D2A-1A323A12E13C}"/>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79008940" y="27222823"/>
          <a:ext cx="11101294" cy="8302735"/>
        </a:xfrm>
        <a:prstGeom prst="rect">
          <a:avLst/>
        </a:prstGeom>
      </xdr:spPr>
    </xdr:pic>
    <xdr:clientData/>
  </xdr:twoCellAnchor>
  <xdr:twoCellAnchor editAs="oneCell">
    <xdr:from>
      <xdr:col>31</xdr:col>
      <xdr:colOff>246528</xdr:colOff>
      <xdr:row>2</xdr:row>
      <xdr:rowOff>151992</xdr:rowOff>
    </xdr:from>
    <xdr:to>
      <xdr:col>36</xdr:col>
      <xdr:colOff>993587</xdr:colOff>
      <xdr:row>26</xdr:row>
      <xdr:rowOff>222997</xdr:rowOff>
    </xdr:to>
    <xdr:pic>
      <xdr:nvPicPr>
        <xdr:cNvPr id="26" name="Picture 25">
          <a:extLst>
            <a:ext uri="{FF2B5EF4-FFF2-40B4-BE49-F238E27FC236}">
              <a16:creationId xmlns:a16="http://schemas.microsoft.com/office/drawing/2014/main" id="{874E6C7A-9693-FCC8-0748-620D00E82C79}"/>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33490646" y="577816"/>
          <a:ext cx="6850529" cy="5337769"/>
        </a:xfrm>
        <a:prstGeom prst="rect">
          <a:avLst/>
        </a:prstGeom>
      </xdr:spPr>
    </xdr:pic>
    <xdr:clientData/>
  </xdr:twoCellAnchor>
  <xdr:twoCellAnchor editAs="oneCell">
    <xdr:from>
      <xdr:col>36</xdr:col>
      <xdr:colOff>669618</xdr:colOff>
      <xdr:row>2</xdr:row>
      <xdr:rowOff>119529</xdr:rowOff>
    </xdr:from>
    <xdr:to>
      <xdr:col>40</xdr:col>
      <xdr:colOff>362698</xdr:colOff>
      <xdr:row>26</xdr:row>
      <xdr:rowOff>200212</xdr:rowOff>
    </xdr:to>
    <xdr:pic>
      <xdr:nvPicPr>
        <xdr:cNvPr id="28" name="Picture 27">
          <a:extLst>
            <a:ext uri="{FF2B5EF4-FFF2-40B4-BE49-F238E27FC236}">
              <a16:creationId xmlns:a16="http://schemas.microsoft.com/office/drawing/2014/main" id="{E6EB9C96-5D55-976D-101E-0FA7FC72E5F4}"/>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40017206" y="545353"/>
          <a:ext cx="4623668" cy="5347447"/>
        </a:xfrm>
        <a:prstGeom prst="rect">
          <a:avLst/>
        </a:prstGeom>
      </xdr:spPr>
    </xdr:pic>
    <xdr:clientData/>
  </xdr:twoCellAnchor>
  <xdr:twoCellAnchor editAs="oneCell">
    <xdr:from>
      <xdr:col>41</xdr:col>
      <xdr:colOff>493058</xdr:colOff>
      <xdr:row>4</xdr:row>
      <xdr:rowOff>210260</xdr:rowOff>
    </xdr:from>
    <xdr:to>
      <xdr:col>47</xdr:col>
      <xdr:colOff>672353</xdr:colOff>
      <xdr:row>26</xdr:row>
      <xdr:rowOff>224866</xdr:rowOff>
    </xdr:to>
    <xdr:pic>
      <xdr:nvPicPr>
        <xdr:cNvPr id="30" name="Picture 29">
          <a:extLst>
            <a:ext uri="{FF2B5EF4-FFF2-40B4-BE49-F238E27FC236}">
              <a16:creationId xmlns:a16="http://schemas.microsoft.com/office/drawing/2014/main" id="{CF7F5BCB-3552-2CD5-F1BC-DBD898E192F4}"/>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46003882" y="1099260"/>
          <a:ext cx="7029824" cy="4818194"/>
        </a:xfrm>
        <a:prstGeom prst="rect">
          <a:avLst/>
        </a:prstGeom>
      </xdr:spPr>
    </xdr:pic>
    <xdr:clientData/>
  </xdr:twoCellAnchor>
  <xdr:twoCellAnchor editAs="oneCell">
    <xdr:from>
      <xdr:col>47</xdr:col>
      <xdr:colOff>672352</xdr:colOff>
      <xdr:row>4</xdr:row>
      <xdr:rowOff>29882</xdr:rowOff>
    </xdr:from>
    <xdr:to>
      <xdr:col>53</xdr:col>
      <xdr:colOff>956707</xdr:colOff>
      <xdr:row>26</xdr:row>
      <xdr:rowOff>259604</xdr:rowOff>
    </xdr:to>
    <xdr:pic>
      <xdr:nvPicPr>
        <xdr:cNvPr id="32" name="Picture 31">
          <a:extLst>
            <a:ext uri="{FF2B5EF4-FFF2-40B4-BE49-F238E27FC236}">
              <a16:creationId xmlns:a16="http://schemas.microsoft.com/office/drawing/2014/main" id="{295677D2-5AAD-F44D-52D7-47DEFFD7298B}"/>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53033705" y="918882"/>
          <a:ext cx="6858473" cy="5033310"/>
        </a:xfrm>
        <a:prstGeom prst="rect">
          <a:avLst/>
        </a:prstGeom>
      </xdr:spPr>
    </xdr:pic>
    <xdr:clientData/>
  </xdr:twoCellAnchor>
  <xdr:twoCellAnchor editAs="oneCell">
    <xdr:from>
      <xdr:col>53</xdr:col>
      <xdr:colOff>903939</xdr:colOff>
      <xdr:row>3</xdr:row>
      <xdr:rowOff>216648</xdr:rowOff>
    </xdr:from>
    <xdr:to>
      <xdr:col>64</xdr:col>
      <xdr:colOff>555537</xdr:colOff>
      <xdr:row>26</xdr:row>
      <xdr:rowOff>272678</xdr:rowOff>
    </xdr:to>
    <xdr:pic>
      <xdr:nvPicPr>
        <xdr:cNvPr id="34" name="Picture 33">
          <a:extLst>
            <a:ext uri="{FF2B5EF4-FFF2-40B4-BE49-F238E27FC236}">
              <a16:creationId xmlns:a16="http://schemas.microsoft.com/office/drawing/2014/main" id="{4D2E3745-F0E3-5BCE-1D6E-50097A3364FD}"/>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59839410" y="874060"/>
          <a:ext cx="10498892" cy="5091206"/>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github.com/NicArisi/FSAEETCFil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A30C4-349A-41DC-B523-9E9250F90E5D}">
  <sheetPr>
    <tabColor theme="9"/>
  </sheetPr>
  <dimension ref="A1:CC175"/>
  <sheetViews>
    <sheetView tabSelected="1" topLeftCell="AX3" zoomScale="85" zoomScaleNormal="85" workbookViewId="0">
      <selection activeCell="AP26" sqref="AP26"/>
    </sheetView>
  </sheetViews>
  <sheetFormatPr defaultRowHeight="12.5" x14ac:dyDescent="0.25"/>
  <cols>
    <col min="2" max="2" width="20.90625" customWidth="1"/>
    <col min="4" max="4" width="29.36328125" customWidth="1"/>
    <col min="11" max="11" width="14.36328125" customWidth="1"/>
    <col min="13" max="21" width="17.6328125" customWidth="1"/>
    <col min="22" max="22" width="14.6328125" customWidth="1"/>
    <col min="23" max="31" width="17.6328125" customWidth="1"/>
    <col min="32" max="32" width="9.08984375" customWidth="1"/>
    <col min="33" max="33" width="25.36328125" customWidth="1"/>
    <col min="34" max="41" width="17.6328125" customWidth="1"/>
    <col min="43" max="51" width="17.90625" customWidth="1"/>
    <col min="53" max="61" width="13.90625" customWidth="1"/>
    <col min="63" max="71" width="17.6328125" customWidth="1"/>
    <col min="73" max="81" width="17.6328125" customWidth="1"/>
  </cols>
  <sheetData>
    <row r="1" spans="1:35" ht="15.75" customHeight="1" thickBot="1" x14ac:dyDescent="0.3">
      <c r="A1" s="1"/>
      <c r="B1" s="2" t="s">
        <v>0</v>
      </c>
      <c r="C1" s="207" t="s">
        <v>194</v>
      </c>
      <c r="D1" s="211"/>
      <c r="E1" s="211"/>
      <c r="F1" s="211"/>
      <c r="G1" s="211"/>
      <c r="H1" s="211"/>
      <c r="I1" s="211"/>
      <c r="J1" s="212"/>
      <c r="K1" s="3" t="str">
        <f>IF(C1="","BLANK","EQ")</f>
        <v>EQ</v>
      </c>
      <c r="M1" s="30"/>
      <c r="N1" s="79">
        <v>2026</v>
      </c>
      <c r="O1" s="78" t="s">
        <v>1</v>
      </c>
      <c r="P1" s="31"/>
      <c r="Q1" s="31"/>
      <c r="R1" s="31"/>
      <c r="S1" s="31"/>
      <c r="T1" s="32"/>
      <c r="U1" s="33"/>
      <c r="V1" s="32"/>
      <c r="W1" s="32"/>
      <c r="X1" s="31"/>
      <c r="Y1" s="32"/>
      <c r="Z1" s="31"/>
      <c r="AA1" s="34" t="s">
        <v>2</v>
      </c>
      <c r="AB1" s="33" t="s">
        <v>192</v>
      </c>
      <c r="AC1" s="32"/>
      <c r="AD1" s="35"/>
    </row>
    <row r="2" spans="1:35" ht="18.75" customHeight="1" thickBot="1" x14ac:dyDescent="0.3">
      <c r="A2" s="1"/>
      <c r="B2" s="2" t="s">
        <v>3</v>
      </c>
      <c r="C2" s="207" t="s">
        <v>195</v>
      </c>
      <c r="D2" s="211"/>
      <c r="E2" s="211"/>
      <c r="F2" s="211"/>
      <c r="G2" s="211"/>
      <c r="H2" s="211"/>
      <c r="I2" s="211"/>
      <c r="J2" s="212"/>
      <c r="K2" s="3" t="str">
        <f>IF(C2="","BLANK","EQ")</f>
        <v>EQ</v>
      </c>
      <c r="M2" s="36"/>
      <c r="N2" s="6"/>
      <c r="O2" s="7" t="s">
        <v>8</v>
      </c>
      <c r="P2" s="8"/>
      <c r="Q2" s="8"/>
      <c r="R2" s="8"/>
      <c r="S2" s="8"/>
      <c r="T2" s="8"/>
      <c r="U2" s="8"/>
      <c r="V2" s="37"/>
      <c r="W2" s="37"/>
      <c r="X2" s="37"/>
      <c r="Y2" s="37"/>
      <c r="Z2" s="37"/>
      <c r="AA2" s="37"/>
      <c r="AB2" s="208" t="s">
        <v>194</v>
      </c>
      <c r="AC2" s="209"/>
      <c r="AD2" s="209"/>
      <c r="AE2" s="209"/>
      <c r="AF2" s="209"/>
      <c r="AG2" s="209"/>
      <c r="AH2" s="209"/>
      <c r="AI2" s="210"/>
    </row>
    <row r="3" spans="1:35" ht="18.75" customHeight="1" thickBot="1" x14ac:dyDescent="0.3">
      <c r="A3" s="1"/>
      <c r="B3" s="2" t="s">
        <v>4</v>
      </c>
      <c r="C3" s="207" t="s">
        <v>196</v>
      </c>
      <c r="D3" s="211"/>
      <c r="E3" s="211"/>
      <c r="F3" s="211"/>
      <c r="G3" s="211"/>
      <c r="H3" s="211"/>
      <c r="I3" s="211"/>
      <c r="J3" s="212"/>
      <c r="K3" s="3" t="str">
        <f>IF(C3="","BLANK","EQ")</f>
        <v>EQ</v>
      </c>
      <c r="M3" s="36"/>
      <c r="N3" s="177" t="s">
        <v>9</v>
      </c>
      <c r="O3" s="178"/>
      <c r="P3" s="178"/>
      <c r="Q3" s="178"/>
      <c r="R3" s="178"/>
      <c r="S3" s="178"/>
      <c r="T3" s="178"/>
      <c r="U3" s="178"/>
      <c r="V3" s="178"/>
      <c r="W3" s="178"/>
      <c r="X3" s="178"/>
      <c r="Y3" s="178"/>
      <c r="Z3" s="178"/>
      <c r="AA3" s="178"/>
      <c r="AB3" s="179"/>
      <c r="AC3" s="1"/>
      <c r="AD3" s="38"/>
    </row>
    <row r="4" spans="1:35" ht="18.75" customHeight="1" thickBot="1" x14ac:dyDescent="0.3">
      <c r="A4" s="1"/>
      <c r="B4" s="2" t="s">
        <v>6</v>
      </c>
      <c r="C4" s="213">
        <v>22</v>
      </c>
      <c r="D4" s="214"/>
      <c r="E4" s="214"/>
      <c r="F4" s="214"/>
      <c r="G4" s="214"/>
      <c r="H4" s="214"/>
      <c r="I4" s="214"/>
      <c r="J4" s="215"/>
      <c r="K4" s="3" t="str">
        <f>IF(AND(C4="",G4="",E4="",I4=""),"BLANK","EQ")</f>
        <v>EQ</v>
      </c>
      <c r="M4" s="36"/>
      <c r="N4" s="41" t="s">
        <v>12</v>
      </c>
      <c r="O4" s="41"/>
      <c r="P4" s="41"/>
      <c r="Q4" s="41"/>
      <c r="R4" s="41"/>
      <c r="S4" s="41"/>
      <c r="T4" s="41"/>
      <c r="U4" s="41"/>
      <c r="V4" s="41"/>
      <c r="W4" s="42" t="s">
        <v>13</v>
      </c>
      <c r="X4" s="42" t="s">
        <v>5</v>
      </c>
      <c r="Y4" s="42" t="s">
        <v>14</v>
      </c>
      <c r="Z4" s="42" t="s">
        <v>15</v>
      </c>
      <c r="AA4" s="42" t="s">
        <v>16</v>
      </c>
      <c r="AB4" s="37"/>
      <c r="AC4" s="1"/>
      <c r="AD4" s="38"/>
    </row>
    <row r="5" spans="1:35" ht="18.75" customHeight="1" thickBot="1" x14ac:dyDescent="0.3">
      <c r="A5" s="1"/>
      <c r="B5" s="82" t="s">
        <v>161</v>
      </c>
      <c r="C5" s="207" t="s">
        <v>197</v>
      </c>
      <c r="D5" s="211"/>
      <c r="E5" s="211"/>
      <c r="F5" s="211"/>
      <c r="G5" s="211"/>
      <c r="H5" s="211"/>
      <c r="I5" s="211"/>
      <c r="J5" s="212"/>
      <c r="K5" s="3" t="str">
        <f t="shared" ref="K5:K10" si="0">IF(C5="","BLANK","EQ")</f>
        <v>EQ</v>
      </c>
      <c r="M5" s="36"/>
      <c r="N5" s="41" t="s">
        <v>19</v>
      </c>
      <c r="O5" s="1"/>
      <c r="P5" s="1"/>
      <c r="Q5" s="1"/>
      <c r="R5" s="1"/>
      <c r="S5" s="1"/>
      <c r="T5" s="37"/>
      <c r="U5" s="37"/>
      <c r="V5" s="37"/>
      <c r="W5" s="37"/>
      <c r="X5" s="37"/>
      <c r="Y5" s="37"/>
      <c r="Z5" s="37"/>
      <c r="AA5" s="37"/>
      <c r="AB5" s="37"/>
      <c r="AC5" s="1"/>
      <c r="AD5" s="38"/>
    </row>
    <row r="6" spans="1:35" ht="18.75" customHeight="1" thickBot="1" x14ac:dyDescent="0.3">
      <c r="A6" s="1"/>
      <c r="B6" s="82" t="s">
        <v>160</v>
      </c>
      <c r="C6" s="216" t="s">
        <v>198</v>
      </c>
      <c r="D6" s="217"/>
      <c r="E6" s="217"/>
      <c r="F6" s="217"/>
      <c r="G6" s="217"/>
      <c r="H6" s="217"/>
      <c r="I6" s="217"/>
      <c r="J6" s="218"/>
      <c r="K6" s="3" t="str">
        <f t="shared" si="0"/>
        <v>EQ</v>
      </c>
      <c r="M6" s="36"/>
      <c r="N6" s="37"/>
      <c r="O6" s="37"/>
      <c r="P6" s="37"/>
      <c r="Q6" s="37"/>
      <c r="R6" s="37"/>
      <c r="S6" s="37"/>
      <c r="T6" s="37"/>
      <c r="U6" s="37"/>
      <c r="V6" s="37"/>
      <c r="W6" s="37"/>
      <c r="X6" s="37"/>
      <c r="Y6" s="37"/>
      <c r="Z6" s="37"/>
      <c r="AA6" s="37"/>
      <c r="AB6" s="37"/>
      <c r="AC6" s="1"/>
      <c r="AD6" s="38"/>
    </row>
    <row r="7" spans="1:35" ht="18.75" customHeight="1" thickBot="1" x14ac:dyDescent="0.3">
      <c r="A7" s="1"/>
      <c r="B7" s="82" t="s">
        <v>162</v>
      </c>
      <c r="C7" s="207" t="s">
        <v>199</v>
      </c>
      <c r="D7" s="211"/>
      <c r="E7" s="211"/>
      <c r="F7" s="211"/>
      <c r="G7" s="211"/>
      <c r="H7" s="211"/>
      <c r="I7" s="211"/>
      <c r="J7" s="212"/>
      <c r="K7" s="3" t="str">
        <f t="shared" si="0"/>
        <v>EQ</v>
      </c>
      <c r="M7" s="36"/>
      <c r="N7" s="45" t="s">
        <v>144</v>
      </c>
      <c r="O7" s="37"/>
      <c r="P7" s="37"/>
      <c r="Q7" s="37"/>
      <c r="R7" s="37"/>
      <c r="S7" s="37"/>
      <c r="T7" s="37"/>
      <c r="U7" s="37"/>
      <c r="V7" s="37"/>
      <c r="W7" s="37"/>
      <c r="X7" s="37"/>
      <c r="Y7" s="37"/>
      <c r="Z7" s="37"/>
      <c r="AA7" s="37"/>
      <c r="AB7" s="37"/>
      <c r="AC7" s="1"/>
      <c r="AD7" s="38"/>
    </row>
    <row r="8" spans="1:35" ht="18.75" customHeight="1" thickBot="1" x14ac:dyDescent="0.3">
      <c r="A8" s="1"/>
      <c r="B8" s="82" t="s">
        <v>159</v>
      </c>
      <c r="C8" s="216" t="s">
        <v>200</v>
      </c>
      <c r="D8" s="217"/>
      <c r="E8" s="217"/>
      <c r="F8" s="217"/>
      <c r="G8" s="217"/>
      <c r="H8" s="217"/>
      <c r="I8" s="217"/>
      <c r="J8" s="218"/>
      <c r="K8" s="3" t="str">
        <f t="shared" si="0"/>
        <v>EQ</v>
      </c>
      <c r="M8" s="36"/>
      <c r="N8" s="46" t="s">
        <v>24</v>
      </c>
      <c r="O8" s="47" t="s">
        <v>13</v>
      </c>
      <c r="P8" s="46" t="s">
        <v>25</v>
      </c>
      <c r="Q8" s="46"/>
      <c r="R8" s="46"/>
      <c r="S8" s="46"/>
      <c r="T8" s="46"/>
      <c r="U8" s="46"/>
      <c r="V8" s="46"/>
      <c r="W8" s="37"/>
      <c r="X8" s="37"/>
      <c r="Y8" s="37"/>
      <c r="Z8" s="37"/>
      <c r="AA8" s="37"/>
      <c r="AB8" s="37"/>
      <c r="AC8" s="1"/>
      <c r="AD8" s="38"/>
    </row>
    <row r="9" spans="1:35" ht="18.75" customHeight="1" thickBot="1" x14ac:dyDescent="0.3">
      <c r="A9" s="1"/>
      <c r="B9" s="82" t="s">
        <v>163</v>
      </c>
      <c r="C9" s="216" t="s">
        <v>201</v>
      </c>
      <c r="D9" s="217"/>
      <c r="E9" s="217"/>
      <c r="F9" s="217"/>
      <c r="G9" s="217"/>
      <c r="H9" s="217"/>
      <c r="I9" s="217"/>
      <c r="J9" s="218"/>
      <c r="K9" s="3" t="str">
        <f t="shared" si="0"/>
        <v>EQ</v>
      </c>
      <c r="M9" s="36"/>
      <c r="N9" s="45" t="s">
        <v>145</v>
      </c>
      <c r="O9" s="45"/>
      <c r="P9" s="45"/>
      <c r="Q9" s="45"/>
      <c r="R9" s="45"/>
      <c r="S9" s="45"/>
      <c r="T9" s="45"/>
      <c r="U9" s="45"/>
      <c r="V9" s="45"/>
      <c r="W9" s="45"/>
      <c r="X9" s="45"/>
      <c r="Y9" s="45"/>
      <c r="Z9" s="45"/>
      <c r="AA9" s="45"/>
      <c r="AB9" s="45"/>
      <c r="AC9" s="1"/>
      <c r="AD9" s="38"/>
    </row>
    <row r="10" spans="1:35" ht="18.75" customHeight="1" thickBot="1" x14ac:dyDescent="0.3">
      <c r="A10" s="1"/>
      <c r="B10" s="82" t="s">
        <v>158</v>
      </c>
      <c r="C10" s="219" t="s">
        <v>202</v>
      </c>
      <c r="D10" s="220"/>
      <c r="E10" s="220"/>
      <c r="F10" s="220"/>
      <c r="G10" s="220"/>
      <c r="H10" s="220"/>
      <c r="I10" s="220"/>
      <c r="J10" s="221"/>
      <c r="K10" s="3" t="str">
        <f t="shared" si="0"/>
        <v>EQ</v>
      </c>
      <c r="M10" s="39"/>
      <c r="N10" s="48" t="s">
        <v>28</v>
      </c>
      <c r="O10" s="48"/>
      <c r="P10" s="48"/>
      <c r="Q10" s="48"/>
      <c r="R10" s="48"/>
      <c r="S10" s="48"/>
      <c r="T10" s="48"/>
      <c r="U10" s="48"/>
      <c r="V10" s="48"/>
      <c r="W10" s="48"/>
      <c r="X10" s="48"/>
      <c r="Y10" s="48"/>
      <c r="Z10" s="48"/>
      <c r="AA10" s="48"/>
      <c r="AB10" s="48"/>
      <c r="AC10" s="1"/>
      <c r="AD10" s="40"/>
    </row>
    <row r="11" spans="1:35" ht="14.25" customHeight="1" x14ac:dyDescent="0.25">
      <c r="A11" s="143" t="s">
        <v>7</v>
      </c>
      <c r="B11" s="144"/>
      <c r="C11" s="144"/>
      <c r="D11" s="144"/>
      <c r="E11" s="144"/>
      <c r="F11" s="144"/>
      <c r="G11" s="144"/>
      <c r="H11" s="144"/>
      <c r="I11" s="144"/>
      <c r="J11" s="144"/>
      <c r="K11" s="182"/>
      <c r="M11" s="49" t="s">
        <v>146</v>
      </c>
      <c r="N11" s="41" t="s">
        <v>29</v>
      </c>
      <c r="AB11" s="41"/>
      <c r="AC11" s="1"/>
      <c r="AD11" s="40"/>
    </row>
    <row r="12" spans="1:35" ht="14.25" customHeight="1" thickBot="1" x14ac:dyDescent="0.3">
      <c r="A12" s="183"/>
      <c r="B12" s="184"/>
      <c r="C12" s="184"/>
      <c r="D12" s="184"/>
      <c r="E12" s="184"/>
      <c r="F12" s="184"/>
      <c r="G12" s="184"/>
      <c r="H12" s="184"/>
      <c r="I12" s="184"/>
      <c r="J12" s="184"/>
      <c r="K12" s="185"/>
      <c r="M12" s="49" t="s">
        <v>138</v>
      </c>
      <c r="N12" s="41" t="s">
        <v>139</v>
      </c>
      <c r="T12" s="1"/>
      <c r="U12" s="1"/>
      <c r="V12" s="1"/>
      <c r="W12" s="1"/>
      <c r="X12" s="1"/>
      <c r="Y12" s="1"/>
      <c r="Z12" s="1"/>
      <c r="AA12" s="1"/>
      <c r="AB12" s="1"/>
      <c r="AC12" s="1"/>
      <c r="AD12" s="43"/>
    </row>
    <row r="13" spans="1:35" ht="14.25" customHeight="1" x14ac:dyDescent="0.25">
      <c r="A13" s="1"/>
      <c r="B13" s="4" t="s">
        <v>10</v>
      </c>
      <c r="C13" s="3" t="str">
        <f>IF(OR(COUNTIF(K1:K10,"BLANK")),"BLANK",
IF(OR(COUNTIF(K1:K10,"REJECT")),"REJECT",
IF(COUNTIF(K1:K10,"CHECK"),"CHECK","EQ")))</f>
        <v>EQ</v>
      </c>
      <c r="D13" s="67" t="s">
        <v>11</v>
      </c>
      <c r="E13" s="58"/>
      <c r="F13" s="58"/>
      <c r="G13" s="58"/>
      <c r="H13" s="58"/>
      <c r="I13" s="58"/>
      <c r="J13" s="58"/>
      <c r="K13" s="57"/>
      <c r="M13" s="49" t="s">
        <v>31</v>
      </c>
      <c r="N13" s="41" t="s">
        <v>32</v>
      </c>
      <c r="O13" s="1"/>
      <c r="P13" s="1"/>
      <c r="Q13" s="1"/>
      <c r="R13" s="1"/>
      <c r="S13" s="1"/>
      <c r="T13" s="1"/>
      <c r="U13" s="1"/>
      <c r="V13" s="1"/>
      <c r="W13" s="1"/>
      <c r="X13" s="1"/>
      <c r="Y13" s="1"/>
      <c r="Z13" s="1"/>
      <c r="AA13" s="1"/>
      <c r="AB13" s="1"/>
      <c r="AC13" s="1"/>
      <c r="AD13" s="43"/>
    </row>
    <row r="14" spans="1:35" ht="14.25" customHeight="1" x14ac:dyDescent="0.25">
      <c r="A14" s="5"/>
      <c r="B14" s="4" t="str">
        <f>O30</f>
        <v>Overall System</v>
      </c>
      <c r="C14" s="3" t="str">
        <f>M30</f>
        <v>EQ</v>
      </c>
      <c r="D14" s="66" t="s">
        <v>18</v>
      </c>
      <c r="E14" s="56"/>
      <c r="F14" s="56"/>
      <c r="G14" s="56"/>
      <c r="H14" s="56"/>
      <c r="I14" s="56"/>
      <c r="J14" s="56"/>
      <c r="K14" s="57"/>
      <c r="M14" s="50" t="s">
        <v>31</v>
      </c>
      <c r="N14" s="1" t="s">
        <v>122</v>
      </c>
      <c r="AD14" s="43"/>
    </row>
    <row r="15" spans="1:35" ht="14.25" customHeight="1" x14ac:dyDescent="0.25">
      <c r="A15" s="3" t="s">
        <v>41</v>
      </c>
      <c r="B15" s="4" t="str">
        <f>Y30</f>
        <v>Throttle/TPS</v>
      </c>
      <c r="C15" s="3" t="str">
        <f>W30</f>
        <v>EQ</v>
      </c>
      <c r="D15" s="67" t="s">
        <v>21</v>
      </c>
      <c r="E15" s="58"/>
      <c r="F15" s="58"/>
      <c r="G15" s="58"/>
      <c r="H15" s="58"/>
      <c r="I15" s="58"/>
      <c r="J15" s="58"/>
      <c r="K15" s="57"/>
      <c r="M15" s="49" t="s">
        <v>34</v>
      </c>
      <c r="N15" s="41" t="s">
        <v>140</v>
      </c>
      <c r="O15" s="45"/>
      <c r="P15" s="45"/>
      <c r="Q15" s="45"/>
      <c r="R15" s="45"/>
      <c r="S15" s="45"/>
      <c r="T15" s="45"/>
      <c r="U15" s="45"/>
      <c r="V15" s="45"/>
      <c r="W15" s="45"/>
      <c r="X15" s="45"/>
      <c r="Y15" s="45"/>
      <c r="Z15" s="45"/>
      <c r="AA15" s="45"/>
      <c r="AB15" s="45"/>
      <c r="AC15" s="44"/>
      <c r="AD15" s="43"/>
    </row>
    <row r="16" spans="1:35" ht="29" customHeight="1" x14ac:dyDescent="0.25">
      <c r="A16" s="3" t="s">
        <v>91</v>
      </c>
      <c r="B16" s="4" t="str">
        <f>AI30</f>
        <v>Accelerator/APPS</v>
      </c>
      <c r="C16" s="3" t="str">
        <f>AG30</f>
        <v>EQ</v>
      </c>
      <c r="D16" s="72" t="s">
        <v>22</v>
      </c>
      <c r="E16" s="73"/>
      <c r="F16" s="73"/>
      <c r="G16" s="73"/>
      <c r="H16" s="73"/>
      <c r="I16" s="73"/>
      <c r="J16" s="73"/>
      <c r="K16" s="74"/>
      <c r="M16" s="49" t="s">
        <v>35</v>
      </c>
      <c r="N16" s="180" t="s">
        <v>123</v>
      </c>
      <c r="O16" s="180"/>
      <c r="P16" s="180"/>
      <c r="Q16" s="180"/>
      <c r="R16" s="180"/>
      <c r="S16" s="180"/>
      <c r="T16" s="180"/>
      <c r="U16" s="180"/>
      <c r="V16" s="180"/>
      <c r="W16" s="180"/>
      <c r="X16" s="180"/>
      <c r="Y16" s="180"/>
      <c r="Z16" s="180"/>
      <c r="AA16" s="180"/>
      <c r="AB16" s="180"/>
      <c r="AC16" s="180"/>
      <c r="AD16" s="181"/>
    </row>
    <row r="17" spans="1:81" ht="14.25" customHeight="1" x14ac:dyDescent="0.25">
      <c r="A17" s="3" t="str">
        <f>AQ32</f>
        <v>IC.4.1.3</v>
      </c>
      <c r="B17" s="4" t="str">
        <f>AS30</f>
        <v>Throttle Blipping</v>
      </c>
      <c r="C17" s="3" t="str">
        <f>AQ30</f>
        <v>EQ</v>
      </c>
      <c r="D17" s="75" t="s">
        <v>125</v>
      </c>
      <c r="E17" s="76"/>
      <c r="F17" s="76"/>
      <c r="G17" s="76"/>
      <c r="H17" s="76"/>
      <c r="I17" s="76"/>
      <c r="J17" s="76"/>
      <c r="K17" s="74"/>
      <c r="M17" s="49" t="s">
        <v>36</v>
      </c>
      <c r="N17" s="45" t="s">
        <v>187</v>
      </c>
      <c r="O17" s="80"/>
      <c r="P17" s="80"/>
      <c r="Q17" s="80"/>
      <c r="R17" s="80"/>
      <c r="S17" s="80"/>
      <c r="T17" s="80"/>
      <c r="U17" s="80"/>
      <c r="V17" s="80"/>
      <c r="W17" s="80"/>
      <c r="X17" s="80"/>
      <c r="Y17" s="80"/>
      <c r="Z17" s="80"/>
      <c r="AA17" s="80"/>
      <c r="AB17" s="80"/>
      <c r="AC17" s="80"/>
      <c r="AD17" s="81"/>
    </row>
    <row r="18" spans="1:81" ht="14.25" customHeight="1" x14ac:dyDescent="0.25">
      <c r="A18" s="3" t="str">
        <f>BA32</f>
        <v>T.4.3</v>
      </c>
      <c r="B18" s="4" t="str">
        <f>BC30</f>
        <v>BSE</v>
      </c>
      <c r="C18" s="3" t="str">
        <f>BA30</f>
        <v>EQ</v>
      </c>
      <c r="D18" s="75" t="s">
        <v>23</v>
      </c>
      <c r="E18" s="76"/>
      <c r="F18" s="76"/>
      <c r="G18" s="76"/>
      <c r="H18" s="76"/>
      <c r="I18" s="76"/>
      <c r="J18" s="76"/>
      <c r="K18" s="74"/>
      <c r="M18" s="49" t="s">
        <v>36</v>
      </c>
      <c r="N18" s="45" t="s">
        <v>188</v>
      </c>
      <c r="O18" s="80"/>
      <c r="P18" s="80"/>
      <c r="Q18" s="80"/>
      <c r="R18" s="80"/>
      <c r="S18" s="80"/>
      <c r="T18" s="80"/>
      <c r="U18" s="80"/>
      <c r="V18" s="80"/>
      <c r="W18" s="80"/>
      <c r="X18" s="80"/>
      <c r="Y18" s="80"/>
      <c r="Z18" s="80"/>
      <c r="AA18" s="80"/>
      <c r="AB18" s="80"/>
      <c r="AC18" s="80"/>
      <c r="AD18" s="81"/>
    </row>
    <row r="19" spans="1:81" ht="14.25" customHeight="1" thickBot="1" x14ac:dyDescent="0.3">
      <c r="A19" s="3" t="str">
        <f>BK32</f>
        <v>IC.4.7</v>
      </c>
      <c r="B19" s="4" t="str">
        <f>BM30</f>
        <v>ECU</v>
      </c>
      <c r="C19" s="3" t="str">
        <f>BK30</f>
        <v>EQ</v>
      </c>
      <c r="D19" s="72" t="s">
        <v>26</v>
      </c>
      <c r="E19" s="73"/>
      <c r="F19" s="73"/>
      <c r="G19" s="73"/>
      <c r="H19" s="73"/>
      <c r="I19" s="73"/>
      <c r="J19" s="73"/>
      <c r="K19" s="74"/>
      <c r="M19" s="51" t="s">
        <v>36</v>
      </c>
      <c r="N19" s="8" t="s">
        <v>189</v>
      </c>
      <c r="O19" s="52"/>
      <c r="P19" s="52"/>
      <c r="Q19" s="53"/>
      <c r="R19" s="53"/>
      <c r="S19" s="53"/>
      <c r="T19" s="53"/>
      <c r="U19" s="53"/>
      <c r="V19" s="53"/>
      <c r="W19" s="53"/>
      <c r="X19" s="53"/>
      <c r="Y19" s="53"/>
      <c r="Z19" s="53"/>
      <c r="AA19" s="53"/>
      <c r="AB19" s="53"/>
      <c r="AC19" s="54"/>
      <c r="AD19" s="55"/>
    </row>
    <row r="20" spans="1:81" ht="14.25" customHeight="1" x14ac:dyDescent="0.25">
      <c r="A20" s="3" t="str">
        <f>BU32</f>
        <v>IC.4.8</v>
      </c>
      <c r="B20" s="4" t="str">
        <f>BW30</f>
        <v>BSPD</v>
      </c>
      <c r="C20" s="3" t="str">
        <f>BU30</f>
        <v>EQ</v>
      </c>
      <c r="D20" s="72"/>
      <c r="E20" s="73"/>
      <c r="F20" s="73"/>
      <c r="G20" s="73"/>
      <c r="H20" s="73"/>
      <c r="I20" s="73"/>
      <c r="J20" s="73"/>
      <c r="K20" s="74"/>
      <c r="M20" s="10"/>
      <c r="N20" s="10"/>
      <c r="O20" s="10"/>
      <c r="P20" s="10"/>
      <c r="Q20" s="10"/>
      <c r="R20" s="10"/>
      <c r="S20" s="10"/>
      <c r="T20" s="10"/>
      <c r="U20" s="10"/>
      <c r="V20" s="10"/>
      <c r="W20" s="10"/>
      <c r="X20" s="10"/>
      <c r="Y20" s="10"/>
      <c r="Z20" s="10"/>
      <c r="AA20" s="10"/>
      <c r="AB20" s="10"/>
      <c r="AC20" s="10"/>
      <c r="AD20" s="10"/>
    </row>
    <row r="21" spans="1:81" ht="14.25" customHeight="1" x14ac:dyDescent="0.25">
      <c r="A21" s="176" t="str" cm="1">
        <f t="array" ref="A21">IF(SUMPRODUCT(--ISERROR(C13:C19))&gt;0,"REJECT",
IF(COUNTIF(C13:C19,"BLANK"),"BLANK; Not ready for review",
IF(COUNTIF(C13:C19,"REJECT"),"REJECT",
IF(COUNTIF(C13:C19,"CHECK"),"CHECK, Ready for Review","EQ, Ready for Review"))))</f>
        <v>EQ, Ready for Review</v>
      </c>
      <c r="B21" s="176"/>
      <c r="C21" s="176"/>
      <c r="D21" s="68" t="s">
        <v>27</v>
      </c>
      <c r="E21" s="59"/>
      <c r="F21" s="59"/>
      <c r="G21" s="59"/>
      <c r="H21" s="59"/>
      <c r="I21" s="59"/>
      <c r="J21" s="59"/>
      <c r="K21" s="60"/>
      <c r="M21" s="10"/>
      <c r="N21" s="10"/>
      <c r="O21" s="10"/>
      <c r="P21" s="10"/>
      <c r="Q21" s="10"/>
      <c r="R21" s="10"/>
      <c r="S21" s="10"/>
      <c r="T21" s="10"/>
      <c r="U21" s="10"/>
      <c r="V21" s="10"/>
      <c r="W21" s="10"/>
      <c r="X21" s="10"/>
      <c r="Y21" s="10"/>
      <c r="Z21" s="10"/>
      <c r="AA21" s="10"/>
      <c r="AB21" s="10"/>
      <c r="AC21" s="10"/>
      <c r="AD21" s="10"/>
    </row>
    <row r="22" spans="1:81" ht="14.25" customHeight="1" x14ac:dyDescent="0.25">
      <c r="A22" s="176"/>
      <c r="B22" s="176"/>
      <c r="C22" s="176"/>
      <c r="D22" s="68" t="s">
        <v>126</v>
      </c>
      <c r="E22" s="59"/>
      <c r="F22" s="59"/>
      <c r="G22" s="59"/>
      <c r="H22" s="59"/>
      <c r="I22" s="59"/>
      <c r="J22" s="59"/>
      <c r="K22" s="60"/>
      <c r="M22" s="10"/>
      <c r="N22" s="10"/>
      <c r="O22" s="10"/>
      <c r="P22" s="10"/>
      <c r="Q22" s="10"/>
      <c r="R22" s="10"/>
      <c r="S22" s="10"/>
      <c r="T22" s="10"/>
      <c r="U22" s="10"/>
      <c r="V22" s="10"/>
      <c r="W22" s="10"/>
      <c r="X22" s="10"/>
      <c r="Y22" s="10"/>
      <c r="Z22" s="10"/>
      <c r="AA22" s="10"/>
      <c r="AB22" s="10"/>
      <c r="AC22" s="10"/>
      <c r="AD22" s="10"/>
    </row>
    <row r="23" spans="1:81" ht="14.25" customHeight="1" x14ac:dyDescent="0.25">
      <c r="A23" s="176"/>
      <c r="B23" s="176"/>
      <c r="C23" s="176"/>
      <c r="D23" s="68" t="s">
        <v>127</v>
      </c>
      <c r="E23" s="59"/>
      <c r="F23" s="59"/>
      <c r="G23" s="59"/>
      <c r="H23" s="59"/>
      <c r="I23" s="59"/>
      <c r="J23" s="59"/>
      <c r="K23" s="60"/>
      <c r="M23" s="10"/>
      <c r="N23" s="10"/>
      <c r="O23" s="10"/>
      <c r="P23" s="10"/>
      <c r="Q23" s="10"/>
      <c r="R23" s="10"/>
      <c r="S23" s="10"/>
      <c r="T23" s="10"/>
      <c r="U23" s="10"/>
      <c r="V23" s="10"/>
      <c r="W23" s="10"/>
      <c r="X23" s="10"/>
      <c r="Y23" s="10"/>
      <c r="Z23" s="10"/>
      <c r="AA23" s="10"/>
      <c r="AB23" s="10"/>
      <c r="AC23" s="10"/>
      <c r="AD23" s="10"/>
    </row>
    <row r="24" spans="1:81" ht="14.25" customHeight="1" x14ac:dyDescent="0.25">
      <c r="A24" s="176"/>
      <c r="B24" s="176"/>
      <c r="C24" s="176"/>
      <c r="D24" s="69" t="s">
        <v>30</v>
      </c>
      <c r="E24" s="61"/>
      <c r="F24" s="61"/>
      <c r="G24" s="61"/>
      <c r="H24" s="61"/>
      <c r="I24" s="61"/>
      <c r="J24" s="61"/>
      <c r="K24" s="62"/>
      <c r="M24" s="10"/>
      <c r="N24" s="10"/>
      <c r="O24" s="10"/>
      <c r="P24" s="10"/>
      <c r="Q24" s="10"/>
      <c r="R24" s="10"/>
      <c r="S24" s="10"/>
      <c r="T24" s="10"/>
      <c r="U24" s="10"/>
      <c r="V24" s="10"/>
      <c r="W24" s="10"/>
      <c r="X24" s="10"/>
      <c r="Y24" s="10"/>
      <c r="Z24" s="10"/>
      <c r="AA24" s="10"/>
      <c r="AB24" s="10"/>
      <c r="AC24" s="10"/>
      <c r="AD24" s="10"/>
    </row>
    <row r="25" spans="1:81" ht="28.5" x14ac:dyDescent="0.25">
      <c r="A25" s="176"/>
      <c r="B25" s="176"/>
      <c r="C25" s="176"/>
      <c r="D25" s="70" t="s">
        <v>128</v>
      </c>
      <c r="E25" s="63"/>
      <c r="F25" s="63"/>
      <c r="G25" s="63"/>
      <c r="H25" s="63"/>
      <c r="I25" s="63"/>
      <c r="J25" s="63"/>
      <c r="K25" s="62"/>
      <c r="M25" s="10"/>
      <c r="N25" s="10"/>
      <c r="O25" s="10"/>
      <c r="P25" s="10"/>
      <c r="Q25" s="10"/>
      <c r="R25" s="10"/>
      <c r="S25" s="10"/>
      <c r="T25" s="10"/>
      <c r="U25" s="10"/>
      <c r="V25" s="10"/>
      <c r="W25" s="10"/>
      <c r="X25" s="10"/>
      <c r="Y25" s="10"/>
      <c r="Z25" s="10"/>
      <c r="AA25" s="10"/>
      <c r="AB25" s="10"/>
      <c r="AC25" s="10"/>
      <c r="AD25" s="10"/>
    </row>
    <row r="26" spans="1:81" ht="28.5" customHeight="1" thickBot="1" x14ac:dyDescent="0.3">
      <c r="A26" s="176"/>
      <c r="B26" s="176"/>
      <c r="C26" s="176"/>
      <c r="D26" s="71" t="s">
        <v>33</v>
      </c>
      <c r="E26" s="64"/>
      <c r="F26" s="64"/>
      <c r="G26" s="64"/>
      <c r="H26" s="64"/>
      <c r="I26" s="64"/>
      <c r="J26" s="64"/>
      <c r="K26" s="65"/>
      <c r="M26" s="10"/>
      <c r="N26" s="10"/>
      <c r="O26" s="10"/>
      <c r="P26" s="10"/>
      <c r="Q26" s="10"/>
      <c r="R26" s="10"/>
      <c r="S26" s="10"/>
      <c r="T26" s="10"/>
      <c r="U26" s="10"/>
      <c r="V26" s="10"/>
      <c r="W26" s="10"/>
      <c r="X26" s="10"/>
      <c r="Y26" s="10"/>
      <c r="Z26" s="10"/>
      <c r="AA26" s="10"/>
      <c r="AB26" s="10"/>
      <c r="AC26" s="10"/>
      <c r="AD26" s="10"/>
    </row>
    <row r="27" spans="1:81" ht="36" x14ac:dyDescent="0.25">
      <c r="A27" s="12"/>
      <c r="B27" s="12"/>
      <c r="C27" s="12"/>
      <c r="M27" s="10"/>
      <c r="N27" s="10"/>
      <c r="O27" s="10"/>
      <c r="P27" s="10"/>
      <c r="Q27" s="10"/>
      <c r="R27" s="10"/>
      <c r="S27" s="10"/>
      <c r="T27" s="10"/>
      <c r="U27" s="10"/>
      <c r="V27" s="10"/>
      <c r="W27" s="10"/>
      <c r="X27" s="10"/>
      <c r="Y27" s="10"/>
      <c r="Z27" s="10"/>
      <c r="AA27" s="10"/>
      <c r="AB27" s="10"/>
      <c r="AC27" s="10"/>
      <c r="AD27" s="10"/>
    </row>
    <row r="28" spans="1:81" ht="36" x14ac:dyDescent="0.25">
      <c r="A28" s="12"/>
      <c r="B28" s="12"/>
      <c r="C28" s="12"/>
      <c r="M28" s="10"/>
      <c r="N28" s="10"/>
      <c r="O28" s="10"/>
      <c r="P28" s="10"/>
      <c r="Q28" s="10"/>
      <c r="R28" s="10"/>
      <c r="S28" s="10"/>
      <c r="T28" s="10"/>
      <c r="U28" s="10"/>
      <c r="V28" s="10"/>
      <c r="W28" s="10"/>
      <c r="X28" s="10"/>
      <c r="Y28" s="10"/>
      <c r="Z28" s="10"/>
      <c r="AA28" s="10"/>
      <c r="AB28" s="10"/>
      <c r="AC28" s="10"/>
      <c r="AD28" s="10"/>
    </row>
    <row r="29" spans="1:81" ht="15" customHeight="1" thickBot="1" x14ac:dyDescent="0.3">
      <c r="M29" s="10"/>
      <c r="N29" s="10"/>
      <c r="O29" s="10"/>
      <c r="P29" s="10"/>
      <c r="Q29" s="10"/>
      <c r="R29" s="10"/>
      <c r="S29" s="10"/>
      <c r="T29" s="10"/>
      <c r="U29" s="10"/>
      <c r="V29" s="10"/>
      <c r="W29" s="10"/>
      <c r="X29" s="10"/>
      <c r="Y29" s="10"/>
      <c r="Z29" s="10"/>
      <c r="AA29" s="10"/>
      <c r="AB29" s="10"/>
      <c r="AC29" s="10"/>
      <c r="AD29" s="10"/>
    </row>
    <row r="30" spans="1:81" ht="15" customHeight="1" x14ac:dyDescent="0.25">
      <c r="M30" s="143" t="str" cm="1">
        <f t="array" ref="M30">IF(COUNTIF(U33:U35,"BLANK"),"BLANK",IF(OR(SUMPRODUCT(--ISERROR(U33:U35))&gt;0,COUNTIF(U33:U35,"REJECT")),"REJECT",IF(COUNTIF(U33:U35,"CHECK"),"CHECK","EQ")))</f>
        <v>EQ</v>
      </c>
      <c r="N30" s="144"/>
      <c r="O30" s="147" t="s">
        <v>17</v>
      </c>
      <c r="P30" s="147"/>
      <c r="Q30" s="147"/>
      <c r="R30" s="147"/>
      <c r="S30" s="147"/>
      <c r="T30" s="147"/>
      <c r="U30" s="148"/>
      <c r="V30" s="1"/>
      <c r="W30" s="143" t="str" cm="1">
        <f t="array" ref="W30">IF(COUNTIF(AE32:AE44,"BLANK"),"BLANK",IF(OR(SUMPRODUCT(--ISERROR(AE32:AE44))&gt;0,COUNTIF(AE32:AE44,"REJECT")),"REJECT",IF(COUNTIF(AE32:AE44,"CHECK"),"CHECK","EQ")))</f>
        <v>EQ</v>
      </c>
      <c r="X30" s="144"/>
      <c r="Y30" s="147" t="s">
        <v>20</v>
      </c>
      <c r="Z30" s="147"/>
      <c r="AA30" s="147"/>
      <c r="AB30" s="147"/>
      <c r="AC30" s="147"/>
      <c r="AD30" s="147"/>
      <c r="AE30" s="148"/>
      <c r="AF30" s="10"/>
      <c r="AG30" s="143" t="str" cm="1">
        <f t="array" ref="AG30">IF(COUNTIF(AO33:AO45,"BLANK"),"BLANK",IF(OR(SUMPRODUCT(--ISERROR(AO33:AO45))&gt;0,COUNTIF(AO33:AO45,"REJECT")),"REJECT",IF(COUNTIF(AO33:AO45,"CHECK"),"CHECK","EQ")))</f>
        <v>EQ</v>
      </c>
      <c r="AH30" s="144"/>
      <c r="AI30" s="147" t="s">
        <v>37</v>
      </c>
      <c r="AJ30" s="147"/>
      <c r="AK30" s="147"/>
      <c r="AL30" s="147"/>
      <c r="AM30" s="147"/>
      <c r="AN30" s="147"/>
      <c r="AO30" s="148"/>
      <c r="AP30" s="10"/>
      <c r="AQ30" s="143" t="str" cm="1">
        <f t="array" ref="AQ30">IF(COUNTIF(AY33:AY34,"BLANK"),"BLANK",IF(OR(SUMPRODUCT(--ISERROR(AY33:AY34))&gt;0,COUNTIF(AY33:AY34,"REJECT")),"REJECT",IF(COUNTIF(AY33:AY34,"CHECK"),"CHECK","EQ")))</f>
        <v>EQ</v>
      </c>
      <c r="AR30" s="144"/>
      <c r="AS30" s="147" t="s">
        <v>89</v>
      </c>
      <c r="AT30" s="147"/>
      <c r="AU30" s="147"/>
      <c r="AV30" s="147"/>
      <c r="AW30" s="147"/>
      <c r="AX30" s="147"/>
      <c r="AY30" s="148"/>
      <c r="AZ30" s="10"/>
      <c r="BA30" s="143" t="str" cm="1">
        <f t="array" ref="BA30">IF(COUNTIF(BS31:BS35,"BLANK"),"BLANK",IF(OR(SUMPRODUCT(--ISERROR(BI33:BI38))&gt;0,COUNTIF(BI33:BI38,"REJECT")),"REJECT",IF(COUNTIF(BK29,"CHECK"),"CHECK","EQ")))</f>
        <v>EQ</v>
      </c>
      <c r="BB30" s="144"/>
      <c r="BC30" s="147" t="s">
        <v>38</v>
      </c>
      <c r="BD30" s="147"/>
      <c r="BE30" s="147"/>
      <c r="BF30" s="147"/>
      <c r="BG30" s="147"/>
      <c r="BH30" s="147"/>
      <c r="BI30" s="148"/>
      <c r="BJ30" s="10"/>
      <c r="BK30" s="143" t="str" cm="1">
        <f t="array" ref="BK30">IF(COUNTIF(BS33:BS36,"BLANK"),"BLANK",IF(OR(SUMPRODUCT(--ISERROR(BS33:BS36))&gt;0,COUNTIF(BS33:BS36,"REJECT")),"REJECT",IF(COUNTIF(BS33:BS36,"CHECK"),"CHECK","EQ")))</f>
        <v>EQ</v>
      </c>
      <c r="BL30" s="144"/>
      <c r="BM30" s="147" t="s">
        <v>39</v>
      </c>
      <c r="BN30" s="147"/>
      <c r="BO30" s="147"/>
      <c r="BP30" s="147"/>
      <c r="BQ30" s="147"/>
      <c r="BR30" s="147"/>
      <c r="BS30" s="148"/>
      <c r="BU30" s="143" t="str" cm="1">
        <f t="array" ref="BU30">IF(COUNTIF(CC33:CC40,"BLANK"),"BLANK",IF(OR(SUMPRODUCT(--ISERROR(CC33:CC40))&gt;0,COUNTIF(CC33:CC40,"REJECT")),"REJECT",IF(COUNTIF(CC33:CC40,"CHECK"),"CHECK","EQ")))</f>
        <v>EQ</v>
      </c>
      <c r="BV30" s="144"/>
      <c r="BW30" s="147" t="s">
        <v>40</v>
      </c>
      <c r="BX30" s="147"/>
      <c r="BY30" s="147"/>
      <c r="BZ30" s="147"/>
      <c r="CA30" s="147"/>
      <c r="CB30" s="147"/>
      <c r="CC30" s="148"/>
    </row>
    <row r="31" spans="1:81" ht="29.25" customHeight="1" x14ac:dyDescent="0.25">
      <c r="M31" s="145"/>
      <c r="N31" s="146"/>
      <c r="O31" s="149"/>
      <c r="P31" s="149"/>
      <c r="Q31" s="149"/>
      <c r="R31" s="149"/>
      <c r="S31" s="149"/>
      <c r="T31" s="149"/>
      <c r="U31" s="150"/>
      <c r="V31" s="1"/>
      <c r="W31" s="145"/>
      <c r="X31" s="146"/>
      <c r="Y31" s="149"/>
      <c r="Z31" s="149"/>
      <c r="AA31" s="149"/>
      <c r="AB31" s="149"/>
      <c r="AC31" s="149"/>
      <c r="AD31" s="149"/>
      <c r="AE31" s="150"/>
      <c r="AF31" s="10"/>
      <c r="AG31" s="145"/>
      <c r="AH31" s="146"/>
      <c r="AI31" s="149"/>
      <c r="AJ31" s="149"/>
      <c r="AK31" s="149"/>
      <c r="AL31" s="149"/>
      <c r="AM31" s="149"/>
      <c r="AN31" s="149"/>
      <c r="AO31" s="150"/>
      <c r="AP31" s="10"/>
      <c r="AQ31" s="145"/>
      <c r="AR31" s="146"/>
      <c r="AS31" s="149"/>
      <c r="AT31" s="149"/>
      <c r="AU31" s="149"/>
      <c r="AV31" s="149"/>
      <c r="AW31" s="149"/>
      <c r="AX31" s="149"/>
      <c r="AY31" s="150"/>
      <c r="AZ31" s="10"/>
      <c r="BA31" s="145"/>
      <c r="BB31" s="146"/>
      <c r="BC31" s="149"/>
      <c r="BD31" s="149"/>
      <c r="BE31" s="149"/>
      <c r="BF31" s="149"/>
      <c r="BG31" s="149"/>
      <c r="BH31" s="149"/>
      <c r="BI31" s="150"/>
      <c r="BJ31" s="10"/>
      <c r="BK31" s="145"/>
      <c r="BL31" s="146"/>
      <c r="BM31" s="149"/>
      <c r="BN31" s="149"/>
      <c r="BO31" s="149"/>
      <c r="BP31" s="149"/>
      <c r="BQ31" s="149"/>
      <c r="BR31" s="149"/>
      <c r="BS31" s="150"/>
      <c r="BU31" s="145"/>
      <c r="BV31" s="146"/>
      <c r="BW31" s="149"/>
      <c r="BX31" s="149"/>
      <c r="BY31" s="149"/>
      <c r="BZ31" s="149"/>
      <c r="CA31" s="149"/>
      <c r="CB31" s="149"/>
      <c r="CC31" s="150"/>
    </row>
    <row r="32" spans="1:81" ht="80.25" customHeight="1" thickBot="1" x14ac:dyDescent="0.3">
      <c r="M32" s="98" t="s">
        <v>48</v>
      </c>
      <c r="N32" s="151" t="s">
        <v>49</v>
      </c>
      <c r="O32" s="151"/>
      <c r="P32" s="151"/>
      <c r="Q32" s="151"/>
      <c r="R32" s="151" t="s">
        <v>43</v>
      </c>
      <c r="S32" s="151"/>
      <c r="T32" s="151"/>
      <c r="U32" s="99"/>
      <c r="V32" s="1"/>
      <c r="W32" s="98" t="s">
        <v>41</v>
      </c>
      <c r="X32" s="151" t="s">
        <v>42</v>
      </c>
      <c r="Y32" s="151"/>
      <c r="Z32" s="151"/>
      <c r="AA32" s="151"/>
      <c r="AB32" s="151"/>
      <c r="AC32" s="151" t="s">
        <v>43</v>
      </c>
      <c r="AD32" s="151"/>
      <c r="AE32" s="99"/>
      <c r="AF32" s="3"/>
      <c r="AG32" s="50" t="s">
        <v>91</v>
      </c>
      <c r="AH32" s="151" t="s">
        <v>37</v>
      </c>
      <c r="AI32" s="151"/>
      <c r="AJ32" s="151"/>
      <c r="AK32" s="151"/>
      <c r="AL32" s="151"/>
      <c r="AM32" s="151" t="s">
        <v>43</v>
      </c>
      <c r="AN32" s="151"/>
      <c r="AO32" s="99"/>
      <c r="AP32" s="3"/>
      <c r="AQ32" s="103" t="s">
        <v>90</v>
      </c>
      <c r="AR32" s="151" t="s">
        <v>89</v>
      </c>
      <c r="AS32" s="151"/>
      <c r="AT32" s="151"/>
      <c r="AU32" s="151"/>
      <c r="AV32" s="151"/>
      <c r="AW32" s="151" t="s">
        <v>43</v>
      </c>
      <c r="AX32" s="151"/>
      <c r="AY32" s="99"/>
      <c r="AZ32" s="3"/>
      <c r="BA32" s="50" t="s">
        <v>92</v>
      </c>
      <c r="BB32" s="151" t="s">
        <v>38</v>
      </c>
      <c r="BC32" s="151"/>
      <c r="BD32" s="151"/>
      <c r="BE32" s="151"/>
      <c r="BF32" s="151"/>
      <c r="BG32" s="175" t="s">
        <v>43</v>
      </c>
      <c r="BH32" s="175"/>
      <c r="BI32" s="99"/>
      <c r="BJ32" s="3"/>
      <c r="BK32" s="50" t="s">
        <v>103</v>
      </c>
      <c r="BL32" s="151" t="s">
        <v>39</v>
      </c>
      <c r="BM32" s="151"/>
      <c r="BN32" s="151"/>
      <c r="BO32" s="151"/>
      <c r="BP32" s="151"/>
      <c r="BQ32" s="151" t="s">
        <v>43</v>
      </c>
      <c r="BR32" s="151"/>
      <c r="BS32" s="99"/>
      <c r="BU32" s="50" t="s">
        <v>110</v>
      </c>
      <c r="BV32" s="151" t="s">
        <v>40</v>
      </c>
      <c r="BW32" s="151"/>
      <c r="BX32" s="151"/>
      <c r="BY32" s="151"/>
      <c r="BZ32" s="151"/>
      <c r="CA32" s="151" t="s">
        <v>43</v>
      </c>
      <c r="CB32" s="151"/>
      <c r="CC32" s="99"/>
    </row>
    <row r="33" spans="1:81" ht="44.25" customHeight="1" thickBot="1" x14ac:dyDescent="0.3">
      <c r="M33" s="50" t="s">
        <v>50</v>
      </c>
      <c r="N33" s="152" t="s">
        <v>130</v>
      </c>
      <c r="O33" s="152"/>
      <c r="P33" s="152"/>
      <c r="Q33" s="152"/>
      <c r="R33" s="154" t="s">
        <v>203</v>
      </c>
      <c r="S33" s="155"/>
      <c r="T33" s="156"/>
      <c r="U33" s="99" t="str">
        <f>IF(R33="Yes","EQ","REJECT")</f>
        <v>EQ</v>
      </c>
      <c r="V33" s="1"/>
      <c r="W33" s="50" t="s">
        <v>44</v>
      </c>
      <c r="X33" s="152" t="s">
        <v>45</v>
      </c>
      <c r="Y33" s="152"/>
      <c r="Z33" s="152"/>
      <c r="AA33" s="152"/>
      <c r="AB33" s="152"/>
      <c r="AC33" s="138" t="s">
        <v>203</v>
      </c>
      <c r="AD33" s="139"/>
      <c r="AE33" s="99" t="str">
        <f>IF(AC33="Yes","EQ","REJECT")</f>
        <v>EQ</v>
      </c>
      <c r="AF33" s="3"/>
      <c r="AG33" s="103" t="s">
        <v>141</v>
      </c>
      <c r="AH33" s="152" t="s">
        <v>72</v>
      </c>
      <c r="AI33" s="152"/>
      <c r="AJ33" s="152"/>
      <c r="AK33" s="152"/>
      <c r="AL33" s="152"/>
      <c r="AM33" s="15">
        <v>0</v>
      </c>
      <c r="AN33" s="9" t="s">
        <v>57</v>
      </c>
      <c r="AO33" s="102" t="str">
        <f>IF(NOT(ISBLANK(AM33)),IF(AM33=0,"EQ","REJECT"),"REJECT")</f>
        <v>EQ</v>
      </c>
      <c r="AP33" s="3"/>
      <c r="AQ33" s="103" t="s">
        <v>90</v>
      </c>
      <c r="AR33" s="152" t="s">
        <v>133</v>
      </c>
      <c r="AS33" s="152"/>
      <c r="AT33" s="152"/>
      <c r="AU33" s="152"/>
      <c r="AV33" s="152"/>
      <c r="AW33" s="138" t="s">
        <v>207</v>
      </c>
      <c r="AX33" s="139"/>
      <c r="AY33" s="99" t="str">
        <f>IF(AW33="Throttle blipping system","Check",IF(AW33="No throttle blipping system","EQ","REJECT"))</f>
        <v>EQ</v>
      </c>
      <c r="AZ33" s="3"/>
      <c r="BA33" s="103" t="s">
        <v>93</v>
      </c>
      <c r="BB33" s="152" t="s">
        <v>98</v>
      </c>
      <c r="BC33" s="152"/>
      <c r="BD33" s="152"/>
      <c r="BE33" s="152"/>
      <c r="BF33" s="152"/>
      <c r="BG33" s="138" t="s">
        <v>203</v>
      </c>
      <c r="BH33" s="139"/>
      <c r="BI33" s="102" t="str">
        <f>IF(BG33="Yes","EQ","REJECT")</f>
        <v>EQ</v>
      </c>
      <c r="BJ33" s="3"/>
      <c r="BK33" s="50" t="s">
        <v>104</v>
      </c>
      <c r="BL33" s="152" t="s">
        <v>106</v>
      </c>
      <c r="BM33" s="152"/>
      <c r="BN33" s="152"/>
      <c r="BO33" s="152"/>
      <c r="BP33" s="152"/>
      <c r="BQ33" s="15">
        <v>93</v>
      </c>
      <c r="BR33" s="9" t="s">
        <v>60</v>
      </c>
      <c r="BS33" s="102" t="str">
        <f>IF(NOT(ISBLANK(BQ33)),IF(BQ33&lt;=1000,"EQ","REJECT"),"REJECT")</f>
        <v>EQ</v>
      </c>
      <c r="BU33" s="50" t="s">
        <v>111</v>
      </c>
      <c r="BV33" s="152" t="s">
        <v>129</v>
      </c>
      <c r="BW33" s="152"/>
      <c r="BX33" s="152"/>
      <c r="BY33" s="152"/>
      <c r="BZ33" s="152"/>
      <c r="CA33" s="138" t="s">
        <v>203</v>
      </c>
      <c r="CB33" s="139"/>
      <c r="CC33" s="102" t="str">
        <f>IF(CA33="Yes","EQ","REJECT")</f>
        <v>EQ</v>
      </c>
    </row>
    <row r="34" spans="1:81" ht="69.75" customHeight="1" thickBot="1" x14ac:dyDescent="0.3">
      <c r="M34" s="50" t="s">
        <v>50</v>
      </c>
      <c r="N34" s="152" t="s">
        <v>131</v>
      </c>
      <c r="O34" s="152"/>
      <c r="P34" s="152"/>
      <c r="Q34" s="152"/>
      <c r="R34" s="222" t="s">
        <v>204</v>
      </c>
      <c r="S34" s="223"/>
      <c r="T34" s="224"/>
      <c r="U34" s="99" t="str">
        <f>IF(NOT(ISBLANK(R34)),"EQ","REJECT")</f>
        <v>EQ</v>
      </c>
      <c r="V34" s="1"/>
      <c r="W34" s="50" t="s">
        <v>46</v>
      </c>
      <c r="X34" s="152" t="s">
        <v>47</v>
      </c>
      <c r="Y34" s="152"/>
      <c r="Z34" s="152"/>
      <c r="AA34" s="152"/>
      <c r="AB34" s="152"/>
      <c r="AC34" s="138" t="s">
        <v>203</v>
      </c>
      <c r="AD34" s="139"/>
      <c r="AE34" s="99" t="str">
        <f>IF(AC34="Yes","EQ","REJECT")</f>
        <v>EQ</v>
      </c>
      <c r="AF34" s="3"/>
      <c r="AG34" s="103" t="s">
        <v>141</v>
      </c>
      <c r="AH34" s="152" t="s">
        <v>73</v>
      </c>
      <c r="AI34" s="152"/>
      <c r="AJ34" s="152"/>
      <c r="AK34" s="152"/>
      <c r="AL34" s="152"/>
      <c r="AM34" s="15">
        <v>100</v>
      </c>
      <c r="AN34" s="9" t="s">
        <v>57</v>
      </c>
      <c r="AO34" s="102" t="str">
        <f>IF(NOT(ISBLANK(AM34)),IF(AM34=100,"EQ","REJECT"),"REJECT")</f>
        <v>EQ</v>
      </c>
      <c r="AP34" s="3"/>
      <c r="AQ34" s="104" t="s">
        <v>90</v>
      </c>
      <c r="AR34" s="153" t="s">
        <v>134</v>
      </c>
      <c r="AS34" s="153"/>
      <c r="AT34" s="153"/>
      <c r="AU34" s="153"/>
      <c r="AV34" s="153"/>
      <c r="AW34" s="168" t="s">
        <v>16</v>
      </c>
      <c r="AX34" s="169"/>
      <c r="AY34" s="114" t="str">
        <f>IF(OR(AW34="Yes",AND(AW34="N/A",AW33&lt;&gt;"Throttle Blipping System")),"EQ","REJECT")</f>
        <v>EQ</v>
      </c>
      <c r="AZ34" s="3"/>
      <c r="BA34" s="103" t="s">
        <v>94</v>
      </c>
      <c r="BB34" s="152" t="s">
        <v>99</v>
      </c>
      <c r="BC34" s="152"/>
      <c r="BD34" s="152"/>
      <c r="BE34" s="152"/>
      <c r="BF34" s="152"/>
      <c r="BG34" s="138" t="s">
        <v>203</v>
      </c>
      <c r="BH34" s="139"/>
      <c r="BI34" s="102" t="str">
        <f>IF(BG34="Yes","EQ","REJECT")</f>
        <v>EQ</v>
      </c>
      <c r="BJ34" s="3"/>
      <c r="BK34" s="50" t="s">
        <v>105</v>
      </c>
      <c r="BL34" s="152" t="s">
        <v>107</v>
      </c>
      <c r="BM34" s="152"/>
      <c r="BN34" s="152"/>
      <c r="BO34" s="152"/>
      <c r="BP34" s="152"/>
      <c r="BQ34" s="15">
        <v>10</v>
      </c>
      <c r="BR34" s="9" t="s">
        <v>57</v>
      </c>
      <c r="BS34" s="102" t="str">
        <f>IF(NOT(ISBLANK(BQ34)),IF(BQ34&lt;=10,"EQ","REJECT"),"REJECT")</f>
        <v>EQ</v>
      </c>
      <c r="BU34" s="50" t="s">
        <v>111</v>
      </c>
      <c r="BV34" s="152" t="s">
        <v>166</v>
      </c>
      <c r="BW34" s="152"/>
      <c r="BX34" s="152"/>
      <c r="BY34" s="152"/>
      <c r="BZ34" s="152"/>
      <c r="CA34" s="138" t="s">
        <v>203</v>
      </c>
      <c r="CB34" s="139"/>
      <c r="CC34" s="102" t="str">
        <f t="shared" ref="CC34:CC40" si="1">IF(CA34="Yes","EQ","REJECT")</f>
        <v>EQ</v>
      </c>
    </row>
    <row r="35" spans="1:81" ht="91.5" customHeight="1" thickBot="1" x14ac:dyDescent="0.3">
      <c r="M35" s="100" t="s">
        <v>50</v>
      </c>
      <c r="N35" s="153" t="s">
        <v>70</v>
      </c>
      <c r="O35" s="153"/>
      <c r="P35" s="153"/>
      <c r="Q35" s="171"/>
      <c r="R35" s="225" t="s">
        <v>205</v>
      </c>
      <c r="S35" s="226"/>
      <c r="T35" s="227"/>
      <c r="U35" s="101" t="str">
        <f>IF(NOT(ISBLANK(R35)),"EQ","REJECT")</f>
        <v>EQ</v>
      </c>
      <c r="V35" s="1"/>
      <c r="W35" s="103" t="s">
        <v>51</v>
      </c>
      <c r="X35" s="152" t="s">
        <v>52</v>
      </c>
      <c r="Y35" s="152"/>
      <c r="Z35" s="152"/>
      <c r="AA35" s="152"/>
      <c r="AB35" s="152"/>
      <c r="AC35" s="138" t="s">
        <v>203</v>
      </c>
      <c r="AD35" s="139"/>
      <c r="AE35" s="102" t="str">
        <f>IF(AC35="Yes","EQ","REJECT")</f>
        <v>EQ</v>
      </c>
      <c r="AF35" s="1"/>
      <c r="AG35" s="50" t="s">
        <v>141</v>
      </c>
      <c r="AH35" s="152" t="s">
        <v>71</v>
      </c>
      <c r="AI35" s="152"/>
      <c r="AJ35" s="152"/>
      <c r="AK35" s="152"/>
      <c r="AL35" s="152"/>
      <c r="AM35" s="170" t="s">
        <v>203</v>
      </c>
      <c r="AN35" s="167"/>
      <c r="AO35" s="102" t="str">
        <f>IF(NOT(ISBLANK(AM35)),IF(AM35&gt;=2,"EQ","REJECT"),"REJECT")</f>
        <v>EQ</v>
      </c>
      <c r="AQ35" s="140" t="s">
        <v>132</v>
      </c>
      <c r="AR35" s="141"/>
      <c r="AS35" s="141"/>
      <c r="AT35" s="141"/>
      <c r="AU35" s="141"/>
      <c r="AV35" s="141"/>
      <c r="AW35" s="141"/>
      <c r="AX35" s="141"/>
      <c r="AY35" s="142"/>
      <c r="BA35" s="103" t="s">
        <v>95</v>
      </c>
      <c r="BB35" s="152" t="s">
        <v>100</v>
      </c>
      <c r="BC35" s="152"/>
      <c r="BD35" s="152"/>
      <c r="BE35" s="152"/>
      <c r="BF35" s="152"/>
      <c r="BG35" s="29">
        <v>93.75</v>
      </c>
      <c r="BH35" s="9" t="s">
        <v>60</v>
      </c>
      <c r="BI35" s="102" t="str">
        <f>IF(NOT(ISBLANK(BG35)),IF(BG35&lt;=100,"EQ","REJECT"),"REJECT")</f>
        <v>EQ</v>
      </c>
      <c r="BK35" s="50" t="s">
        <v>105</v>
      </c>
      <c r="BL35" s="152" t="s">
        <v>108</v>
      </c>
      <c r="BM35" s="152"/>
      <c r="BN35" s="152"/>
      <c r="BO35" s="152"/>
      <c r="BP35" s="152"/>
      <c r="BQ35" s="15">
        <v>1000</v>
      </c>
      <c r="BR35" s="9" t="s">
        <v>60</v>
      </c>
      <c r="BS35" s="102" t="str">
        <f>IF(NOT(ISBLANK(BQ35)),IF(BQ35&lt;=1000,"EQ","REJECT"),"REJECT")</f>
        <v>EQ</v>
      </c>
      <c r="BU35" s="50" t="s">
        <v>112</v>
      </c>
      <c r="BV35" s="152" t="s">
        <v>118</v>
      </c>
      <c r="BW35" s="152"/>
      <c r="BX35" s="152"/>
      <c r="BY35" s="152"/>
      <c r="BZ35" s="152"/>
      <c r="CA35" s="138" t="s">
        <v>203</v>
      </c>
      <c r="CB35" s="139"/>
      <c r="CC35" s="102" t="str">
        <f t="shared" si="1"/>
        <v>EQ</v>
      </c>
    </row>
    <row r="36" spans="1:81" ht="80.25" customHeight="1" thickBot="1" x14ac:dyDescent="0.3">
      <c r="M36" s="140" t="s">
        <v>132</v>
      </c>
      <c r="N36" s="141"/>
      <c r="O36" s="141"/>
      <c r="P36" s="141"/>
      <c r="Q36" s="141"/>
      <c r="R36" s="141"/>
      <c r="S36" s="141"/>
      <c r="T36" s="141"/>
      <c r="U36" s="142"/>
      <c r="V36" s="1"/>
      <c r="W36" s="103" t="s">
        <v>53</v>
      </c>
      <c r="X36" s="152" t="s">
        <v>54</v>
      </c>
      <c r="Y36" s="152"/>
      <c r="Z36" s="152"/>
      <c r="AA36" s="152"/>
      <c r="AB36" s="152"/>
      <c r="AC36" s="170">
        <v>2</v>
      </c>
      <c r="AD36" s="167"/>
      <c r="AE36" s="102" t="str">
        <f>IF(NOT(ISBLANK(AC36)),IF(AC36&gt;=2,"EQ","REJECT"),"REJECT")</f>
        <v>EQ</v>
      </c>
      <c r="AF36" s="3"/>
      <c r="AG36" s="50" t="s">
        <v>74</v>
      </c>
      <c r="AH36" s="157" t="s">
        <v>142</v>
      </c>
      <c r="AI36" s="157"/>
      <c r="AJ36" s="157"/>
      <c r="AK36" s="157"/>
      <c r="AL36" s="158"/>
      <c r="AM36" s="166" t="s">
        <v>203</v>
      </c>
      <c r="AN36" s="167"/>
      <c r="AO36" s="102" t="str">
        <f>IF(NOT(ISBLANK(AM36)),IF(AM36&gt;=2,"EQ","REJECT"),"REJECT")</f>
        <v>EQ</v>
      </c>
      <c r="AQ36" s="161" t="s">
        <v>229</v>
      </c>
      <c r="AR36" s="254"/>
      <c r="AS36" s="254"/>
      <c r="AT36" s="254"/>
      <c r="AU36" s="254"/>
      <c r="AV36" s="254"/>
      <c r="AW36" s="254"/>
      <c r="AX36" s="254"/>
      <c r="AY36" s="162"/>
      <c r="BA36" s="103" t="s">
        <v>95</v>
      </c>
      <c r="BB36" s="152" t="s">
        <v>101</v>
      </c>
      <c r="BC36" s="152"/>
      <c r="BD36" s="152"/>
      <c r="BE36" s="152"/>
      <c r="BF36" s="152"/>
      <c r="BG36" s="138" t="s">
        <v>203</v>
      </c>
      <c r="BH36" s="139"/>
      <c r="BI36" s="102" t="str">
        <f>IF(BG36="Yes","EQ","REJECT")</f>
        <v>EQ</v>
      </c>
      <c r="BK36" s="100" t="s">
        <v>105</v>
      </c>
      <c r="BL36" s="153" t="s">
        <v>109</v>
      </c>
      <c r="BM36" s="153"/>
      <c r="BN36" s="153"/>
      <c r="BO36" s="153"/>
      <c r="BP36" s="153"/>
      <c r="BQ36" s="138" t="s">
        <v>203</v>
      </c>
      <c r="BR36" s="139"/>
      <c r="BS36" s="114" t="str">
        <f>IF(BQ36="Yes","EQ","REJECT")</f>
        <v>EQ</v>
      </c>
      <c r="BU36" s="50" t="s">
        <v>113</v>
      </c>
      <c r="BV36" s="152" t="s">
        <v>124</v>
      </c>
      <c r="BW36" s="152"/>
      <c r="BX36" s="152"/>
      <c r="BY36" s="152"/>
      <c r="BZ36" s="152"/>
      <c r="CA36" s="138" t="s">
        <v>203</v>
      </c>
      <c r="CB36" s="139"/>
      <c r="CC36" s="102" t="str">
        <f t="shared" si="1"/>
        <v>EQ</v>
      </c>
    </row>
    <row r="37" spans="1:81" ht="100.5" customHeight="1" thickBot="1" x14ac:dyDescent="0.3">
      <c r="M37" s="231" t="s">
        <v>208</v>
      </c>
      <c r="N37" s="232"/>
      <c r="O37" s="232"/>
      <c r="P37" s="232"/>
      <c r="Q37" s="232"/>
      <c r="R37" s="232"/>
      <c r="S37" s="232"/>
      <c r="T37" s="232"/>
      <c r="U37" s="233"/>
      <c r="V37" s="1"/>
      <c r="W37" s="103" t="s">
        <v>55</v>
      </c>
      <c r="X37" s="152" t="s">
        <v>56</v>
      </c>
      <c r="Y37" s="152"/>
      <c r="Z37" s="152"/>
      <c r="AA37" s="152"/>
      <c r="AB37" s="152"/>
      <c r="AC37" s="15">
        <v>10</v>
      </c>
      <c r="AD37" s="9" t="s">
        <v>57</v>
      </c>
      <c r="AE37" s="102" t="str">
        <f>IF(NOT(ISBLANK(AC37)),IF(AC37&lt;=10,"EQ","REJECT"),"REJECT")</f>
        <v>EQ</v>
      </c>
      <c r="AF37" s="3"/>
      <c r="AG37" s="50" t="s">
        <v>75</v>
      </c>
      <c r="AH37" s="157" t="s">
        <v>153</v>
      </c>
      <c r="AI37" s="157"/>
      <c r="AJ37" s="157"/>
      <c r="AK37" s="157"/>
      <c r="AL37" s="158"/>
      <c r="AM37" s="159" t="s">
        <v>157</v>
      </c>
      <c r="AN37" s="160"/>
      <c r="AO37" s="102" t="str">
        <f>IF(NOT(ISBLANK(#REF!)),IF(AND(AH50="EQ",AH51="EQ"),"EQ","REJECT"),"REJECT")</f>
        <v>EQ</v>
      </c>
      <c r="AQ37" s="255"/>
      <c r="AR37" s="256"/>
      <c r="AS37" s="256"/>
      <c r="AT37" s="256"/>
      <c r="AU37" s="256"/>
      <c r="AV37" s="256"/>
      <c r="AW37" s="256"/>
      <c r="AX37" s="256"/>
      <c r="AY37" s="257"/>
      <c r="BA37" s="103" t="s">
        <v>96</v>
      </c>
      <c r="BB37" s="152" t="s">
        <v>102</v>
      </c>
      <c r="BC37" s="152"/>
      <c r="BD37" s="152"/>
      <c r="BE37" s="152"/>
      <c r="BF37" s="152"/>
      <c r="BG37" s="138" t="s">
        <v>203</v>
      </c>
      <c r="BH37" s="139"/>
      <c r="BI37" s="102" t="str">
        <f>IF(BG37="Yes","EQ","REJECT")</f>
        <v>EQ</v>
      </c>
      <c r="BK37" s="140" t="s">
        <v>132</v>
      </c>
      <c r="BL37" s="141"/>
      <c r="BM37" s="141"/>
      <c r="BN37" s="141"/>
      <c r="BO37" s="141"/>
      <c r="BP37" s="141"/>
      <c r="BQ37" s="141"/>
      <c r="BR37" s="141"/>
      <c r="BS37" s="142"/>
      <c r="BU37" s="50" t="s">
        <v>114</v>
      </c>
      <c r="BV37" s="152" t="s">
        <v>119</v>
      </c>
      <c r="BW37" s="152"/>
      <c r="BX37" s="152"/>
      <c r="BY37" s="152"/>
      <c r="BZ37" s="152"/>
      <c r="CA37" s="138" t="s">
        <v>203</v>
      </c>
      <c r="CB37" s="139"/>
      <c r="CC37" s="102" t="str">
        <f t="shared" si="1"/>
        <v>EQ</v>
      </c>
    </row>
    <row r="38" spans="1:81" s="14" customFormat="1" ht="83.25" customHeight="1" thickBot="1" x14ac:dyDescent="0.3">
      <c r="A38"/>
      <c r="B38"/>
      <c r="C38"/>
      <c r="D38"/>
      <c r="E38"/>
      <c r="F38"/>
      <c r="G38"/>
      <c r="H38"/>
      <c r="I38"/>
      <c r="J38"/>
      <c r="K38"/>
      <c r="M38" s="161"/>
      <c r="N38" s="152"/>
      <c r="O38" s="152"/>
      <c r="P38" s="152"/>
      <c r="Q38" s="152"/>
      <c r="R38" s="152"/>
      <c r="S38" s="152"/>
      <c r="T38" s="152"/>
      <c r="U38" s="162"/>
      <c r="V38" s="20"/>
      <c r="W38" s="103" t="s">
        <v>58</v>
      </c>
      <c r="X38" s="152" t="s">
        <v>59</v>
      </c>
      <c r="Y38" s="152"/>
      <c r="Z38" s="152"/>
      <c r="AA38" s="152"/>
      <c r="AB38" s="152"/>
      <c r="AC38" s="15">
        <v>93</v>
      </c>
      <c r="AD38" s="9" t="s">
        <v>60</v>
      </c>
      <c r="AE38" s="102" t="str">
        <f>IF(NOT(ISBLANK(AC38)),IF(AC38&lt;=100,"EQ","REJECT"),"REJECT")</f>
        <v>EQ</v>
      </c>
      <c r="AF38" s="9"/>
      <c r="AG38" s="50" t="s">
        <v>76</v>
      </c>
      <c r="AH38" s="157" t="s">
        <v>85</v>
      </c>
      <c r="AI38" s="157"/>
      <c r="AJ38" s="157"/>
      <c r="AK38" s="157"/>
      <c r="AL38" s="158"/>
      <c r="AM38" s="16">
        <v>10</v>
      </c>
      <c r="AN38" s="9" t="s">
        <v>57</v>
      </c>
      <c r="AO38" s="102" t="str">
        <f>IF(NOT(ISBLANK(AM38)),IF(AM38&lt;=10,"EQ","REJECT"),"REJECT")</f>
        <v>EQ</v>
      </c>
      <c r="AP38"/>
      <c r="AQ38" s="17"/>
      <c r="AR38" s="1"/>
      <c r="AS38" s="1"/>
      <c r="AT38" s="1"/>
      <c r="AU38" s="1"/>
      <c r="AV38" s="1"/>
      <c r="AW38" s="1"/>
      <c r="AX38" s="1"/>
      <c r="AY38" s="18"/>
      <c r="BA38" s="104" t="s">
        <v>97</v>
      </c>
      <c r="BB38" s="153" t="s">
        <v>137</v>
      </c>
      <c r="BC38" s="153"/>
      <c r="BD38" s="153"/>
      <c r="BE38" s="153"/>
      <c r="BF38" s="153"/>
      <c r="BG38" s="138" t="s">
        <v>16</v>
      </c>
      <c r="BH38" s="139"/>
      <c r="BI38" s="114" t="str">
        <f>IF(OR(BG38="Yes",BG38="N/A"),"EQ","REJECT")</f>
        <v>EQ</v>
      </c>
      <c r="BK38" s="161" t="s">
        <v>231</v>
      </c>
      <c r="BL38" s="152"/>
      <c r="BM38" s="152"/>
      <c r="BN38" s="152"/>
      <c r="BO38" s="152"/>
      <c r="BP38" s="152"/>
      <c r="BQ38" s="152"/>
      <c r="BR38" s="152"/>
      <c r="BS38" s="162"/>
      <c r="BT38"/>
      <c r="BU38" s="50" t="s">
        <v>115</v>
      </c>
      <c r="BV38" s="152" t="s">
        <v>143</v>
      </c>
      <c r="BW38" s="152"/>
      <c r="BX38" s="152"/>
      <c r="BY38" s="152"/>
      <c r="BZ38" s="152"/>
      <c r="CA38" s="138" t="s">
        <v>203</v>
      </c>
      <c r="CB38" s="139"/>
      <c r="CC38" s="102" t="str">
        <f t="shared" si="1"/>
        <v>EQ</v>
      </c>
    </row>
    <row r="39" spans="1:81" s="14" customFormat="1" ht="66.75" customHeight="1" thickBot="1" x14ac:dyDescent="0.3">
      <c r="A39"/>
      <c r="B39"/>
      <c r="C39"/>
      <c r="D39"/>
      <c r="E39"/>
      <c r="F39"/>
      <c r="G39"/>
      <c r="H39"/>
      <c r="I39"/>
      <c r="J39"/>
      <c r="K39"/>
      <c r="M39" s="21"/>
      <c r="N39" s="20"/>
      <c r="O39" s="22"/>
      <c r="P39" s="22"/>
      <c r="Q39" s="22"/>
      <c r="R39" s="23"/>
      <c r="S39" s="9"/>
      <c r="T39" s="20"/>
      <c r="U39" s="11"/>
      <c r="V39" s="20"/>
      <c r="W39" s="103" t="s">
        <v>58</v>
      </c>
      <c r="X39" s="152" t="s">
        <v>61</v>
      </c>
      <c r="Y39" s="152"/>
      <c r="Z39" s="152"/>
      <c r="AA39" s="152"/>
      <c r="AB39" s="152"/>
      <c r="AC39" s="138" t="s">
        <v>203</v>
      </c>
      <c r="AD39" s="139"/>
      <c r="AE39" s="102" t="str">
        <f>IF(AC39="Yes","EQ","REJECT")</f>
        <v>EQ</v>
      </c>
      <c r="AF39" s="9"/>
      <c r="AG39" s="50" t="s">
        <v>77</v>
      </c>
      <c r="AH39" s="157" t="s">
        <v>86</v>
      </c>
      <c r="AI39" s="157"/>
      <c r="AJ39" s="157"/>
      <c r="AK39" s="157"/>
      <c r="AL39" s="158"/>
      <c r="AM39" s="16">
        <v>100</v>
      </c>
      <c r="AN39" s="9" t="s">
        <v>60</v>
      </c>
      <c r="AO39" s="102" t="str">
        <f>IF(NOT(ISBLANK(AM39)),IF(AM39&lt;=100,"EQ","REJECT"),"REJECT")</f>
        <v>EQ</v>
      </c>
      <c r="AQ39" s="17"/>
      <c r="AR39" s="1"/>
      <c r="AS39" s="1"/>
      <c r="AT39" s="1"/>
      <c r="AU39" s="1"/>
      <c r="AV39" s="1"/>
      <c r="AW39" s="1"/>
      <c r="AX39" s="1"/>
      <c r="AY39" s="18"/>
      <c r="BA39" s="140" t="s">
        <v>132</v>
      </c>
      <c r="BB39" s="141"/>
      <c r="BC39" s="141"/>
      <c r="BD39" s="141"/>
      <c r="BE39" s="141"/>
      <c r="BF39" s="141"/>
      <c r="BG39" s="141"/>
      <c r="BH39" s="141"/>
      <c r="BI39" s="142"/>
      <c r="BK39" s="135"/>
      <c r="BL39" s="136"/>
      <c r="BM39" s="136"/>
      <c r="BN39" s="136"/>
      <c r="BO39" s="136"/>
      <c r="BP39" s="136"/>
      <c r="BQ39" s="136"/>
      <c r="BR39" s="136"/>
      <c r="BS39" s="137"/>
      <c r="BU39" s="50" t="s">
        <v>116</v>
      </c>
      <c r="BV39" s="152" t="s">
        <v>120</v>
      </c>
      <c r="BW39" s="152"/>
      <c r="BX39" s="152"/>
      <c r="BY39" s="152"/>
      <c r="BZ39" s="152"/>
      <c r="CA39" s="138" t="s">
        <v>203</v>
      </c>
      <c r="CB39" s="139"/>
      <c r="CC39" s="102" t="str">
        <f t="shared" si="1"/>
        <v>EQ</v>
      </c>
    </row>
    <row r="40" spans="1:81" s="14" customFormat="1" ht="51.75" customHeight="1" thickBot="1" x14ac:dyDescent="0.3">
      <c r="M40" s="21"/>
      <c r="N40" s="20"/>
      <c r="O40" s="22"/>
      <c r="P40" s="22"/>
      <c r="Q40" s="22"/>
      <c r="R40" s="23"/>
      <c r="S40" s="9"/>
      <c r="T40" s="20"/>
      <c r="U40" s="11"/>
      <c r="V40" s="20"/>
      <c r="W40" s="103" t="s">
        <v>62</v>
      </c>
      <c r="X40" s="152" t="s">
        <v>63</v>
      </c>
      <c r="Y40" s="152"/>
      <c r="Z40" s="152"/>
      <c r="AA40" s="152"/>
      <c r="AB40" s="152"/>
      <c r="AC40" s="168" t="s">
        <v>206</v>
      </c>
      <c r="AD40" s="169"/>
      <c r="AE40" s="102" t="str">
        <f>IF(OR(AC40="Yes",AC40="NA"),"EQ","REJECT")</f>
        <v>EQ</v>
      </c>
      <c r="AF40" s="9"/>
      <c r="AG40" s="50" t="s">
        <v>77</v>
      </c>
      <c r="AH40" s="157" t="s">
        <v>78</v>
      </c>
      <c r="AI40" s="157"/>
      <c r="AJ40" s="157"/>
      <c r="AK40" s="157"/>
      <c r="AL40" s="158"/>
      <c r="AM40" s="138" t="s">
        <v>203</v>
      </c>
      <c r="AN40" s="139"/>
      <c r="AO40" s="102" t="str">
        <f>IF(AM40="Yes","EQ","REJECT")</f>
        <v>EQ</v>
      </c>
      <c r="AQ40" s="17"/>
      <c r="AR40" s="1"/>
      <c r="AS40" s="1"/>
      <c r="AT40" s="1"/>
      <c r="AU40" s="1"/>
      <c r="AV40" s="1"/>
      <c r="AW40" s="1"/>
      <c r="AX40" s="1"/>
      <c r="AY40" s="18"/>
      <c r="BA40" s="161" t="s">
        <v>230</v>
      </c>
      <c r="BB40" s="254"/>
      <c r="BC40" s="254"/>
      <c r="BD40" s="254"/>
      <c r="BE40" s="254"/>
      <c r="BF40" s="254"/>
      <c r="BG40" s="254"/>
      <c r="BH40" s="254"/>
      <c r="BI40" s="162"/>
      <c r="BK40" s="135"/>
      <c r="BL40" s="136"/>
      <c r="BM40" s="136"/>
      <c r="BN40" s="136"/>
      <c r="BO40" s="136"/>
      <c r="BP40" s="136"/>
      <c r="BQ40" s="136"/>
      <c r="BR40" s="136"/>
      <c r="BS40" s="137"/>
      <c r="BU40" s="100" t="s">
        <v>117</v>
      </c>
      <c r="BV40" s="153" t="s">
        <v>121</v>
      </c>
      <c r="BW40" s="153"/>
      <c r="BX40" s="153"/>
      <c r="BY40" s="153"/>
      <c r="BZ40" s="153"/>
      <c r="CA40" s="138" t="s">
        <v>203</v>
      </c>
      <c r="CB40" s="139"/>
      <c r="CC40" s="114" t="str">
        <f t="shared" si="1"/>
        <v>EQ</v>
      </c>
    </row>
    <row r="41" spans="1:81" s="14" customFormat="1" ht="49.5" customHeight="1" thickBot="1" x14ac:dyDescent="0.3">
      <c r="M41" s="21"/>
      <c r="N41" s="22"/>
      <c r="O41" s="22"/>
      <c r="P41" s="22"/>
      <c r="Q41" s="22"/>
      <c r="R41" s="9"/>
      <c r="S41" s="9"/>
      <c r="T41" s="20"/>
      <c r="U41" s="11"/>
      <c r="V41" s="20"/>
      <c r="W41" s="103" t="s">
        <v>64</v>
      </c>
      <c r="X41" s="152" t="s">
        <v>147</v>
      </c>
      <c r="Y41" s="152"/>
      <c r="Z41" s="152"/>
      <c r="AA41" s="152"/>
      <c r="AB41" s="152"/>
      <c r="AC41" s="138" t="s">
        <v>203</v>
      </c>
      <c r="AD41" s="139"/>
      <c r="AE41" s="102" t="str">
        <f>IF(AC41="Yes","EQ","REJECT")</f>
        <v>EQ</v>
      </c>
      <c r="AF41" s="9"/>
      <c r="AG41" s="50" t="s">
        <v>79</v>
      </c>
      <c r="AH41" s="157" t="s">
        <v>80</v>
      </c>
      <c r="AI41" s="157"/>
      <c r="AJ41" s="157"/>
      <c r="AK41" s="157"/>
      <c r="AL41" s="158"/>
      <c r="AM41" s="168" t="s">
        <v>206</v>
      </c>
      <c r="AN41" s="169"/>
      <c r="AO41" s="102" t="str">
        <f>IF(OR(AM41="Yes",AM41="NA"),"EQ","REJECT")</f>
        <v>EQ</v>
      </c>
      <c r="AQ41" s="17"/>
      <c r="AR41" s="1"/>
      <c r="AS41" s="1"/>
      <c r="AT41" s="1"/>
      <c r="AU41" s="1"/>
      <c r="AV41" s="1"/>
      <c r="AW41" s="1"/>
      <c r="AX41" s="1"/>
      <c r="AY41" s="18"/>
      <c r="BA41" s="17"/>
      <c r="BB41" s="1"/>
      <c r="BC41" s="1"/>
      <c r="BD41" s="1"/>
      <c r="BE41" s="1"/>
      <c r="BF41" s="1"/>
      <c r="BG41" s="1"/>
      <c r="BH41" s="1"/>
      <c r="BI41" s="18"/>
      <c r="BK41" s="135"/>
      <c r="BL41" s="136"/>
      <c r="BM41" s="136"/>
      <c r="BN41" s="136"/>
      <c r="BO41" s="136"/>
      <c r="BP41" s="136"/>
      <c r="BQ41" s="136"/>
      <c r="BR41" s="136"/>
      <c r="BS41" s="137"/>
      <c r="BU41" s="140" t="s">
        <v>132</v>
      </c>
      <c r="BV41" s="141"/>
      <c r="BW41" s="141"/>
      <c r="BX41" s="141"/>
      <c r="BY41" s="141"/>
      <c r="BZ41" s="141"/>
      <c r="CA41" s="141"/>
      <c r="CB41" s="141"/>
      <c r="CC41" s="142"/>
    </row>
    <row r="42" spans="1:81" s="14" customFormat="1" ht="57" customHeight="1" thickBot="1" x14ac:dyDescent="0.3">
      <c r="M42" s="21"/>
      <c r="N42" s="22"/>
      <c r="O42" s="22"/>
      <c r="P42" s="22"/>
      <c r="Q42" s="22"/>
      <c r="R42" s="9"/>
      <c r="S42" s="9"/>
      <c r="T42" s="20"/>
      <c r="U42" s="11"/>
      <c r="V42" s="20"/>
      <c r="W42" s="103" t="s">
        <v>65</v>
      </c>
      <c r="X42" s="152" t="s">
        <v>66</v>
      </c>
      <c r="Y42" s="152"/>
      <c r="Z42" s="152"/>
      <c r="AA42" s="152"/>
      <c r="AB42" s="152"/>
      <c r="AC42" s="138" t="s">
        <v>203</v>
      </c>
      <c r="AD42" s="139"/>
      <c r="AE42" s="102" t="str">
        <f>IF(AC42="Yes","EQ","REJECT")</f>
        <v>EQ</v>
      </c>
      <c r="AF42" s="9"/>
      <c r="AG42" s="50" t="s">
        <v>81</v>
      </c>
      <c r="AH42" s="157" t="s">
        <v>148</v>
      </c>
      <c r="AI42" s="157"/>
      <c r="AJ42" s="157"/>
      <c r="AK42" s="157"/>
      <c r="AL42" s="158"/>
      <c r="AM42" s="138" t="s">
        <v>203</v>
      </c>
      <c r="AN42" s="139"/>
      <c r="AO42" s="102" t="str">
        <f>IF(AM42="Yes","EQ","REJECT")</f>
        <v>EQ</v>
      </c>
      <c r="AQ42" s="17"/>
      <c r="AR42" s="1"/>
      <c r="AS42" s="1"/>
      <c r="AT42" s="1"/>
      <c r="AU42" s="1"/>
      <c r="AV42" s="1"/>
      <c r="AW42" s="1"/>
      <c r="AX42" s="1"/>
      <c r="AY42" s="18"/>
      <c r="BA42" s="17"/>
      <c r="BB42" s="1"/>
      <c r="BC42" s="1"/>
      <c r="BD42" s="1"/>
      <c r="BE42" s="1"/>
      <c r="BF42" s="1"/>
      <c r="BG42" s="1"/>
      <c r="BH42" s="1"/>
      <c r="BI42" s="18"/>
      <c r="BK42" s="135"/>
      <c r="BL42" s="136"/>
      <c r="BM42" s="136"/>
      <c r="BN42" s="136"/>
      <c r="BO42" s="136"/>
      <c r="BP42" s="136"/>
      <c r="BQ42" s="136"/>
      <c r="BR42" s="136"/>
      <c r="BS42" s="137"/>
      <c r="BU42" s="161" t="s">
        <v>232</v>
      </c>
      <c r="BV42" s="254"/>
      <c r="BW42" s="254"/>
      <c r="BX42" s="254"/>
      <c r="BY42" s="254"/>
      <c r="BZ42" s="254"/>
      <c r="CA42" s="254"/>
      <c r="CB42" s="254"/>
      <c r="CC42" s="162"/>
    </row>
    <row r="43" spans="1:81" s="14" customFormat="1" ht="44.25" customHeight="1" thickBot="1" x14ac:dyDescent="0.3">
      <c r="M43" s="24"/>
      <c r="N43" s="25"/>
      <c r="O43" s="20"/>
      <c r="P43" s="20"/>
      <c r="Q43" s="20"/>
      <c r="R43" s="20"/>
      <c r="S43" s="20"/>
      <c r="T43" s="20"/>
      <c r="U43" s="28"/>
      <c r="V43" s="20"/>
      <c r="W43" s="103" t="s">
        <v>67</v>
      </c>
      <c r="X43" s="152" t="s">
        <v>68</v>
      </c>
      <c r="Y43" s="152"/>
      <c r="Z43" s="152"/>
      <c r="AA43" s="152"/>
      <c r="AB43" s="152"/>
      <c r="AC43" s="138" t="s">
        <v>203</v>
      </c>
      <c r="AD43" s="139"/>
      <c r="AE43" s="102" t="str">
        <f>IF(AC43="Yes","EQ","REJECT")</f>
        <v>EQ</v>
      </c>
      <c r="AF43" s="9"/>
      <c r="AG43" s="50" t="s">
        <v>82</v>
      </c>
      <c r="AH43" s="157" t="s">
        <v>88</v>
      </c>
      <c r="AI43" s="157"/>
      <c r="AJ43" s="157"/>
      <c r="AK43" s="157"/>
      <c r="AL43" s="158"/>
      <c r="AM43" s="138" t="s">
        <v>203</v>
      </c>
      <c r="AN43" s="139"/>
      <c r="AO43" s="102" t="str">
        <f>IF(AM43="Yes","EQ","REJECT")</f>
        <v>EQ</v>
      </c>
      <c r="AQ43" s="17"/>
      <c r="AR43" s="1"/>
      <c r="AS43" s="1"/>
      <c r="AT43" s="1"/>
      <c r="AU43" s="1"/>
      <c r="AV43" s="1"/>
      <c r="AW43" s="1"/>
      <c r="AX43" s="1"/>
      <c r="AY43" s="18"/>
      <c r="BA43" s="17"/>
      <c r="BB43" s="1"/>
      <c r="BC43" s="1"/>
      <c r="BD43" s="1"/>
      <c r="BE43" s="1"/>
      <c r="BF43" s="1"/>
      <c r="BG43" s="1"/>
      <c r="BH43" s="1"/>
      <c r="BI43" s="18"/>
      <c r="BK43" s="135"/>
      <c r="BL43" s="136"/>
      <c r="BM43" s="136"/>
      <c r="BN43" s="136"/>
      <c r="BO43" s="136"/>
      <c r="BP43" s="136"/>
      <c r="BQ43" s="136"/>
      <c r="BR43" s="136"/>
      <c r="BS43" s="137"/>
      <c r="BU43" s="161"/>
      <c r="BV43" s="254"/>
      <c r="BW43" s="254"/>
      <c r="BX43" s="254"/>
      <c r="BY43" s="254"/>
      <c r="BZ43" s="254"/>
      <c r="CA43" s="254"/>
      <c r="CB43" s="254"/>
      <c r="CC43" s="162"/>
    </row>
    <row r="44" spans="1:81" s="14" customFormat="1" ht="50.25" customHeight="1" thickBot="1" x14ac:dyDescent="0.3">
      <c r="M44" s="24"/>
      <c r="N44" s="25"/>
      <c r="O44" s="20"/>
      <c r="P44" s="20"/>
      <c r="Q44" s="20"/>
      <c r="R44" s="20"/>
      <c r="S44" s="20"/>
      <c r="T44" s="20"/>
      <c r="U44" s="28"/>
      <c r="V44" s="20"/>
      <c r="W44" s="104" t="s">
        <v>69</v>
      </c>
      <c r="X44" s="153" t="s">
        <v>136</v>
      </c>
      <c r="Y44" s="153"/>
      <c r="Z44" s="153"/>
      <c r="AA44" s="153"/>
      <c r="AB44" s="153"/>
      <c r="AC44" s="138" t="s">
        <v>203</v>
      </c>
      <c r="AD44" s="139"/>
      <c r="AE44" s="114" t="str">
        <f>IF(OR(AC44="Yes",AC44="N/A"),"EQ","REJECT")</f>
        <v>EQ</v>
      </c>
      <c r="AF44" s="9"/>
      <c r="AG44" s="50" t="s">
        <v>83</v>
      </c>
      <c r="AH44" s="157" t="s">
        <v>87</v>
      </c>
      <c r="AI44" s="157"/>
      <c r="AJ44" s="157"/>
      <c r="AK44" s="157"/>
      <c r="AL44" s="158"/>
      <c r="AM44" s="138" t="s">
        <v>203</v>
      </c>
      <c r="AN44" s="139"/>
      <c r="AO44" s="102" t="str">
        <f>IF(AM44="Yes","EQ","REJECT")</f>
        <v>EQ</v>
      </c>
      <c r="AQ44" s="17"/>
      <c r="AR44" s="1"/>
      <c r="AS44" s="1"/>
      <c r="AT44" s="1"/>
      <c r="AU44" s="1"/>
      <c r="AV44" s="1"/>
      <c r="AW44" s="1"/>
      <c r="AX44" s="1"/>
      <c r="AY44" s="18"/>
      <c r="BA44" s="17"/>
      <c r="BB44" s="1"/>
      <c r="BC44" s="1"/>
      <c r="BD44" s="1"/>
      <c r="BE44" s="1"/>
      <c r="BF44" s="1"/>
      <c r="BG44" s="1"/>
      <c r="BH44" s="1"/>
      <c r="BI44" s="18"/>
      <c r="BK44" s="135"/>
      <c r="BL44" s="136"/>
      <c r="BM44" s="136"/>
      <c r="BN44" s="136"/>
      <c r="BO44" s="136"/>
      <c r="BP44" s="136"/>
      <c r="BQ44" s="136"/>
      <c r="BR44" s="136"/>
      <c r="BS44" s="137"/>
      <c r="BU44" s="161"/>
      <c r="BV44" s="254"/>
      <c r="BW44" s="254"/>
      <c r="BX44" s="254"/>
      <c r="BY44" s="254"/>
      <c r="BZ44" s="254"/>
      <c r="CA44" s="254"/>
      <c r="CB44" s="254"/>
      <c r="CC44" s="162"/>
    </row>
    <row r="45" spans="1:81" s="14" customFormat="1" ht="58.5" customHeight="1" thickBot="1" x14ac:dyDescent="0.3">
      <c r="M45" s="24"/>
      <c r="N45" s="25"/>
      <c r="O45" s="20"/>
      <c r="P45" s="20"/>
      <c r="Q45" s="20"/>
      <c r="R45" s="20"/>
      <c r="S45" s="20"/>
      <c r="T45" s="20"/>
      <c r="U45" s="28"/>
      <c r="V45" s="20"/>
      <c r="W45" s="163" t="s">
        <v>132</v>
      </c>
      <c r="X45" s="164"/>
      <c r="Y45" s="164"/>
      <c r="Z45" s="164"/>
      <c r="AA45" s="164"/>
      <c r="AB45" s="164"/>
      <c r="AC45" s="164"/>
      <c r="AD45" s="164"/>
      <c r="AE45" s="165"/>
      <c r="AF45" s="9"/>
      <c r="AG45" s="50" t="s">
        <v>84</v>
      </c>
      <c r="AH45" s="157" t="s">
        <v>135</v>
      </c>
      <c r="AI45" s="157"/>
      <c r="AJ45" s="157"/>
      <c r="AK45" s="157"/>
      <c r="AL45" s="158"/>
      <c r="AM45" s="138" t="s">
        <v>16</v>
      </c>
      <c r="AN45" s="139"/>
      <c r="AO45" s="114" t="str">
        <f>IF(OR(AM45="Yes",AM45="N/A"),"EQ","REJECT")</f>
        <v>EQ</v>
      </c>
      <c r="AQ45" s="17"/>
      <c r="AR45" s="1"/>
      <c r="AS45" s="1"/>
      <c r="AT45" s="1"/>
      <c r="AU45" s="1"/>
      <c r="AV45" s="1"/>
      <c r="AW45" s="1"/>
      <c r="AX45" s="1"/>
      <c r="AY45" s="18"/>
      <c r="BA45" s="17"/>
      <c r="BB45" s="1"/>
      <c r="BC45" s="1"/>
      <c r="BD45" s="1"/>
      <c r="BE45" s="1"/>
      <c r="BF45" s="1"/>
      <c r="BG45" s="1"/>
      <c r="BH45" s="1"/>
      <c r="BI45" s="18"/>
      <c r="BK45" s="135"/>
      <c r="BL45" s="136"/>
      <c r="BM45" s="136"/>
      <c r="BN45" s="136"/>
      <c r="BO45" s="136"/>
      <c r="BP45" s="136"/>
      <c r="BQ45" s="136"/>
      <c r="BR45" s="136"/>
      <c r="BS45" s="137"/>
      <c r="BU45" s="161"/>
      <c r="BV45" s="254"/>
      <c r="BW45" s="254"/>
      <c r="BX45" s="254"/>
      <c r="BY45" s="254"/>
      <c r="BZ45" s="254"/>
      <c r="CA45" s="254"/>
      <c r="CB45" s="254"/>
      <c r="CC45" s="162"/>
    </row>
    <row r="46" spans="1:81" s="14" customFormat="1" ht="63" customHeight="1" thickBot="1" x14ac:dyDescent="0.4">
      <c r="M46" s="24"/>
      <c r="N46" s="25"/>
      <c r="O46" s="20"/>
      <c r="P46" s="20"/>
      <c r="Q46" s="20"/>
      <c r="R46" s="20"/>
      <c r="S46" s="20"/>
      <c r="T46" s="20"/>
      <c r="U46" s="28"/>
      <c r="V46" s="28"/>
      <c r="W46" s="248" t="s">
        <v>44</v>
      </c>
      <c r="X46" s="152" t="s">
        <v>211</v>
      </c>
      <c r="Y46" s="152"/>
      <c r="Z46" s="152"/>
      <c r="AA46" s="152"/>
      <c r="AB46" s="152"/>
      <c r="AC46" s="152"/>
      <c r="AD46" s="152"/>
      <c r="AE46" s="162"/>
      <c r="AF46" s="9"/>
      <c r="AG46" s="172" t="s">
        <v>154</v>
      </c>
      <c r="AH46" s="173"/>
      <c r="AI46" s="173"/>
      <c r="AJ46" s="173"/>
      <c r="AK46" s="173"/>
      <c r="AL46" s="174"/>
      <c r="AM46" s="1"/>
      <c r="AN46" s="1"/>
      <c r="AO46" s="105"/>
      <c r="AQ46" s="17"/>
      <c r="AR46" s="1"/>
      <c r="AS46" s="1"/>
      <c r="AT46" s="1"/>
      <c r="AU46" s="1"/>
      <c r="AV46" s="1"/>
      <c r="AW46" s="1"/>
      <c r="AX46" s="1"/>
      <c r="AY46" s="18"/>
      <c r="BA46" s="17"/>
      <c r="BB46" s="1"/>
      <c r="BC46" s="1"/>
      <c r="BD46" s="1"/>
      <c r="BE46" s="1"/>
      <c r="BF46" s="1"/>
      <c r="BG46" s="1"/>
      <c r="BH46" s="1"/>
      <c r="BI46" s="18"/>
      <c r="BK46" s="135"/>
      <c r="BL46" s="136"/>
      <c r="BM46" s="136"/>
      <c r="BN46" s="136"/>
      <c r="BO46" s="136"/>
      <c r="BP46" s="136"/>
      <c r="BQ46" s="136"/>
      <c r="BR46" s="136"/>
      <c r="BS46" s="137"/>
      <c r="BU46" s="258" t="s">
        <v>233</v>
      </c>
      <c r="BV46" s="259"/>
      <c r="BW46" s="259"/>
      <c r="BX46" s="259"/>
      <c r="BY46" s="259"/>
      <c r="BZ46" s="259"/>
      <c r="CA46" s="259"/>
      <c r="CB46" s="259"/>
      <c r="CC46" s="260"/>
    </row>
    <row r="47" spans="1:81" s="14" customFormat="1" ht="45.75" customHeight="1" thickBot="1" x14ac:dyDescent="0.4">
      <c r="M47" s="235" t="s">
        <v>209</v>
      </c>
      <c r="N47" s="236"/>
      <c r="O47" s="236"/>
      <c r="P47" s="236"/>
      <c r="Q47" s="236"/>
      <c r="R47" s="236"/>
      <c r="S47" s="236"/>
      <c r="T47" s="236"/>
      <c r="U47" s="237"/>
      <c r="V47" s="28"/>
      <c r="W47" s="248" t="s">
        <v>46</v>
      </c>
      <c r="X47" s="152" t="s">
        <v>212</v>
      </c>
      <c r="Y47" s="152"/>
      <c r="Z47" s="152"/>
      <c r="AA47" s="152"/>
      <c r="AB47" s="152"/>
      <c r="AC47" s="152"/>
      <c r="AD47" s="152"/>
      <c r="AE47" s="162"/>
      <c r="AF47" s="9"/>
      <c r="AG47" s="92" t="s">
        <v>149</v>
      </c>
      <c r="AH47" s="92" t="s">
        <v>165</v>
      </c>
      <c r="AI47" s="93" t="s">
        <v>164</v>
      </c>
      <c r="AJ47" s="83" t="s">
        <v>152</v>
      </c>
      <c r="AK47" s="92" t="s">
        <v>165</v>
      </c>
      <c r="AL47" s="93" t="s">
        <v>164</v>
      </c>
      <c r="AM47" s="1"/>
      <c r="AN47" s="1"/>
      <c r="AO47" s="105"/>
      <c r="AQ47" s="17"/>
      <c r="AR47" s="1"/>
      <c r="AS47" s="1"/>
      <c r="AT47" s="1"/>
      <c r="AU47" s="1"/>
      <c r="AV47" s="1"/>
      <c r="AW47" s="1"/>
      <c r="AX47" s="1"/>
      <c r="AY47" s="18"/>
      <c r="BA47" s="17"/>
      <c r="BB47" s="1"/>
      <c r="BC47" s="1"/>
      <c r="BD47" s="1"/>
      <c r="BE47" s="1"/>
      <c r="BF47" s="1"/>
      <c r="BG47" s="1"/>
      <c r="BH47" s="1"/>
      <c r="BI47" s="18"/>
      <c r="BK47" s="135"/>
      <c r="BL47" s="136"/>
      <c r="BM47" s="136"/>
      <c r="BN47" s="136"/>
      <c r="BO47" s="136"/>
      <c r="BP47" s="136"/>
      <c r="BQ47" s="136"/>
      <c r="BR47" s="136"/>
      <c r="BS47" s="137"/>
      <c r="BU47" s="135"/>
      <c r="BV47" s="136"/>
      <c r="BW47" s="136"/>
      <c r="BX47" s="136"/>
      <c r="BY47" s="136"/>
      <c r="BZ47" s="136"/>
      <c r="CA47" s="136"/>
      <c r="CB47" s="136"/>
      <c r="CC47" s="137"/>
    </row>
    <row r="48" spans="1:81" s="14" customFormat="1" ht="57.75" customHeight="1" x14ac:dyDescent="0.25">
      <c r="M48" s="238"/>
      <c r="N48" s="239"/>
      <c r="O48" s="239"/>
      <c r="P48" s="239"/>
      <c r="Q48" s="239"/>
      <c r="R48" s="239"/>
      <c r="S48" s="239"/>
      <c r="T48" s="239"/>
      <c r="U48" s="240"/>
      <c r="V48" s="28"/>
      <c r="W48" s="1"/>
      <c r="X48" s="152"/>
      <c r="Y48" s="152"/>
      <c r="Z48" s="152"/>
      <c r="AA48" s="152"/>
      <c r="AB48" s="152"/>
      <c r="AC48" s="152"/>
      <c r="AD48" s="152"/>
      <c r="AE48" s="162"/>
      <c r="AG48" s="88" t="s">
        <v>150</v>
      </c>
      <c r="AH48" s="85">
        <v>0</v>
      </c>
      <c r="AI48" s="90">
        <v>0.5</v>
      </c>
      <c r="AJ48" s="96" t="s">
        <v>150</v>
      </c>
      <c r="AK48" s="94">
        <v>0</v>
      </c>
      <c r="AL48" s="86">
        <v>0.44869999999999999</v>
      </c>
      <c r="AM48" s="1"/>
      <c r="AN48" s="1"/>
      <c r="AO48" s="105"/>
      <c r="AQ48" s="17"/>
      <c r="AR48" s="1"/>
      <c r="AS48" s="1"/>
      <c r="AT48" s="1"/>
      <c r="AU48" s="1"/>
      <c r="AV48" s="1"/>
      <c r="AW48" s="1"/>
      <c r="AX48" s="1"/>
      <c r="AY48" s="18"/>
      <c r="BA48" s="17"/>
      <c r="BB48" s="1"/>
      <c r="BC48" s="1"/>
      <c r="BD48" s="1"/>
      <c r="BE48" s="1"/>
      <c r="BF48" s="1"/>
      <c r="BG48" s="1"/>
      <c r="BH48" s="1"/>
      <c r="BI48" s="18"/>
      <c r="BK48" s="135"/>
      <c r="BL48" s="136"/>
      <c r="BM48" s="136"/>
      <c r="BN48" s="136"/>
      <c r="BO48" s="136"/>
      <c r="BP48" s="136"/>
      <c r="BQ48" s="136"/>
      <c r="BR48" s="136"/>
      <c r="BS48" s="137"/>
      <c r="BU48" s="135"/>
      <c r="BV48" s="136"/>
      <c r="BW48" s="136"/>
      <c r="BX48" s="136"/>
      <c r="BY48" s="136"/>
      <c r="BZ48" s="136"/>
      <c r="CA48" s="136"/>
      <c r="CB48" s="136"/>
      <c r="CC48" s="137"/>
    </row>
    <row r="49" spans="1:81" ht="15" thickBot="1" x14ac:dyDescent="0.3">
      <c r="A49" s="14"/>
      <c r="B49" s="14"/>
      <c r="C49" s="14"/>
      <c r="D49" s="14"/>
      <c r="E49" s="14"/>
      <c r="F49" s="14"/>
      <c r="G49" s="14"/>
      <c r="H49" s="14"/>
      <c r="I49" s="14"/>
      <c r="J49" s="14"/>
      <c r="K49" s="14"/>
      <c r="M49" s="238"/>
      <c r="N49" s="239"/>
      <c r="O49" s="239"/>
      <c r="P49" s="239"/>
      <c r="Q49" s="239"/>
      <c r="R49" s="239"/>
      <c r="S49" s="239"/>
      <c r="T49" s="239"/>
      <c r="U49" s="240"/>
      <c r="V49" s="18"/>
      <c r="W49" s="231" t="s">
        <v>213</v>
      </c>
      <c r="X49" s="250"/>
      <c r="Y49" s="250"/>
      <c r="Z49" s="250"/>
      <c r="AA49" s="250"/>
      <c r="AB49" s="250"/>
      <c r="AC49" s="250"/>
      <c r="AD49" s="250"/>
      <c r="AE49" s="233"/>
      <c r="AG49" s="89" t="s">
        <v>151</v>
      </c>
      <c r="AH49" s="87">
        <v>100</v>
      </c>
      <c r="AI49" s="91">
        <v>4.5</v>
      </c>
      <c r="AJ49" s="97" t="s">
        <v>151</v>
      </c>
      <c r="AK49" s="95">
        <v>100</v>
      </c>
      <c r="AL49" s="84">
        <v>4.0385</v>
      </c>
      <c r="AM49" s="1"/>
      <c r="AN49" s="1"/>
      <c r="AO49" s="105"/>
      <c r="AP49" s="14"/>
      <c r="AQ49" s="17"/>
      <c r="AR49" s="1"/>
      <c r="AS49" s="1"/>
      <c r="AT49" s="1"/>
      <c r="AU49" s="1"/>
      <c r="AV49" s="1"/>
      <c r="AW49" s="1"/>
      <c r="AX49" s="1"/>
      <c r="AY49" s="18"/>
      <c r="BA49" s="17"/>
      <c r="BB49" s="1"/>
      <c r="BC49" s="1"/>
      <c r="BD49" s="1"/>
      <c r="BE49" s="1"/>
      <c r="BF49" s="1"/>
      <c r="BG49" s="1"/>
      <c r="BH49" s="1"/>
      <c r="BI49" s="18"/>
      <c r="BK49" s="135"/>
      <c r="BL49" s="136"/>
      <c r="BM49" s="136"/>
      <c r="BN49" s="136"/>
      <c r="BO49" s="136"/>
      <c r="BP49" s="136"/>
      <c r="BQ49" s="136"/>
      <c r="BR49" s="136"/>
      <c r="BS49" s="137"/>
      <c r="BT49" s="14"/>
      <c r="BU49" s="135"/>
      <c r="BV49" s="136"/>
      <c r="BW49" s="136"/>
      <c r="BX49" s="136"/>
      <c r="BY49" s="136"/>
      <c r="BZ49" s="136"/>
      <c r="CA49" s="136"/>
      <c r="CB49" s="136"/>
      <c r="CC49" s="137"/>
    </row>
    <row r="50" spans="1:81" ht="14.5" x14ac:dyDescent="0.25">
      <c r="A50" s="14"/>
      <c r="B50" s="14"/>
      <c r="C50" s="14"/>
      <c r="D50" s="14"/>
      <c r="E50" s="14"/>
      <c r="F50" s="14"/>
      <c r="G50" s="14"/>
      <c r="H50" s="14"/>
      <c r="I50" s="14"/>
      <c r="J50" s="14"/>
      <c r="K50" s="14"/>
      <c r="M50" s="238"/>
      <c r="N50" s="239"/>
      <c r="O50" s="239"/>
      <c r="P50" s="239"/>
      <c r="Q50" s="239"/>
      <c r="R50" s="239"/>
      <c r="S50" s="239"/>
      <c r="T50" s="239"/>
      <c r="U50" s="240"/>
      <c r="V50" s="18"/>
      <c r="W50" s="1"/>
      <c r="X50" s="1"/>
      <c r="Y50" s="1"/>
      <c r="Z50" s="1"/>
      <c r="AA50" s="1"/>
      <c r="AB50" s="1"/>
      <c r="AC50" s="1"/>
      <c r="AD50" s="1"/>
      <c r="AE50" s="18"/>
      <c r="AG50" s="106" t="s">
        <v>155</v>
      </c>
      <c r="AH50" s="107" t="str">
        <f>IF(
    IFERROR(
        OR(
            (AI49-AI48)/(AH49-AH48)&lt;&gt;(AL49-AL48)/(AK49-AK48),
            AI48-(AH48*(AI49-AI48)/(AH49-AH48))&lt;&gt;AL48-(AK48*(AL49-AL48)/(AK49-AK48))
        ),
        FALSE
    ),
    "EQ",
    "REJECT"
)</f>
        <v>EQ</v>
      </c>
      <c r="AI50" s="107"/>
      <c r="AJ50" s="107"/>
      <c r="AK50" s="107"/>
      <c r="AL50" s="107"/>
      <c r="AM50" s="1"/>
      <c r="AN50" s="1"/>
      <c r="AO50" s="105"/>
      <c r="AQ50" s="17"/>
      <c r="AR50" s="1"/>
      <c r="AS50" s="1"/>
      <c r="AT50" s="1"/>
      <c r="AU50" s="1"/>
      <c r="AV50" s="1"/>
      <c r="AW50" s="1"/>
      <c r="AX50" s="1"/>
      <c r="AY50" s="18"/>
      <c r="BA50" s="17"/>
      <c r="BB50" s="1"/>
      <c r="BC50" s="1"/>
      <c r="BD50" s="1"/>
      <c r="BE50" s="1"/>
      <c r="BF50" s="1"/>
      <c r="BG50" s="1"/>
      <c r="BH50" s="1"/>
      <c r="BI50" s="18"/>
      <c r="BK50" s="135"/>
      <c r="BL50" s="136"/>
      <c r="BM50" s="136"/>
      <c r="BN50" s="136"/>
      <c r="BO50" s="136"/>
      <c r="BP50" s="136"/>
      <c r="BQ50" s="136"/>
      <c r="BR50" s="136"/>
      <c r="BS50" s="137"/>
      <c r="BU50" s="135"/>
      <c r="BV50" s="136"/>
      <c r="BW50" s="136"/>
      <c r="BX50" s="136"/>
      <c r="BY50" s="136"/>
      <c r="BZ50" s="136"/>
      <c r="CA50" s="136"/>
      <c r="CB50" s="136"/>
      <c r="CC50" s="137"/>
    </row>
    <row r="51" spans="1:81" ht="14.5" x14ac:dyDescent="0.3">
      <c r="M51" s="238"/>
      <c r="N51" s="239"/>
      <c r="O51" s="239"/>
      <c r="P51" s="239"/>
      <c r="Q51" s="239"/>
      <c r="R51" s="239"/>
      <c r="S51" s="239"/>
      <c r="T51" s="239"/>
      <c r="U51" s="240"/>
      <c r="V51" s="18"/>
      <c r="W51" s="1"/>
      <c r="X51" s="1"/>
      <c r="Y51" s="1"/>
      <c r="Z51" s="1"/>
      <c r="AA51" s="1"/>
      <c r="AB51" s="1"/>
      <c r="AC51" s="1"/>
      <c r="AD51" s="1"/>
      <c r="AE51" s="18"/>
      <c r="AG51" s="108" t="s">
        <v>156</v>
      </c>
      <c r="AH51" s="107" t="str">
        <f>IF(
    IFERROR(
        IF(
            (AI49-AI48)/(AH49-AH48) = (AL49-AL48)/(AK49-AK48),
            MIN(
                ABS(AI48-AL48)/MIN(ABS(AI48),ABS(AL48)),
                ABS(AI49-AL49)/MIN(ABS(AI49),ABS(AL49))
            ) &gt;= 0.1,
            IF(
                AND(
                    ((AL48-AI48+(AH48-AK48)*(AL49-AL48)/(AK49-AK48)+(AK48-AH48)*(AI49-AI48)/(AH49-AH48)) /
                    ((AI49-AI48)/(AH49-AH48)-(AL49-AL48)/(AK49-AK48))) &gt;= 0,
                    ((AL48-AI48+(AH48-AK48)*(AL49-AL48)/(AK49-AK48)+(AK48-AH48)*(AI49-AI48)/(AH49-AH48)) /
                    ((AI49-AI48)/(AH49-AH48)-(AL49-AL48)/(AK49-AK48))) &lt;= 100
                ),
                FALSE,
                MIN(
                    ABS((AI48+(10-AH48)*(AI49-AI48)/(AH49-AH48))-(AL48+(10-AK48)*(AL49-AL48)/(AK49-AK48))) /
                    MIN(ABS(AI48+(10-AH48)*(AI49-AI48)/(AH49-AH48)),ABS(AL48+(10-AK48)*(AL49-AL48)/(AK49-AK48))),
                    ABS(AI49-AL49)/MIN(ABS(AI49),ABS(AL49))
                ) &gt;= 0.1
            )
        ),
        FALSE
    ),
    "EQ",
    "REJECT"
)</f>
        <v>EQ</v>
      </c>
      <c r="AM51" s="1"/>
      <c r="AN51" s="1"/>
      <c r="AO51" s="105"/>
      <c r="AQ51" s="17"/>
      <c r="AR51" s="1"/>
      <c r="AS51" s="1"/>
      <c r="AT51" s="1"/>
      <c r="AU51" s="1"/>
      <c r="AV51" s="1"/>
      <c r="AW51" s="1"/>
      <c r="AX51" s="1"/>
      <c r="AY51" s="18"/>
      <c r="BA51" s="17"/>
      <c r="BB51" s="1"/>
      <c r="BC51" s="1"/>
      <c r="BD51" s="1"/>
      <c r="BE51" s="1"/>
      <c r="BF51" s="1"/>
      <c r="BG51" s="1"/>
      <c r="BH51" s="1"/>
      <c r="BI51" s="18"/>
      <c r="BK51" s="135"/>
      <c r="BL51" s="136"/>
      <c r="BM51" s="136"/>
      <c r="BN51" s="136"/>
      <c r="BO51" s="136"/>
      <c r="BP51" s="136"/>
      <c r="BQ51" s="136"/>
      <c r="BR51" s="136"/>
      <c r="BS51" s="137"/>
      <c r="BU51" s="135"/>
      <c r="BV51" s="136"/>
      <c r="BW51" s="136"/>
      <c r="BX51" s="136"/>
      <c r="BY51" s="136"/>
      <c r="BZ51" s="136"/>
      <c r="CA51" s="136"/>
      <c r="CB51" s="136"/>
      <c r="CC51" s="137"/>
    </row>
    <row r="52" spans="1:81" ht="15" thickBot="1" x14ac:dyDescent="0.35">
      <c r="M52" s="241"/>
      <c r="N52" s="242"/>
      <c r="O52" s="242"/>
      <c r="P52" s="242"/>
      <c r="Q52" s="242"/>
      <c r="R52" s="242"/>
      <c r="S52" s="242"/>
      <c r="T52" s="242"/>
      <c r="U52" s="243"/>
      <c r="V52" s="18"/>
      <c r="W52" s="1"/>
      <c r="X52" s="1"/>
      <c r="Y52" s="1"/>
      <c r="Z52" s="1"/>
      <c r="AA52" s="1"/>
      <c r="AB52" s="1"/>
      <c r="AC52" s="1"/>
      <c r="AD52" s="1"/>
      <c r="AE52" s="18"/>
      <c r="AG52" s="109"/>
      <c r="AH52" s="110"/>
      <c r="AM52" s="1"/>
      <c r="AN52" s="1"/>
      <c r="AO52" s="105"/>
      <c r="AQ52" s="17"/>
      <c r="AR52" s="1"/>
      <c r="AS52" s="1"/>
      <c r="AT52" s="1"/>
      <c r="AU52" s="1"/>
      <c r="AV52" s="1"/>
      <c r="AW52" s="1"/>
      <c r="AX52" s="1"/>
      <c r="AY52" s="18"/>
      <c r="BA52" s="17"/>
      <c r="BB52" s="1"/>
      <c r="BC52" s="1"/>
      <c r="BD52" s="1"/>
      <c r="BE52" s="1"/>
      <c r="BF52" s="1"/>
      <c r="BG52" s="1"/>
      <c r="BH52" s="1"/>
      <c r="BI52" s="18"/>
      <c r="BK52" s="24"/>
      <c r="BL52" s="13"/>
      <c r="BM52" s="13"/>
      <c r="BN52" s="13"/>
      <c r="BO52" s="13"/>
      <c r="BP52" s="13"/>
      <c r="BQ52" s="13"/>
      <c r="BR52" s="13"/>
      <c r="BS52" s="77"/>
      <c r="BU52" s="24"/>
      <c r="BV52" s="13"/>
      <c r="BW52" s="13"/>
      <c r="BX52" s="13"/>
      <c r="BY52" s="13"/>
      <c r="BZ52" s="13"/>
      <c r="CA52" s="13"/>
      <c r="CB52" s="13"/>
      <c r="CC52" s="77"/>
    </row>
    <row r="53" spans="1:81" ht="14.5" x14ac:dyDescent="0.25">
      <c r="M53" s="244" t="s">
        <v>210</v>
      </c>
      <c r="N53" s="245"/>
      <c r="O53" s="245"/>
      <c r="P53" s="245"/>
      <c r="Q53" s="245"/>
      <c r="R53" s="245"/>
      <c r="S53" s="245"/>
      <c r="T53" s="245"/>
      <c r="U53" s="246"/>
      <c r="V53" s="18"/>
      <c r="W53" s="1"/>
      <c r="X53" s="1"/>
      <c r="Y53" s="1"/>
      <c r="Z53" s="1"/>
      <c r="AA53" s="1"/>
      <c r="AB53" s="1"/>
      <c r="AC53" s="1"/>
      <c r="AD53" s="1"/>
      <c r="AE53" s="18"/>
      <c r="AG53" s="111"/>
      <c r="AH53" s="1"/>
      <c r="AI53" s="1"/>
      <c r="AJ53" s="1"/>
      <c r="AK53" s="1"/>
      <c r="AL53" s="1"/>
      <c r="AM53" s="1"/>
      <c r="AN53" s="1"/>
      <c r="AO53" s="105"/>
      <c r="AQ53" s="17"/>
      <c r="AR53" s="1"/>
      <c r="AS53" s="1"/>
      <c r="AT53" s="1"/>
      <c r="AU53" s="1"/>
      <c r="AV53" s="1"/>
      <c r="AW53" s="1"/>
      <c r="AX53" s="1"/>
      <c r="AY53" s="18"/>
      <c r="BA53" s="17"/>
      <c r="BB53" s="1"/>
      <c r="BC53" s="1"/>
      <c r="BD53" s="1"/>
      <c r="BE53" s="1"/>
      <c r="BF53" s="1"/>
      <c r="BG53" s="1"/>
      <c r="BH53" s="1"/>
      <c r="BI53" s="18"/>
      <c r="BK53" s="24"/>
      <c r="BL53" s="13"/>
      <c r="BM53" s="13"/>
      <c r="BN53" s="13"/>
      <c r="BO53" s="13"/>
      <c r="BP53" s="13"/>
      <c r="BQ53" s="13"/>
      <c r="BR53" s="13"/>
      <c r="BS53" s="77"/>
      <c r="BU53" s="24"/>
      <c r="BV53" s="13"/>
      <c r="BW53" s="13"/>
      <c r="BX53" s="13"/>
      <c r="BY53" s="13"/>
      <c r="BZ53" s="13"/>
      <c r="CA53" s="13"/>
      <c r="CB53" s="13"/>
      <c r="CC53" s="77"/>
    </row>
    <row r="54" spans="1:81" ht="14.5" x14ac:dyDescent="0.25">
      <c r="M54" s="228"/>
      <c r="N54" s="229"/>
      <c r="O54" s="229"/>
      <c r="P54" s="229"/>
      <c r="Q54" s="229"/>
      <c r="R54" s="229"/>
      <c r="S54" s="229"/>
      <c r="T54" s="229"/>
      <c r="U54" s="230"/>
      <c r="V54" s="18"/>
      <c r="W54" s="1"/>
      <c r="X54" s="1"/>
      <c r="Y54" s="1"/>
      <c r="Z54" s="1"/>
      <c r="AA54" s="1"/>
      <c r="AB54" s="1"/>
      <c r="AC54" s="1"/>
      <c r="AD54" s="1"/>
      <c r="AE54" s="18"/>
      <c r="AG54" s="111"/>
      <c r="AH54" s="1"/>
      <c r="AI54" s="1"/>
      <c r="AJ54" s="1"/>
      <c r="AK54" s="1"/>
      <c r="AL54" s="1"/>
      <c r="AM54" s="1"/>
      <c r="AN54" s="1"/>
      <c r="AO54" s="105"/>
      <c r="AQ54" s="17"/>
      <c r="AR54" s="1"/>
      <c r="AS54" s="1"/>
      <c r="AT54" s="1"/>
      <c r="AU54" s="1"/>
      <c r="AV54" s="1"/>
      <c r="AW54" s="1"/>
      <c r="AX54" s="1"/>
      <c r="AY54" s="18"/>
      <c r="BA54" s="17"/>
      <c r="BB54" s="1"/>
      <c r="BC54" s="1"/>
      <c r="BD54" s="1"/>
      <c r="BE54" s="1"/>
      <c r="BF54" s="1"/>
      <c r="BG54" s="1"/>
      <c r="BH54" s="1"/>
      <c r="BI54" s="18"/>
      <c r="BK54" s="135"/>
      <c r="BL54" s="136"/>
      <c r="BM54" s="136"/>
      <c r="BN54" s="136"/>
      <c r="BO54" s="136"/>
      <c r="BP54" s="136"/>
      <c r="BQ54" s="136"/>
      <c r="BR54" s="136"/>
      <c r="BS54" s="137"/>
      <c r="BU54" s="135"/>
      <c r="BV54" s="136"/>
      <c r="BW54" s="136"/>
      <c r="BX54" s="136"/>
      <c r="BY54" s="136"/>
      <c r="BZ54" s="136"/>
      <c r="CA54" s="136"/>
      <c r="CB54" s="136"/>
      <c r="CC54" s="137"/>
    </row>
    <row r="55" spans="1:81" ht="14.5" x14ac:dyDescent="0.25">
      <c r="M55" s="228"/>
      <c r="N55" s="229"/>
      <c r="O55" s="229"/>
      <c r="P55" s="229"/>
      <c r="Q55" s="229"/>
      <c r="R55" s="229"/>
      <c r="S55" s="229"/>
      <c r="T55" s="229"/>
      <c r="U55" s="230"/>
      <c r="V55" s="18"/>
      <c r="W55" s="1"/>
      <c r="X55" s="1"/>
      <c r="Y55" s="1"/>
      <c r="Z55" s="1"/>
      <c r="AA55" s="1"/>
      <c r="AB55" s="1"/>
      <c r="AC55" s="1"/>
      <c r="AD55" s="1"/>
      <c r="AE55" s="18"/>
      <c r="AG55" s="111"/>
      <c r="AH55" s="1"/>
      <c r="AI55" s="1"/>
      <c r="AJ55" s="1"/>
      <c r="AK55" s="1"/>
      <c r="AL55" s="1"/>
      <c r="AM55" s="1"/>
      <c r="AN55" s="1"/>
      <c r="AO55" s="105"/>
      <c r="AQ55" s="17"/>
      <c r="AR55" s="1"/>
      <c r="AS55" s="1"/>
      <c r="AT55" s="1"/>
      <c r="AU55" s="1"/>
      <c r="AV55" s="1"/>
      <c r="AW55" s="1"/>
      <c r="AX55" s="1"/>
      <c r="AY55" s="18"/>
      <c r="BA55" s="17"/>
      <c r="BB55" s="1"/>
      <c r="BC55" s="1"/>
      <c r="BD55" s="1"/>
      <c r="BE55" s="1"/>
      <c r="BF55" s="1"/>
      <c r="BG55" s="1"/>
      <c r="BH55" s="1"/>
      <c r="BI55" s="18"/>
      <c r="BK55" s="135"/>
      <c r="BL55" s="136"/>
      <c r="BM55" s="136"/>
      <c r="BN55" s="136"/>
      <c r="BO55" s="136"/>
      <c r="BP55" s="136"/>
      <c r="BQ55" s="136"/>
      <c r="BR55" s="136"/>
      <c r="BS55" s="137"/>
      <c r="BU55" s="135"/>
      <c r="BV55" s="136"/>
      <c r="BW55" s="136"/>
      <c r="BX55" s="136"/>
      <c r="BY55" s="136"/>
      <c r="BZ55" s="136"/>
      <c r="CA55" s="136"/>
      <c r="CB55" s="136"/>
      <c r="CC55" s="137"/>
    </row>
    <row r="56" spans="1:81" ht="14.5" x14ac:dyDescent="0.25">
      <c r="M56" s="26"/>
      <c r="N56" s="27"/>
      <c r="O56" s="1"/>
      <c r="P56" s="1"/>
      <c r="Q56" s="1"/>
      <c r="R56" s="1"/>
      <c r="S56" s="1"/>
      <c r="T56" s="1"/>
      <c r="U56" s="18"/>
      <c r="V56" s="18"/>
      <c r="W56" s="1"/>
      <c r="X56" s="1"/>
      <c r="Y56" s="1"/>
      <c r="Z56" s="1"/>
      <c r="AA56" s="1"/>
      <c r="AB56" s="1"/>
      <c r="AC56" s="1"/>
      <c r="AD56" s="1"/>
      <c r="AE56" s="18"/>
      <c r="AG56" s="111"/>
      <c r="AH56" s="1"/>
      <c r="AI56" s="1"/>
      <c r="AJ56" s="1"/>
      <c r="AK56" s="1"/>
      <c r="AL56" s="1"/>
      <c r="AM56" s="1"/>
      <c r="AN56" s="1"/>
      <c r="AO56" s="105"/>
      <c r="AQ56" s="17"/>
      <c r="AR56" s="1"/>
      <c r="AS56" s="1"/>
      <c r="AT56" s="1"/>
      <c r="AU56" s="1"/>
      <c r="AV56" s="1"/>
      <c r="AW56" s="1"/>
      <c r="AX56" s="1"/>
      <c r="AY56" s="18"/>
      <c r="BA56" s="17"/>
      <c r="BB56" s="1"/>
      <c r="BC56" s="1"/>
      <c r="BD56" s="1"/>
      <c r="BE56" s="1"/>
      <c r="BF56" s="1"/>
      <c r="BG56" s="1"/>
      <c r="BH56" s="1"/>
      <c r="BI56" s="18"/>
      <c r="BK56" s="135"/>
      <c r="BL56" s="136"/>
      <c r="BM56" s="136"/>
      <c r="BN56" s="136"/>
      <c r="BO56" s="136"/>
      <c r="BP56" s="136"/>
      <c r="BQ56" s="136"/>
      <c r="BR56" s="136"/>
      <c r="BS56" s="137"/>
      <c r="BU56" s="135"/>
      <c r="BV56" s="136"/>
      <c r="BW56" s="136"/>
      <c r="BX56" s="136"/>
      <c r="BY56" s="136"/>
      <c r="BZ56" s="136"/>
      <c r="CA56" s="136"/>
      <c r="CB56" s="136"/>
      <c r="CC56" s="137"/>
    </row>
    <row r="57" spans="1:81" ht="14.5" x14ac:dyDescent="0.25">
      <c r="M57" s="26"/>
      <c r="N57" s="27"/>
      <c r="O57" s="1"/>
      <c r="P57" s="1"/>
      <c r="Q57" s="1"/>
      <c r="R57" s="1"/>
      <c r="S57" s="1"/>
      <c r="T57" s="1"/>
      <c r="U57" s="18"/>
      <c r="V57" s="18"/>
      <c r="W57" s="1"/>
      <c r="X57" s="1"/>
      <c r="Y57" s="1"/>
      <c r="Z57" s="1"/>
      <c r="AA57" s="1"/>
      <c r="AB57" s="1"/>
      <c r="AC57" s="1"/>
      <c r="AD57" s="1"/>
      <c r="AE57" s="18"/>
      <c r="AG57" s="111"/>
      <c r="AH57" s="1"/>
      <c r="AI57" s="1"/>
      <c r="AJ57" s="1"/>
      <c r="AK57" s="1"/>
      <c r="AL57" s="1"/>
      <c r="AM57" s="1"/>
      <c r="AN57" s="1"/>
      <c r="AO57" s="105"/>
      <c r="AQ57" s="17"/>
      <c r="AR57" s="1"/>
      <c r="AS57" s="1"/>
      <c r="AT57" s="1"/>
      <c r="AU57" s="1"/>
      <c r="AV57" s="1"/>
      <c r="AW57" s="1"/>
      <c r="AX57" s="1"/>
      <c r="AY57" s="18"/>
      <c r="BA57" s="17"/>
      <c r="BB57" s="1"/>
      <c r="BC57" s="1"/>
      <c r="BD57" s="1"/>
      <c r="BE57" s="1"/>
      <c r="BF57" s="1"/>
      <c r="BG57" s="1"/>
      <c r="BH57" s="1"/>
      <c r="BI57" s="18"/>
      <c r="BK57" s="135"/>
      <c r="BL57" s="136"/>
      <c r="BM57" s="136"/>
      <c r="BN57" s="136"/>
      <c r="BO57" s="136"/>
      <c r="BP57" s="136"/>
      <c r="BQ57" s="136"/>
      <c r="BR57" s="136"/>
      <c r="BS57" s="137"/>
      <c r="BU57" s="135"/>
      <c r="BV57" s="136"/>
      <c r="BW57" s="136"/>
      <c r="BX57" s="136"/>
      <c r="BY57" s="136"/>
      <c r="BZ57" s="136"/>
      <c r="CA57" s="136"/>
      <c r="CB57" s="136"/>
      <c r="CC57" s="137"/>
    </row>
    <row r="58" spans="1:81" ht="14.5" x14ac:dyDescent="0.25">
      <c r="M58" s="26"/>
      <c r="N58" s="27"/>
      <c r="O58" s="1"/>
      <c r="P58" s="1"/>
      <c r="Q58" s="1"/>
      <c r="R58" s="1"/>
      <c r="S58" s="1"/>
      <c r="T58" s="1"/>
      <c r="U58" s="18"/>
      <c r="V58" s="18"/>
      <c r="W58" s="1"/>
      <c r="X58" s="1"/>
      <c r="Y58" s="1"/>
      <c r="Z58" s="1"/>
      <c r="AA58" s="1"/>
      <c r="AB58" s="1"/>
      <c r="AC58" s="1"/>
      <c r="AD58" s="1"/>
      <c r="AE58" s="18"/>
      <c r="AG58" s="111"/>
      <c r="AH58" s="1"/>
      <c r="AI58" s="1"/>
      <c r="AJ58" s="1"/>
      <c r="AK58" s="1"/>
      <c r="AL58" s="1"/>
      <c r="AM58" s="1"/>
      <c r="AN58" s="1"/>
      <c r="AO58" s="105"/>
      <c r="AQ58" s="17"/>
      <c r="AR58" s="1"/>
      <c r="AS58" s="1"/>
      <c r="AT58" s="1"/>
      <c r="AU58" s="1"/>
      <c r="AV58" s="1"/>
      <c r="AW58" s="1"/>
      <c r="AX58" s="1"/>
      <c r="AY58" s="18"/>
      <c r="BA58" s="17"/>
      <c r="BB58" s="1"/>
      <c r="BC58" s="1"/>
      <c r="BD58" s="1"/>
      <c r="BE58" s="1"/>
      <c r="BF58" s="1"/>
      <c r="BG58" s="1"/>
      <c r="BH58" s="1"/>
      <c r="BI58" s="18"/>
      <c r="BK58" s="135"/>
      <c r="BL58" s="136"/>
      <c r="BM58" s="136"/>
      <c r="BN58" s="136"/>
      <c r="BO58" s="136"/>
      <c r="BP58" s="136"/>
      <c r="BQ58" s="136"/>
      <c r="BR58" s="136"/>
      <c r="BS58" s="137"/>
      <c r="BU58" s="135"/>
      <c r="BV58" s="136"/>
      <c r="BW58" s="136"/>
      <c r="BX58" s="136"/>
      <c r="BY58" s="136"/>
      <c r="BZ58" s="136"/>
      <c r="CA58" s="136"/>
      <c r="CB58" s="136"/>
      <c r="CC58" s="137"/>
    </row>
    <row r="59" spans="1:81" ht="14.5" x14ac:dyDescent="0.25">
      <c r="M59" s="26"/>
      <c r="N59" s="27"/>
      <c r="O59" s="1"/>
      <c r="P59" s="1"/>
      <c r="Q59" s="1"/>
      <c r="R59" s="1"/>
      <c r="S59" s="1"/>
      <c r="T59" s="1"/>
      <c r="U59" s="18"/>
      <c r="V59" s="18"/>
      <c r="W59" s="1"/>
      <c r="X59" s="1"/>
      <c r="Y59" s="1"/>
      <c r="Z59" s="1"/>
      <c r="AA59" s="1"/>
      <c r="AB59" s="1"/>
      <c r="AC59" s="1"/>
      <c r="AD59" s="1"/>
      <c r="AE59" s="18"/>
      <c r="AG59" s="111"/>
      <c r="AH59" s="1"/>
      <c r="AI59" s="1"/>
      <c r="AJ59" s="1"/>
      <c r="AK59" s="1"/>
      <c r="AL59" s="1"/>
      <c r="AM59" s="1"/>
      <c r="AN59" s="1"/>
      <c r="AO59" s="105"/>
      <c r="AQ59" s="17"/>
      <c r="AR59" s="1"/>
      <c r="AS59" s="1"/>
      <c r="AT59" s="1"/>
      <c r="AU59" s="1"/>
      <c r="AV59" s="1"/>
      <c r="AW59" s="1"/>
      <c r="AX59" s="1"/>
      <c r="AY59" s="18"/>
      <c r="BA59" s="17"/>
      <c r="BB59" s="1"/>
      <c r="BC59" s="1"/>
      <c r="BD59" s="1"/>
      <c r="BE59" s="1"/>
      <c r="BF59" s="1"/>
      <c r="BG59" s="1"/>
      <c r="BH59" s="1"/>
      <c r="BI59" s="18"/>
      <c r="BK59" s="135"/>
      <c r="BL59" s="136"/>
      <c r="BM59" s="136"/>
      <c r="BN59" s="136"/>
      <c r="BO59" s="136"/>
      <c r="BP59" s="136"/>
      <c r="BQ59" s="136"/>
      <c r="BR59" s="136"/>
      <c r="BS59" s="137"/>
      <c r="BU59" s="135"/>
      <c r="BV59" s="136"/>
      <c r="BW59" s="136"/>
      <c r="BX59" s="136"/>
      <c r="BY59" s="136"/>
      <c r="BZ59" s="136"/>
      <c r="CA59" s="136"/>
      <c r="CB59" s="136"/>
      <c r="CC59" s="137"/>
    </row>
    <row r="60" spans="1:81" ht="14.5" x14ac:dyDescent="0.25">
      <c r="M60" s="26"/>
      <c r="N60" s="27"/>
      <c r="O60" s="1"/>
      <c r="P60" s="1"/>
      <c r="Q60" s="1"/>
      <c r="R60" s="1"/>
      <c r="S60" s="1"/>
      <c r="T60" s="1"/>
      <c r="U60" s="18"/>
      <c r="V60" s="18"/>
      <c r="W60" s="1"/>
      <c r="X60" s="1"/>
      <c r="Y60" s="1"/>
      <c r="Z60" s="1"/>
      <c r="AA60" s="1"/>
      <c r="AB60" s="1"/>
      <c r="AC60" s="1"/>
      <c r="AD60" s="1"/>
      <c r="AE60" s="18"/>
      <c r="AG60" s="111"/>
      <c r="AH60" s="1"/>
      <c r="AI60" s="1"/>
      <c r="AJ60" s="1"/>
      <c r="AK60" s="1"/>
      <c r="AL60" s="1"/>
      <c r="AM60" s="1"/>
      <c r="AN60" s="1"/>
      <c r="AO60" s="105"/>
      <c r="AQ60" s="17"/>
      <c r="AR60" s="1"/>
      <c r="AS60" s="1"/>
      <c r="AT60" s="1"/>
      <c r="AU60" s="1"/>
      <c r="AV60" s="1"/>
      <c r="AW60" s="1"/>
      <c r="AX60" s="1"/>
      <c r="AY60" s="18"/>
      <c r="BA60" s="17"/>
      <c r="BB60" s="1"/>
      <c r="BC60" s="1"/>
      <c r="BD60" s="1"/>
      <c r="BE60" s="1"/>
      <c r="BF60" s="1"/>
      <c r="BG60" s="1"/>
      <c r="BH60" s="1"/>
      <c r="BI60" s="18"/>
      <c r="BK60" s="135"/>
      <c r="BL60" s="136"/>
      <c r="BM60" s="136"/>
      <c r="BN60" s="136"/>
      <c r="BO60" s="136"/>
      <c r="BP60" s="136"/>
      <c r="BQ60" s="136"/>
      <c r="BR60" s="136"/>
      <c r="BS60" s="137"/>
      <c r="BU60" s="135"/>
      <c r="BV60" s="136"/>
      <c r="BW60" s="136"/>
      <c r="BX60" s="136"/>
      <c r="BY60" s="136"/>
      <c r="BZ60" s="136"/>
      <c r="CA60" s="136"/>
      <c r="CB60" s="136"/>
      <c r="CC60" s="137"/>
    </row>
    <row r="61" spans="1:81" ht="14.5" x14ac:dyDescent="0.25">
      <c r="M61" s="26"/>
      <c r="N61" s="27"/>
      <c r="O61" s="1"/>
      <c r="P61" s="1"/>
      <c r="Q61" s="1"/>
      <c r="R61" s="1"/>
      <c r="S61" s="1"/>
      <c r="T61" s="1"/>
      <c r="U61" s="18"/>
      <c r="V61" s="18"/>
      <c r="W61" s="1"/>
      <c r="X61" s="1"/>
      <c r="Y61" s="1"/>
      <c r="Z61" s="1"/>
      <c r="AA61" s="1"/>
      <c r="AB61" s="1"/>
      <c r="AC61" s="1"/>
      <c r="AD61" s="1"/>
      <c r="AE61" s="18"/>
      <c r="AG61" s="111"/>
      <c r="AH61" s="1"/>
      <c r="AI61" s="1"/>
      <c r="AJ61" s="1"/>
      <c r="AK61" s="1"/>
      <c r="AL61" s="1"/>
      <c r="AM61" s="1"/>
      <c r="AN61" s="1"/>
      <c r="AO61" s="105"/>
      <c r="AQ61" s="17"/>
      <c r="AR61" s="1"/>
      <c r="AS61" s="1"/>
      <c r="AT61" s="1"/>
      <c r="AU61" s="1"/>
      <c r="AV61" s="1"/>
      <c r="AW61" s="1"/>
      <c r="AX61" s="1"/>
      <c r="AY61" s="18"/>
      <c r="BA61" s="17"/>
      <c r="BB61" s="1"/>
      <c r="BC61" s="1"/>
      <c r="BD61" s="1"/>
      <c r="BE61" s="1"/>
      <c r="BF61" s="1"/>
      <c r="BG61" s="1"/>
      <c r="BH61" s="1"/>
      <c r="BI61" s="18"/>
      <c r="BK61" s="135"/>
      <c r="BL61" s="136"/>
      <c r="BM61" s="136"/>
      <c r="BN61" s="136"/>
      <c r="BO61" s="136"/>
      <c r="BP61" s="136"/>
      <c r="BQ61" s="136"/>
      <c r="BR61" s="136"/>
      <c r="BS61" s="137"/>
      <c r="BU61" s="135"/>
      <c r="BV61" s="136"/>
      <c r="BW61" s="136"/>
      <c r="BX61" s="136"/>
      <c r="BY61" s="136"/>
      <c r="BZ61" s="136"/>
      <c r="CA61" s="136"/>
      <c r="CB61" s="136"/>
      <c r="CC61" s="137"/>
    </row>
    <row r="62" spans="1:81" ht="14.5" x14ac:dyDescent="0.25">
      <c r="M62" s="26"/>
      <c r="N62" s="27"/>
      <c r="O62" s="1"/>
      <c r="P62" s="1"/>
      <c r="Q62" s="1"/>
      <c r="R62" s="1"/>
      <c r="S62" s="1"/>
      <c r="T62" s="1"/>
      <c r="U62" s="18"/>
      <c r="V62" s="18"/>
      <c r="W62" s="231" t="s">
        <v>214</v>
      </c>
      <c r="X62" s="250"/>
      <c r="Y62" s="250"/>
      <c r="Z62" s="250"/>
      <c r="AA62" s="250"/>
      <c r="AB62" s="250"/>
      <c r="AC62" s="250"/>
      <c r="AD62" s="250"/>
      <c r="AE62" s="233"/>
      <c r="AG62" s="111"/>
      <c r="AH62" s="1"/>
      <c r="AI62" s="1"/>
      <c r="AJ62" s="1"/>
      <c r="AK62" s="1"/>
      <c r="AL62" s="1"/>
      <c r="AM62" s="1"/>
      <c r="AN62" s="1"/>
      <c r="AO62" s="105"/>
      <c r="AQ62" s="17"/>
      <c r="AR62" s="1"/>
      <c r="AS62" s="1"/>
      <c r="AT62" s="1"/>
      <c r="AU62" s="1"/>
      <c r="AV62" s="1"/>
      <c r="AW62" s="1"/>
      <c r="AX62" s="1"/>
      <c r="AY62" s="18"/>
      <c r="BA62" s="17"/>
      <c r="BB62" s="1"/>
      <c r="BC62" s="1"/>
      <c r="BD62" s="1"/>
      <c r="BE62" s="1"/>
      <c r="BF62" s="1"/>
      <c r="BG62" s="1"/>
      <c r="BH62" s="1"/>
      <c r="BI62" s="18"/>
      <c r="BK62" s="135"/>
      <c r="BL62" s="136"/>
      <c r="BM62" s="136"/>
      <c r="BN62" s="136"/>
      <c r="BO62" s="136"/>
      <c r="BP62" s="136"/>
      <c r="BQ62" s="136"/>
      <c r="BR62" s="136"/>
      <c r="BS62" s="137"/>
      <c r="BU62" s="135"/>
      <c r="BV62" s="136"/>
      <c r="BW62" s="136"/>
      <c r="BX62" s="136"/>
      <c r="BY62" s="136"/>
      <c r="BZ62" s="136"/>
      <c r="CA62" s="136"/>
      <c r="CB62" s="136"/>
      <c r="CC62" s="137"/>
    </row>
    <row r="63" spans="1:81" ht="56.25" customHeight="1" thickBot="1" x14ac:dyDescent="0.3">
      <c r="M63" s="26"/>
      <c r="N63" s="27"/>
      <c r="O63" s="1"/>
      <c r="P63" s="1"/>
      <c r="Q63" s="1"/>
      <c r="R63" s="1"/>
      <c r="S63" s="1"/>
      <c r="T63" s="1"/>
      <c r="U63" s="18"/>
      <c r="V63" s="18"/>
      <c r="W63" s="1"/>
      <c r="X63" s="1"/>
      <c r="Y63" s="1"/>
      <c r="Z63" s="1"/>
      <c r="AA63" s="1"/>
      <c r="AB63" s="1"/>
      <c r="AC63" s="1"/>
      <c r="AD63" s="1"/>
      <c r="AE63" s="18"/>
      <c r="AG63" s="112"/>
      <c r="AH63" s="52"/>
      <c r="AI63" s="52"/>
      <c r="AJ63" s="52"/>
      <c r="AK63" s="52"/>
      <c r="AL63" s="52"/>
      <c r="AM63" s="52"/>
      <c r="AN63" s="52"/>
      <c r="AO63" s="113"/>
      <c r="AQ63" s="17"/>
      <c r="AR63" s="1"/>
      <c r="AS63" s="1"/>
      <c r="AT63" s="1"/>
      <c r="AU63" s="1"/>
      <c r="AV63" s="1"/>
      <c r="AW63" s="1"/>
      <c r="AX63" s="1"/>
      <c r="AY63" s="18"/>
      <c r="BA63" s="17"/>
      <c r="BB63" s="1"/>
      <c r="BC63" s="1"/>
      <c r="BD63" s="1"/>
      <c r="BE63" s="1"/>
      <c r="BF63" s="1"/>
      <c r="BG63" s="1"/>
      <c r="BH63" s="1"/>
      <c r="BI63" s="18"/>
      <c r="BK63" s="135"/>
      <c r="BL63" s="136"/>
      <c r="BM63" s="136"/>
      <c r="BN63" s="136"/>
      <c r="BO63" s="136"/>
      <c r="BP63" s="136"/>
      <c r="BQ63" s="136"/>
      <c r="BR63" s="136"/>
      <c r="BS63" s="137"/>
      <c r="BU63" s="135"/>
      <c r="BV63" s="136"/>
      <c r="BW63" s="136"/>
      <c r="BX63" s="136"/>
      <c r="BY63" s="136"/>
      <c r="BZ63" s="136"/>
      <c r="CA63" s="136"/>
      <c r="CB63" s="136"/>
      <c r="CC63" s="137"/>
    </row>
    <row r="64" spans="1:81" ht="62.25" customHeight="1" x14ac:dyDescent="0.25">
      <c r="M64" s="26"/>
      <c r="N64" s="27"/>
      <c r="O64" s="1"/>
      <c r="P64" s="1"/>
      <c r="Q64" s="1"/>
      <c r="R64" s="1"/>
      <c r="S64" s="1"/>
      <c r="T64" s="1"/>
      <c r="U64" s="18"/>
      <c r="V64" s="18"/>
      <c r="W64" s="1"/>
      <c r="X64" s="1"/>
      <c r="Y64" s="1"/>
      <c r="Z64" s="1"/>
      <c r="AA64" s="1"/>
      <c r="AB64" s="1"/>
      <c r="AC64" s="1"/>
      <c r="AD64" s="1"/>
      <c r="AE64" s="18"/>
      <c r="AG64" s="140" t="s">
        <v>132</v>
      </c>
      <c r="AH64" s="141"/>
      <c r="AI64" s="141"/>
      <c r="AJ64" s="141"/>
      <c r="AK64" s="141"/>
      <c r="AL64" s="141"/>
      <c r="AM64" s="141"/>
      <c r="AN64" s="141"/>
      <c r="AO64" s="142"/>
      <c r="AQ64" s="17"/>
      <c r="AR64" s="1"/>
      <c r="AS64" s="1"/>
      <c r="AT64" s="1"/>
      <c r="AU64" s="1"/>
      <c r="AV64" s="1"/>
      <c r="AW64" s="1"/>
      <c r="AX64" s="1"/>
      <c r="AY64" s="18"/>
      <c r="BA64" s="17"/>
      <c r="BB64" s="1"/>
      <c r="BC64" s="1"/>
      <c r="BD64" s="1"/>
      <c r="BE64" s="1"/>
      <c r="BF64" s="1"/>
      <c r="BG64" s="1"/>
      <c r="BH64" s="1"/>
      <c r="BI64" s="18"/>
      <c r="BK64" s="135"/>
      <c r="BL64" s="136"/>
      <c r="BM64" s="136"/>
      <c r="BN64" s="136"/>
      <c r="BO64" s="136"/>
      <c r="BP64" s="136"/>
      <c r="BQ64" s="136"/>
      <c r="BR64" s="136"/>
      <c r="BS64" s="137"/>
      <c r="BU64" s="135"/>
      <c r="BV64" s="136"/>
      <c r="BW64" s="136"/>
      <c r="BX64" s="136"/>
      <c r="BY64" s="136"/>
      <c r="BZ64" s="136"/>
      <c r="CA64" s="136"/>
      <c r="CB64" s="136"/>
      <c r="CC64" s="137"/>
    </row>
    <row r="65" spans="13:81" ht="14.5" x14ac:dyDescent="0.25">
      <c r="M65" s="26"/>
      <c r="N65" s="27"/>
      <c r="O65" s="1"/>
      <c r="P65" s="1"/>
      <c r="Q65" s="1"/>
      <c r="R65" s="1"/>
      <c r="S65" s="1"/>
      <c r="T65" s="1"/>
      <c r="U65" s="18"/>
      <c r="V65" s="18"/>
      <c r="W65" s="1"/>
      <c r="X65" s="1"/>
      <c r="Y65" s="1"/>
      <c r="Z65" s="1"/>
      <c r="AA65" s="1"/>
      <c r="AB65" s="1"/>
      <c r="AC65" s="1"/>
      <c r="AD65" s="1"/>
      <c r="AE65" s="18"/>
      <c r="AG65" s="161" t="s">
        <v>228</v>
      </c>
      <c r="AH65" s="254"/>
      <c r="AI65" s="254"/>
      <c r="AJ65" s="254"/>
      <c r="AK65" s="254"/>
      <c r="AL65" s="254"/>
      <c r="AM65" s="254"/>
      <c r="AN65" s="254"/>
      <c r="AO65" s="162"/>
      <c r="AQ65" s="17"/>
      <c r="AR65" s="1"/>
      <c r="AS65" s="1"/>
      <c r="AT65" s="1"/>
      <c r="AU65" s="1"/>
      <c r="AV65" s="1"/>
      <c r="AW65" s="1"/>
      <c r="AX65" s="1"/>
      <c r="AY65" s="18"/>
      <c r="BA65" s="17"/>
      <c r="BB65" s="1"/>
      <c r="BC65" s="1"/>
      <c r="BD65" s="1"/>
      <c r="BE65" s="1"/>
      <c r="BF65" s="1"/>
      <c r="BG65" s="1"/>
      <c r="BH65" s="1"/>
      <c r="BI65" s="18"/>
      <c r="BK65" s="135"/>
      <c r="BL65" s="136"/>
      <c r="BM65" s="136"/>
      <c r="BN65" s="136"/>
      <c r="BO65" s="136"/>
      <c r="BP65" s="136"/>
      <c r="BQ65" s="136"/>
      <c r="BR65" s="136"/>
      <c r="BS65" s="137"/>
      <c r="BU65" s="135"/>
      <c r="BV65" s="136"/>
      <c r="BW65" s="136"/>
      <c r="BX65" s="136"/>
      <c r="BY65" s="136"/>
      <c r="BZ65" s="136"/>
      <c r="CA65" s="136"/>
      <c r="CB65" s="136"/>
      <c r="CC65" s="137"/>
    </row>
    <row r="66" spans="13:81" ht="14.5" x14ac:dyDescent="0.25">
      <c r="M66" s="26"/>
      <c r="N66" s="27"/>
      <c r="O66" s="1"/>
      <c r="P66" s="1"/>
      <c r="Q66" s="1"/>
      <c r="R66" s="1"/>
      <c r="S66" s="1"/>
      <c r="T66" s="1"/>
      <c r="U66" s="18"/>
      <c r="V66" s="18"/>
      <c r="W66" s="1"/>
      <c r="X66" s="1"/>
      <c r="Y66" s="1"/>
      <c r="Z66" s="1"/>
      <c r="AA66" s="1"/>
      <c r="AB66" s="1"/>
      <c r="AC66" s="1"/>
      <c r="AD66" s="1"/>
      <c r="AE66" s="18"/>
      <c r="AG66" s="161"/>
      <c r="AH66" s="254"/>
      <c r="AI66" s="254"/>
      <c r="AJ66" s="254"/>
      <c r="AK66" s="254"/>
      <c r="AL66" s="254"/>
      <c r="AM66" s="254"/>
      <c r="AN66" s="254"/>
      <c r="AO66" s="162"/>
      <c r="AQ66" s="17"/>
      <c r="AR66" s="1"/>
      <c r="AS66" s="1"/>
      <c r="AT66" s="1"/>
      <c r="AU66" s="1"/>
      <c r="AV66" s="1"/>
      <c r="AW66" s="1"/>
      <c r="AX66" s="1"/>
      <c r="AY66" s="18"/>
      <c r="BA66" s="17"/>
      <c r="BB66" s="1"/>
      <c r="BC66" s="1"/>
      <c r="BD66" s="1"/>
      <c r="BE66" s="1"/>
      <c r="BF66" s="1"/>
      <c r="BG66" s="1"/>
      <c r="BH66" s="1"/>
      <c r="BI66" s="18"/>
      <c r="BK66" s="135"/>
      <c r="BL66" s="136"/>
      <c r="BM66" s="136"/>
      <c r="BN66" s="136"/>
      <c r="BO66" s="136"/>
      <c r="BP66" s="136"/>
      <c r="BQ66" s="136"/>
      <c r="BR66" s="136"/>
      <c r="BS66" s="137"/>
      <c r="BU66" s="135"/>
      <c r="BV66" s="136"/>
      <c r="BW66" s="136"/>
      <c r="BX66" s="136"/>
      <c r="BY66" s="136"/>
      <c r="BZ66" s="136"/>
      <c r="CA66" s="136"/>
      <c r="CB66" s="136"/>
      <c r="CC66" s="137"/>
    </row>
    <row r="67" spans="13:81" ht="14.5" x14ac:dyDescent="0.25">
      <c r="M67" s="26"/>
      <c r="N67" s="27"/>
      <c r="O67" s="1"/>
      <c r="P67" s="1"/>
      <c r="Q67" s="1"/>
      <c r="R67" s="1"/>
      <c r="S67" s="1"/>
      <c r="T67" s="1"/>
      <c r="U67" s="18"/>
      <c r="V67" s="18"/>
      <c r="W67" s="1"/>
      <c r="X67" s="1"/>
      <c r="Y67" s="1"/>
      <c r="Z67" s="1"/>
      <c r="AA67" s="1"/>
      <c r="AB67" s="1"/>
      <c r="AC67" s="1"/>
      <c r="AD67" s="1"/>
      <c r="AE67" s="18"/>
      <c r="AG67" s="161"/>
      <c r="AH67" s="254"/>
      <c r="AI67" s="254"/>
      <c r="AJ67" s="254"/>
      <c r="AK67" s="254"/>
      <c r="AL67" s="254"/>
      <c r="AM67" s="254"/>
      <c r="AN67" s="254"/>
      <c r="AO67" s="162"/>
      <c r="AQ67" s="17"/>
      <c r="AR67" s="1"/>
      <c r="AS67" s="1"/>
      <c r="AT67" s="1"/>
      <c r="AU67" s="1"/>
      <c r="AV67" s="1"/>
      <c r="AW67" s="1"/>
      <c r="AX67" s="1"/>
      <c r="AY67" s="18"/>
      <c r="BA67" s="17"/>
      <c r="BB67" s="1"/>
      <c r="BC67" s="1"/>
      <c r="BD67" s="1"/>
      <c r="BE67" s="1"/>
      <c r="BF67" s="1"/>
      <c r="BG67" s="1"/>
      <c r="BH67" s="1"/>
      <c r="BI67" s="18"/>
      <c r="BK67" s="135"/>
      <c r="BL67" s="136"/>
      <c r="BM67" s="136"/>
      <c r="BN67" s="136"/>
      <c r="BO67" s="136"/>
      <c r="BP67" s="136"/>
      <c r="BQ67" s="136"/>
      <c r="BR67" s="136"/>
      <c r="BS67" s="137"/>
      <c r="BU67" s="135"/>
      <c r="BV67" s="136"/>
      <c r="BW67" s="136"/>
      <c r="BX67" s="136"/>
      <c r="BY67" s="136"/>
      <c r="BZ67" s="136"/>
      <c r="CA67" s="136"/>
      <c r="CB67" s="136"/>
      <c r="CC67" s="137"/>
    </row>
    <row r="68" spans="13:81" ht="59.25" customHeight="1" x14ac:dyDescent="0.25">
      <c r="M68" s="26"/>
      <c r="N68" s="27"/>
      <c r="O68" s="1"/>
      <c r="P68" s="1"/>
      <c r="Q68" s="1"/>
      <c r="R68" s="1"/>
      <c r="S68" s="1"/>
      <c r="T68" s="1"/>
      <c r="U68" s="18"/>
      <c r="V68" s="18"/>
      <c r="W68" s="1"/>
      <c r="X68" s="1"/>
      <c r="Y68" s="1"/>
      <c r="Z68" s="1"/>
      <c r="AA68" s="1"/>
      <c r="AB68" s="1"/>
      <c r="AC68" s="1"/>
      <c r="AD68" s="1"/>
      <c r="AE68" s="18"/>
      <c r="AG68" s="161"/>
      <c r="AH68" s="254"/>
      <c r="AI68" s="254"/>
      <c r="AJ68" s="254"/>
      <c r="AK68" s="254"/>
      <c r="AL68" s="254"/>
      <c r="AM68" s="254"/>
      <c r="AN68" s="254"/>
      <c r="AO68" s="162"/>
      <c r="AQ68" s="17"/>
      <c r="AR68" s="1"/>
      <c r="AS68" s="1"/>
      <c r="AT68" s="1"/>
      <c r="AU68" s="1"/>
      <c r="AV68" s="1"/>
      <c r="AW68" s="1"/>
      <c r="AX68" s="1"/>
      <c r="AY68" s="18"/>
      <c r="BA68" s="17"/>
      <c r="BB68" s="1"/>
      <c r="BC68" s="1"/>
      <c r="BD68" s="1"/>
      <c r="BE68" s="1"/>
      <c r="BF68" s="1"/>
      <c r="BG68" s="1"/>
      <c r="BH68" s="1"/>
      <c r="BI68" s="18"/>
      <c r="BK68" s="135"/>
      <c r="BL68" s="136"/>
      <c r="BM68" s="136"/>
      <c r="BN68" s="136"/>
      <c r="BO68" s="136"/>
      <c r="BP68" s="136"/>
      <c r="BQ68" s="136"/>
      <c r="BR68" s="136"/>
      <c r="BS68" s="137"/>
      <c r="BU68" s="135"/>
      <c r="BV68" s="136"/>
      <c r="BW68" s="136"/>
      <c r="BX68" s="136"/>
      <c r="BY68" s="136"/>
      <c r="BZ68" s="136"/>
      <c r="CA68" s="136"/>
      <c r="CB68" s="136"/>
      <c r="CC68" s="137"/>
    </row>
    <row r="69" spans="13:81" ht="73.5" customHeight="1" x14ac:dyDescent="0.25">
      <c r="M69" s="26"/>
      <c r="N69" s="27"/>
      <c r="O69" s="1"/>
      <c r="P69" s="1"/>
      <c r="Q69" s="1"/>
      <c r="R69" s="1"/>
      <c r="S69" s="1"/>
      <c r="T69" s="1"/>
      <c r="U69" s="18"/>
      <c r="V69" s="18"/>
      <c r="W69" s="1"/>
      <c r="X69" s="1"/>
      <c r="Y69" s="1"/>
      <c r="Z69" s="1"/>
      <c r="AA69" s="1"/>
      <c r="AB69" s="1"/>
      <c r="AC69" s="1"/>
      <c r="AD69" s="1"/>
      <c r="AE69" s="18"/>
      <c r="AG69" s="161"/>
      <c r="AH69" s="254"/>
      <c r="AI69" s="254"/>
      <c r="AJ69" s="254"/>
      <c r="AK69" s="254"/>
      <c r="AL69" s="254"/>
      <c r="AM69" s="254"/>
      <c r="AN69" s="254"/>
      <c r="AO69" s="162"/>
      <c r="AQ69" s="17"/>
      <c r="AR69" s="1"/>
      <c r="AS69" s="1"/>
      <c r="AT69" s="1"/>
      <c r="AU69" s="1"/>
      <c r="AV69" s="1"/>
      <c r="AW69" s="1"/>
      <c r="AX69" s="1"/>
      <c r="AY69" s="18"/>
      <c r="BA69" s="17"/>
      <c r="BB69" s="1"/>
      <c r="BC69" s="1"/>
      <c r="BD69" s="1"/>
      <c r="BE69" s="1"/>
      <c r="BF69" s="1"/>
      <c r="BG69" s="1"/>
      <c r="BH69" s="1"/>
      <c r="BI69" s="18"/>
      <c r="BK69" s="135"/>
      <c r="BL69" s="136"/>
      <c r="BM69" s="136"/>
      <c r="BN69" s="136"/>
      <c r="BO69" s="136"/>
      <c r="BP69" s="136"/>
      <c r="BQ69" s="136"/>
      <c r="BR69" s="136"/>
      <c r="BS69" s="137"/>
      <c r="BU69" s="258" t="s">
        <v>234</v>
      </c>
      <c r="BV69" s="259"/>
      <c r="BW69" s="259"/>
      <c r="BX69" s="259"/>
      <c r="BY69" s="259"/>
      <c r="BZ69" s="259"/>
      <c r="CA69" s="259"/>
      <c r="CB69" s="259"/>
      <c r="CC69" s="260"/>
    </row>
    <row r="70" spans="13:81" ht="14.5" x14ac:dyDescent="0.25">
      <c r="M70" s="26"/>
      <c r="N70" s="27"/>
      <c r="O70" s="1"/>
      <c r="P70" s="1"/>
      <c r="Q70" s="1"/>
      <c r="R70" s="1"/>
      <c r="S70" s="1"/>
      <c r="T70" s="1"/>
      <c r="U70" s="18"/>
      <c r="V70" s="18"/>
      <c r="W70" s="1"/>
      <c r="X70" s="1"/>
      <c r="Y70" s="1"/>
      <c r="Z70" s="1"/>
      <c r="AA70" s="1"/>
      <c r="AB70" s="1"/>
      <c r="AC70" s="1"/>
      <c r="AD70" s="1"/>
      <c r="AE70" s="18"/>
      <c r="AG70" s="161"/>
      <c r="AH70" s="254"/>
      <c r="AI70" s="254"/>
      <c r="AJ70" s="254"/>
      <c r="AK70" s="254"/>
      <c r="AL70" s="254"/>
      <c r="AM70" s="254"/>
      <c r="AN70" s="254"/>
      <c r="AO70" s="162"/>
      <c r="AQ70" s="17"/>
      <c r="AR70" s="1"/>
      <c r="AS70" s="1"/>
      <c r="AT70" s="1"/>
      <c r="AU70" s="1"/>
      <c r="AV70" s="1"/>
      <c r="AW70" s="1"/>
      <c r="AX70" s="1"/>
      <c r="AY70" s="18"/>
      <c r="BA70" s="17"/>
      <c r="BB70" s="1"/>
      <c r="BC70" s="1"/>
      <c r="BD70" s="1"/>
      <c r="BE70" s="1"/>
      <c r="BF70" s="1"/>
      <c r="BG70" s="1"/>
      <c r="BH70" s="1"/>
      <c r="BI70" s="18"/>
      <c r="BK70" s="135"/>
      <c r="BL70" s="136"/>
      <c r="BM70" s="136"/>
      <c r="BN70" s="136"/>
      <c r="BO70" s="136"/>
      <c r="BP70" s="136"/>
      <c r="BQ70" s="136"/>
      <c r="BR70" s="136"/>
      <c r="BS70" s="137"/>
      <c r="BU70" s="135"/>
      <c r="BV70" s="234"/>
      <c r="BW70" s="234"/>
      <c r="BX70" s="234"/>
      <c r="BY70" s="234"/>
      <c r="BZ70" s="234"/>
      <c r="CA70" s="234"/>
      <c r="CB70" s="234"/>
      <c r="CC70" s="137"/>
    </row>
    <row r="71" spans="13:81" ht="14.5" x14ac:dyDescent="0.25">
      <c r="M71" s="26"/>
      <c r="N71" s="27"/>
      <c r="O71" s="1"/>
      <c r="P71" s="1"/>
      <c r="Q71" s="1"/>
      <c r="R71" s="1"/>
      <c r="S71" s="1"/>
      <c r="T71" s="1"/>
      <c r="U71" s="18"/>
      <c r="V71" s="18"/>
      <c r="W71" s="1"/>
      <c r="X71" s="1"/>
      <c r="Y71" s="1"/>
      <c r="Z71" s="1"/>
      <c r="AA71" s="1"/>
      <c r="AB71" s="1"/>
      <c r="AC71" s="1"/>
      <c r="AD71" s="1"/>
      <c r="AE71" s="18"/>
      <c r="AG71" s="17"/>
      <c r="AH71" s="1"/>
      <c r="AI71" s="1"/>
      <c r="AJ71" s="1"/>
      <c r="AK71" s="1"/>
      <c r="AL71" s="1"/>
      <c r="AM71" s="1"/>
      <c r="AN71" s="1"/>
      <c r="AO71" s="18"/>
      <c r="AQ71" s="17"/>
      <c r="AR71" s="1"/>
      <c r="AS71" s="1"/>
      <c r="AT71" s="1"/>
      <c r="AU71" s="1"/>
      <c r="AV71" s="1"/>
      <c r="AW71" s="1"/>
      <c r="AX71" s="1"/>
      <c r="AY71" s="18"/>
      <c r="BA71" s="17"/>
      <c r="BB71" s="1"/>
      <c r="BC71" s="1"/>
      <c r="BD71" s="1"/>
      <c r="BE71" s="1"/>
      <c r="BF71" s="1"/>
      <c r="BG71" s="1"/>
      <c r="BH71" s="1"/>
      <c r="BI71" s="18"/>
      <c r="BK71" s="135"/>
      <c r="BL71" s="136"/>
      <c r="BM71" s="136"/>
      <c r="BN71" s="136"/>
      <c r="BO71" s="136"/>
      <c r="BP71" s="136"/>
      <c r="BQ71" s="136"/>
      <c r="BR71" s="136"/>
      <c r="BS71" s="137"/>
      <c r="BU71" s="135"/>
      <c r="BV71" s="136"/>
      <c r="BW71" s="136"/>
      <c r="BX71" s="136"/>
      <c r="BY71" s="136"/>
      <c r="BZ71" s="136"/>
      <c r="CA71" s="136"/>
      <c r="CB71" s="136"/>
      <c r="CC71" s="137"/>
    </row>
    <row r="72" spans="13:81" ht="51" customHeight="1" x14ac:dyDescent="0.35">
      <c r="M72" s="26"/>
      <c r="N72" s="27"/>
      <c r="O72" s="1"/>
      <c r="P72" s="1"/>
      <c r="Q72" s="1"/>
      <c r="R72" s="1"/>
      <c r="S72" s="1"/>
      <c r="T72" s="1"/>
      <c r="U72" s="18"/>
      <c r="V72" s="18"/>
      <c r="W72" s="248" t="s">
        <v>51</v>
      </c>
      <c r="X72" s="249" t="s">
        <v>215</v>
      </c>
      <c r="Y72" s="249"/>
      <c r="Z72" s="249"/>
      <c r="AA72" s="249"/>
      <c r="AB72" s="249"/>
      <c r="AC72" s="249"/>
      <c r="AD72" s="249"/>
      <c r="AE72" s="230"/>
      <c r="AG72" s="17"/>
      <c r="AH72" s="1"/>
      <c r="AI72" s="1"/>
      <c r="AJ72" s="1"/>
      <c r="AK72" s="1"/>
      <c r="AL72" s="1"/>
      <c r="AM72" s="1"/>
      <c r="AN72" s="1"/>
      <c r="AO72" s="18"/>
      <c r="AQ72" s="17"/>
      <c r="AR72" s="1"/>
      <c r="AS72" s="1"/>
      <c r="AT72" s="1"/>
      <c r="AU72" s="1"/>
      <c r="AV72" s="1"/>
      <c r="AW72" s="1"/>
      <c r="AX72" s="1"/>
      <c r="AY72" s="18"/>
      <c r="BA72" s="17"/>
      <c r="BB72" s="1"/>
      <c r="BC72" s="1"/>
      <c r="BD72" s="1"/>
      <c r="BE72" s="1"/>
      <c r="BF72" s="1"/>
      <c r="BG72" s="1"/>
      <c r="BH72" s="1"/>
      <c r="BI72" s="18"/>
      <c r="BK72" s="135"/>
      <c r="BL72" s="136"/>
      <c r="BM72" s="136"/>
      <c r="BN72" s="136"/>
      <c r="BO72" s="136"/>
      <c r="BP72" s="136"/>
      <c r="BQ72" s="136"/>
      <c r="BR72" s="136"/>
      <c r="BS72" s="137"/>
      <c r="BU72" s="135"/>
      <c r="BV72" s="136"/>
      <c r="BW72" s="136"/>
      <c r="BX72" s="136"/>
      <c r="BY72" s="136"/>
      <c r="BZ72" s="136"/>
      <c r="CA72" s="136"/>
      <c r="CB72" s="136"/>
      <c r="CC72" s="137"/>
    </row>
    <row r="73" spans="13:81" ht="45.75" customHeight="1" x14ac:dyDescent="0.25">
      <c r="M73" s="26"/>
      <c r="N73" s="27"/>
      <c r="O73" s="1"/>
      <c r="P73" s="1"/>
      <c r="Q73" s="1"/>
      <c r="R73" s="1"/>
      <c r="S73" s="1"/>
      <c r="T73" s="1"/>
      <c r="U73" s="18"/>
      <c r="V73" s="18"/>
      <c r="W73" s="231" t="s">
        <v>216</v>
      </c>
      <c r="X73" s="250"/>
      <c r="Y73" s="250"/>
      <c r="Z73" s="250"/>
      <c r="AA73" s="250"/>
      <c r="AB73" s="250"/>
      <c r="AC73" s="250"/>
      <c r="AD73" s="250"/>
      <c r="AE73" s="233"/>
      <c r="AG73" s="17"/>
      <c r="AH73" s="1"/>
      <c r="AI73" s="1"/>
      <c r="AJ73" s="1"/>
      <c r="AK73" s="1"/>
      <c r="AL73" s="1"/>
      <c r="AM73" s="1"/>
      <c r="AN73" s="1"/>
      <c r="AO73" s="18"/>
      <c r="AQ73" s="17"/>
      <c r="AR73" s="1"/>
      <c r="AS73" s="1"/>
      <c r="AT73" s="1"/>
      <c r="AU73" s="1"/>
      <c r="AV73" s="1"/>
      <c r="AW73" s="1"/>
      <c r="AX73" s="1"/>
      <c r="AY73" s="18"/>
      <c r="BA73" s="17"/>
      <c r="BB73" s="1"/>
      <c r="BC73" s="1"/>
      <c r="BD73" s="1"/>
      <c r="BE73" s="1"/>
      <c r="BF73" s="1"/>
      <c r="BG73" s="1"/>
      <c r="BH73" s="1"/>
      <c r="BI73" s="18"/>
      <c r="BK73" s="135"/>
      <c r="BL73" s="136"/>
      <c r="BM73" s="136"/>
      <c r="BN73" s="136"/>
      <c r="BO73" s="136"/>
      <c r="BP73" s="136"/>
      <c r="BQ73" s="136"/>
      <c r="BR73" s="136"/>
      <c r="BS73" s="137"/>
      <c r="BU73" s="135"/>
      <c r="BV73" s="136"/>
      <c r="BW73" s="136"/>
      <c r="BX73" s="136"/>
      <c r="BY73" s="136"/>
      <c r="BZ73" s="136"/>
      <c r="CA73" s="136"/>
      <c r="CB73" s="136"/>
      <c r="CC73" s="137"/>
    </row>
    <row r="74" spans="13:81" ht="52.5" customHeight="1" x14ac:dyDescent="0.25">
      <c r="M74" s="26"/>
      <c r="N74" s="27"/>
      <c r="O74" s="1"/>
      <c r="P74" s="1"/>
      <c r="Q74" s="1"/>
      <c r="R74" s="1"/>
      <c r="S74" s="1"/>
      <c r="T74" s="1"/>
      <c r="U74" s="18"/>
      <c r="V74" s="18"/>
      <c r="W74" s="1"/>
      <c r="X74" s="1"/>
      <c r="Y74" s="1"/>
      <c r="Z74" s="1"/>
      <c r="AA74" s="1"/>
      <c r="AB74" s="1"/>
      <c r="AC74" s="1"/>
      <c r="AD74" s="1"/>
      <c r="AE74" s="18"/>
      <c r="AG74" s="17"/>
      <c r="AH74" s="1"/>
      <c r="AI74" s="1"/>
      <c r="AJ74" s="1"/>
      <c r="AK74" s="1"/>
      <c r="AL74" s="1"/>
      <c r="AM74" s="1"/>
      <c r="AN74" s="1"/>
      <c r="AO74" s="18"/>
      <c r="AQ74" s="17"/>
      <c r="AR74" s="1"/>
      <c r="AS74" s="1"/>
      <c r="AT74" s="1"/>
      <c r="AU74" s="1"/>
      <c r="AV74" s="1"/>
      <c r="AW74" s="1"/>
      <c r="AX74" s="1"/>
      <c r="AY74" s="18"/>
      <c r="BA74" s="17"/>
      <c r="BB74" s="1"/>
      <c r="BC74" s="1"/>
      <c r="BD74" s="1"/>
      <c r="BE74" s="1"/>
      <c r="BF74" s="1"/>
      <c r="BG74" s="1"/>
      <c r="BH74" s="1"/>
      <c r="BI74" s="18"/>
      <c r="BK74" s="135"/>
      <c r="BL74" s="136"/>
      <c r="BM74" s="136"/>
      <c r="BN74" s="136"/>
      <c r="BO74" s="136"/>
      <c r="BP74" s="136"/>
      <c r="BQ74" s="136"/>
      <c r="BR74" s="136"/>
      <c r="BS74" s="137"/>
      <c r="BU74" s="135"/>
      <c r="BV74" s="136"/>
      <c r="BW74" s="136"/>
      <c r="BX74" s="136"/>
      <c r="BY74" s="136"/>
      <c r="BZ74" s="136"/>
      <c r="CA74" s="136"/>
      <c r="CB74" s="136"/>
      <c r="CC74" s="137"/>
    </row>
    <row r="75" spans="13:81" ht="62.25" customHeight="1" x14ac:dyDescent="0.25">
      <c r="M75" s="26"/>
      <c r="N75" s="27"/>
      <c r="O75" s="1"/>
      <c r="P75" s="1"/>
      <c r="Q75" s="1"/>
      <c r="R75" s="1"/>
      <c r="S75" s="1"/>
      <c r="T75" s="1"/>
      <c r="U75" s="18"/>
      <c r="V75" s="18"/>
      <c r="W75" s="1"/>
      <c r="X75" s="1"/>
      <c r="Y75" s="1"/>
      <c r="Z75" s="1"/>
      <c r="AA75" s="1"/>
      <c r="AB75" s="1"/>
      <c r="AC75" s="1"/>
      <c r="AD75" s="1"/>
      <c r="AE75" s="18"/>
      <c r="AG75" s="17"/>
      <c r="AH75" s="1"/>
      <c r="AI75" s="1"/>
      <c r="AJ75" s="1"/>
      <c r="AK75" s="1"/>
      <c r="AL75" s="1"/>
      <c r="AM75" s="1"/>
      <c r="AN75" s="1"/>
      <c r="AO75" s="18"/>
      <c r="AQ75" s="17"/>
      <c r="AR75" s="1"/>
      <c r="AS75" s="1"/>
      <c r="AT75" s="1"/>
      <c r="AU75" s="1"/>
      <c r="AV75" s="1"/>
      <c r="AW75" s="1"/>
      <c r="AX75" s="1"/>
      <c r="AY75" s="18"/>
      <c r="BA75" s="17"/>
      <c r="BB75" s="1"/>
      <c r="BC75" s="1"/>
      <c r="BD75" s="1"/>
      <c r="BE75" s="1"/>
      <c r="BF75" s="1"/>
      <c r="BG75" s="1"/>
      <c r="BH75" s="1"/>
      <c r="BI75" s="18"/>
      <c r="BK75" s="135"/>
      <c r="BL75" s="136"/>
      <c r="BM75" s="136"/>
      <c r="BN75" s="136"/>
      <c r="BO75" s="136"/>
      <c r="BP75" s="136"/>
      <c r="BQ75" s="136"/>
      <c r="BR75" s="136"/>
      <c r="BS75" s="137"/>
      <c r="BU75" s="135"/>
      <c r="BV75" s="136"/>
      <c r="BW75" s="136"/>
      <c r="BX75" s="136"/>
      <c r="BY75" s="136"/>
      <c r="BZ75" s="136"/>
      <c r="CA75" s="136"/>
      <c r="CB75" s="136"/>
      <c r="CC75" s="137"/>
    </row>
    <row r="76" spans="13:81" ht="44.25" customHeight="1" x14ac:dyDescent="0.25">
      <c r="M76" s="26"/>
      <c r="N76" s="27"/>
      <c r="O76" s="1"/>
      <c r="P76" s="1"/>
      <c r="Q76" s="1"/>
      <c r="R76" s="1"/>
      <c r="S76" s="1"/>
      <c r="T76" s="1"/>
      <c r="U76" s="18"/>
      <c r="V76" s="18"/>
      <c r="W76" s="1"/>
      <c r="X76" s="1"/>
      <c r="Y76" s="1"/>
      <c r="Z76" s="1"/>
      <c r="AA76" s="1"/>
      <c r="AB76" s="1"/>
      <c r="AC76" s="1"/>
      <c r="AD76" s="1"/>
      <c r="AE76" s="18"/>
      <c r="AG76" s="17"/>
      <c r="AH76" s="1"/>
      <c r="AI76" s="1"/>
      <c r="AJ76" s="1"/>
      <c r="AK76" s="1"/>
      <c r="AL76" s="1"/>
      <c r="AM76" s="1"/>
      <c r="AN76" s="1"/>
      <c r="AO76" s="18"/>
      <c r="AQ76" s="17"/>
      <c r="AR76" s="1"/>
      <c r="AS76" s="1"/>
      <c r="AT76" s="1"/>
      <c r="AU76" s="1"/>
      <c r="AV76" s="1"/>
      <c r="AW76" s="1"/>
      <c r="AX76" s="1"/>
      <c r="AY76" s="18"/>
      <c r="BA76" s="17"/>
      <c r="BB76" s="1"/>
      <c r="BC76" s="1"/>
      <c r="BD76" s="1"/>
      <c r="BE76" s="1"/>
      <c r="BF76" s="1"/>
      <c r="BG76" s="1"/>
      <c r="BH76" s="1"/>
      <c r="BI76" s="18"/>
      <c r="BK76" s="135"/>
      <c r="BL76" s="136"/>
      <c r="BM76" s="136"/>
      <c r="BN76" s="136"/>
      <c r="BO76" s="136"/>
      <c r="BP76" s="136"/>
      <c r="BQ76" s="136"/>
      <c r="BR76" s="136"/>
      <c r="BS76" s="137"/>
      <c r="BU76" s="135"/>
      <c r="BV76" s="136"/>
      <c r="BW76" s="136"/>
      <c r="BX76" s="136"/>
      <c r="BY76" s="136"/>
      <c r="BZ76" s="136"/>
      <c r="CA76" s="136"/>
      <c r="CB76" s="136"/>
      <c r="CC76" s="137"/>
    </row>
    <row r="77" spans="13:81" ht="32.25" customHeight="1" x14ac:dyDescent="0.25">
      <c r="M77" s="26"/>
      <c r="N77" s="27"/>
      <c r="O77" s="1"/>
      <c r="P77" s="1"/>
      <c r="Q77" s="1"/>
      <c r="R77" s="1"/>
      <c r="S77" s="1"/>
      <c r="T77" s="1"/>
      <c r="U77" s="18"/>
      <c r="V77" s="18"/>
      <c r="W77" s="1"/>
      <c r="X77" s="1"/>
      <c r="Y77" s="1"/>
      <c r="Z77" s="1"/>
      <c r="AA77" s="1"/>
      <c r="AB77" s="1"/>
      <c r="AC77" s="1"/>
      <c r="AD77" s="1"/>
      <c r="AE77" s="18"/>
      <c r="AG77" s="17"/>
      <c r="AH77" s="1"/>
      <c r="AI77" s="1"/>
      <c r="AJ77" s="1"/>
      <c r="AK77" s="1"/>
      <c r="AL77" s="1"/>
      <c r="AM77" s="1"/>
      <c r="AN77" s="1"/>
      <c r="AO77" s="18"/>
      <c r="AQ77" s="17"/>
      <c r="AR77" s="1"/>
      <c r="AS77" s="1"/>
      <c r="AT77" s="1"/>
      <c r="AU77" s="1"/>
      <c r="AV77" s="1"/>
      <c r="AW77" s="1"/>
      <c r="AX77" s="1"/>
      <c r="AY77" s="18"/>
      <c r="BA77" s="17"/>
      <c r="BB77" s="1"/>
      <c r="BC77" s="1"/>
      <c r="BD77" s="1"/>
      <c r="BE77" s="1"/>
      <c r="BF77" s="1"/>
      <c r="BG77" s="1"/>
      <c r="BH77" s="1"/>
      <c r="BI77" s="18"/>
      <c r="BK77" s="135"/>
      <c r="BL77" s="136"/>
      <c r="BM77" s="136"/>
      <c r="BN77" s="136"/>
      <c r="BO77" s="136"/>
      <c r="BP77" s="136"/>
      <c r="BQ77" s="136"/>
      <c r="BR77" s="136"/>
      <c r="BS77" s="137"/>
      <c r="BU77" s="135"/>
      <c r="BV77" s="136"/>
      <c r="BW77" s="136"/>
      <c r="BX77" s="136"/>
      <c r="BY77" s="136"/>
      <c r="BZ77" s="136"/>
      <c r="CA77" s="136"/>
      <c r="CB77" s="136"/>
      <c r="CC77" s="137"/>
    </row>
    <row r="78" spans="13:81" ht="14.5" x14ac:dyDescent="0.25">
      <c r="M78" s="26"/>
      <c r="N78" s="27"/>
      <c r="O78" s="1"/>
      <c r="P78" s="1"/>
      <c r="Q78" s="1"/>
      <c r="R78" s="1"/>
      <c r="S78" s="1"/>
      <c r="T78" s="1"/>
      <c r="U78" s="18"/>
      <c r="V78" s="18"/>
      <c r="W78" s="1"/>
      <c r="X78" s="1"/>
      <c r="Y78" s="1"/>
      <c r="Z78" s="1"/>
      <c r="AA78" s="1"/>
      <c r="AB78" s="1"/>
      <c r="AC78" s="1"/>
      <c r="AD78" s="1"/>
      <c r="AE78" s="18"/>
      <c r="AG78" s="17"/>
      <c r="AH78" s="1"/>
      <c r="AI78" s="1"/>
      <c r="AJ78" s="1"/>
      <c r="AK78" s="1"/>
      <c r="AL78" s="1"/>
      <c r="AM78" s="1"/>
      <c r="AN78" s="1"/>
      <c r="AO78" s="18"/>
      <c r="AQ78" s="17"/>
      <c r="AR78" s="1"/>
      <c r="AS78" s="1"/>
      <c r="AT78" s="1"/>
      <c r="AU78" s="1"/>
      <c r="AV78" s="1"/>
      <c r="AW78" s="1"/>
      <c r="AX78" s="1"/>
      <c r="AY78" s="18"/>
      <c r="BA78" s="17"/>
      <c r="BB78" s="1"/>
      <c r="BC78" s="1"/>
      <c r="BD78" s="1"/>
      <c r="BE78" s="1"/>
      <c r="BF78" s="1"/>
      <c r="BG78" s="1"/>
      <c r="BH78" s="1"/>
      <c r="BI78" s="18"/>
      <c r="BK78" s="135"/>
      <c r="BL78" s="136"/>
      <c r="BM78" s="136"/>
      <c r="BN78" s="136"/>
      <c r="BO78" s="136"/>
      <c r="BP78" s="136"/>
      <c r="BQ78" s="136"/>
      <c r="BR78" s="136"/>
      <c r="BS78" s="137"/>
      <c r="BU78" s="135"/>
      <c r="BV78" s="136"/>
      <c r="BW78" s="136"/>
      <c r="BX78" s="136"/>
      <c r="BY78" s="136"/>
      <c r="BZ78" s="136"/>
      <c r="CA78" s="136"/>
      <c r="CB78" s="136"/>
      <c r="CC78" s="137"/>
    </row>
    <row r="79" spans="13:81" ht="14.5" x14ac:dyDescent="0.25">
      <c r="M79" s="26"/>
      <c r="N79" s="27"/>
      <c r="O79" s="1"/>
      <c r="P79" s="1"/>
      <c r="Q79" s="1"/>
      <c r="R79" s="1"/>
      <c r="S79" s="1"/>
      <c r="T79" s="1"/>
      <c r="U79" s="18"/>
      <c r="V79" s="18"/>
      <c r="W79" s="1"/>
      <c r="X79" s="1"/>
      <c r="Y79" s="1"/>
      <c r="Z79" s="1"/>
      <c r="AA79" s="1"/>
      <c r="AB79" s="1"/>
      <c r="AC79" s="1"/>
      <c r="AD79" s="1"/>
      <c r="AE79" s="18"/>
      <c r="AG79" s="17"/>
      <c r="AH79" s="1"/>
      <c r="AI79" s="1"/>
      <c r="AJ79" s="1"/>
      <c r="AK79" s="1"/>
      <c r="AL79" s="1"/>
      <c r="AM79" s="1"/>
      <c r="AN79" s="1"/>
      <c r="AO79" s="18"/>
      <c r="AQ79" s="17"/>
      <c r="AR79" s="1"/>
      <c r="AS79" s="1"/>
      <c r="AT79" s="1"/>
      <c r="AU79" s="1"/>
      <c r="AV79" s="1"/>
      <c r="AW79" s="1"/>
      <c r="AX79" s="1"/>
      <c r="AY79" s="18"/>
      <c r="BA79" s="17"/>
      <c r="BB79" s="1"/>
      <c r="BC79" s="1"/>
      <c r="BD79" s="1"/>
      <c r="BE79" s="1"/>
      <c r="BF79" s="1"/>
      <c r="BG79" s="1"/>
      <c r="BH79" s="1"/>
      <c r="BI79" s="18"/>
      <c r="BK79" s="135"/>
      <c r="BL79" s="136"/>
      <c r="BM79" s="136"/>
      <c r="BN79" s="136"/>
      <c r="BO79" s="136"/>
      <c r="BP79" s="136"/>
      <c r="BQ79" s="136"/>
      <c r="BR79" s="136"/>
      <c r="BS79" s="137"/>
      <c r="BU79" s="135"/>
      <c r="BV79" s="136"/>
      <c r="BW79" s="136"/>
      <c r="BX79" s="136"/>
      <c r="BY79" s="136"/>
      <c r="BZ79" s="136"/>
      <c r="CA79" s="136"/>
      <c r="CB79" s="136"/>
      <c r="CC79" s="137"/>
    </row>
    <row r="80" spans="13:81" ht="14.5" x14ac:dyDescent="0.25">
      <c r="M80" s="24"/>
      <c r="N80" s="25"/>
      <c r="O80" s="20"/>
      <c r="P80" s="20"/>
      <c r="Q80" s="20"/>
      <c r="R80" s="20"/>
      <c r="S80" s="20"/>
      <c r="T80" s="20"/>
      <c r="U80" s="28"/>
      <c r="V80" s="28"/>
      <c r="W80" s="1"/>
      <c r="X80" s="1"/>
      <c r="Y80" s="1"/>
      <c r="Z80" s="1"/>
      <c r="AA80" s="1"/>
      <c r="AB80" s="1"/>
      <c r="AC80" s="1"/>
      <c r="AD80" s="1"/>
      <c r="AE80" s="18"/>
      <c r="AF80" s="14"/>
      <c r="AG80" s="17"/>
      <c r="AH80" s="1"/>
      <c r="AI80" s="1"/>
      <c r="AJ80" s="1"/>
      <c r="AK80" s="1"/>
      <c r="AL80" s="1"/>
      <c r="AM80" s="1"/>
      <c r="AN80" s="1"/>
      <c r="AO80" s="18"/>
      <c r="AQ80" s="17"/>
      <c r="AR80" s="1"/>
      <c r="AS80" s="1"/>
      <c r="AT80" s="1"/>
      <c r="AU80" s="1"/>
      <c r="AV80" s="1"/>
      <c r="AW80" s="1"/>
      <c r="AX80" s="1"/>
      <c r="AY80" s="18"/>
      <c r="AZ80" s="14"/>
      <c r="BA80" s="17"/>
      <c r="BB80" s="1"/>
      <c r="BC80" s="1"/>
      <c r="BD80" s="1"/>
      <c r="BE80" s="1"/>
      <c r="BF80" s="1"/>
      <c r="BG80" s="1"/>
      <c r="BH80" s="1"/>
      <c r="BI80" s="18"/>
      <c r="BJ80" s="14"/>
      <c r="BK80" s="135"/>
      <c r="BL80" s="136"/>
      <c r="BM80" s="136"/>
      <c r="BN80" s="136"/>
      <c r="BO80" s="136"/>
      <c r="BP80" s="136"/>
      <c r="BQ80" s="136"/>
      <c r="BR80" s="136"/>
      <c r="BS80" s="137"/>
      <c r="BT80" s="14"/>
      <c r="BU80" s="135"/>
      <c r="BV80" s="136"/>
      <c r="BW80" s="136"/>
      <c r="BX80" s="136"/>
      <c r="BY80" s="136"/>
      <c r="BZ80" s="136"/>
      <c r="CA80" s="136"/>
      <c r="CB80" s="136"/>
      <c r="CC80" s="137"/>
    </row>
    <row r="81" spans="13:81" ht="14.5" x14ac:dyDescent="0.25">
      <c r="M81" s="26"/>
      <c r="N81" s="27"/>
      <c r="O81" s="1"/>
      <c r="P81" s="1"/>
      <c r="Q81" s="1"/>
      <c r="R81" s="1"/>
      <c r="S81" s="1"/>
      <c r="T81" s="1"/>
      <c r="U81" s="18"/>
      <c r="V81" s="18"/>
      <c r="W81" s="1"/>
      <c r="X81" s="1"/>
      <c r="Y81" s="1"/>
      <c r="Z81" s="1"/>
      <c r="AA81" s="1"/>
      <c r="AB81" s="1"/>
      <c r="AC81" s="1"/>
      <c r="AD81" s="1"/>
      <c r="AE81" s="18"/>
      <c r="AG81" s="17"/>
      <c r="AH81" s="1"/>
      <c r="AI81" s="1"/>
      <c r="AJ81" s="1"/>
      <c r="AK81" s="1"/>
      <c r="AL81" s="1"/>
      <c r="AM81" s="1"/>
      <c r="AN81" s="1"/>
      <c r="AO81" s="18"/>
      <c r="AP81" s="14"/>
      <c r="AQ81" s="17"/>
      <c r="AR81" s="1"/>
      <c r="AS81" s="1"/>
      <c r="AT81" s="1"/>
      <c r="AU81" s="1"/>
      <c r="AV81" s="1"/>
      <c r="AW81" s="1"/>
      <c r="AX81" s="1"/>
      <c r="AY81" s="18"/>
      <c r="BA81" s="17"/>
      <c r="BB81" s="1"/>
      <c r="BC81" s="1"/>
      <c r="BD81" s="1"/>
      <c r="BE81" s="1"/>
      <c r="BF81" s="1"/>
      <c r="BG81" s="1"/>
      <c r="BH81" s="1"/>
      <c r="BI81" s="18"/>
      <c r="BK81" s="135"/>
      <c r="BL81" s="136"/>
      <c r="BM81" s="136"/>
      <c r="BN81" s="136"/>
      <c r="BO81" s="136"/>
      <c r="BP81" s="136"/>
      <c r="BQ81" s="136"/>
      <c r="BR81" s="136"/>
      <c r="BS81" s="137"/>
      <c r="BT81" s="14"/>
      <c r="BU81" s="135"/>
      <c r="BV81" s="136"/>
      <c r="BW81" s="136"/>
      <c r="BX81" s="136"/>
      <c r="BY81" s="136"/>
      <c r="BZ81" s="136"/>
      <c r="CA81" s="136"/>
      <c r="CB81" s="136"/>
      <c r="CC81" s="137"/>
    </row>
    <row r="82" spans="13:81" ht="14.5" x14ac:dyDescent="0.25">
      <c r="M82" s="26"/>
      <c r="N82" s="27"/>
      <c r="O82" s="1"/>
      <c r="P82" s="1"/>
      <c r="Q82" s="1"/>
      <c r="R82" s="1"/>
      <c r="S82" s="1"/>
      <c r="T82" s="1"/>
      <c r="U82" s="18"/>
      <c r="V82" s="18"/>
      <c r="W82" s="1"/>
      <c r="X82" s="1"/>
      <c r="Y82" s="1"/>
      <c r="Z82" s="1"/>
      <c r="AA82" s="1"/>
      <c r="AB82" s="1"/>
      <c r="AC82" s="1"/>
      <c r="AD82" s="1"/>
      <c r="AE82" s="18"/>
      <c r="AG82" s="17"/>
      <c r="AH82" s="1"/>
      <c r="AI82" s="1"/>
      <c r="AJ82" s="1"/>
      <c r="AK82" s="1"/>
      <c r="AL82" s="1"/>
      <c r="AM82" s="1"/>
      <c r="AN82" s="1"/>
      <c r="AO82" s="18"/>
      <c r="AQ82" s="17"/>
      <c r="AR82" s="1"/>
      <c r="AS82" s="1"/>
      <c r="AT82" s="1"/>
      <c r="AU82" s="1"/>
      <c r="AV82" s="1"/>
      <c r="AW82" s="1"/>
      <c r="AX82" s="1"/>
      <c r="AY82" s="18"/>
      <c r="BA82" s="17"/>
      <c r="BB82" s="1"/>
      <c r="BC82" s="1"/>
      <c r="BD82" s="1"/>
      <c r="BE82" s="1"/>
      <c r="BF82" s="1"/>
      <c r="BG82" s="1"/>
      <c r="BH82" s="1"/>
      <c r="BI82" s="18"/>
      <c r="BK82" s="135"/>
      <c r="BL82" s="136"/>
      <c r="BM82" s="136"/>
      <c r="BN82" s="136"/>
      <c r="BO82" s="136"/>
      <c r="BP82" s="136"/>
      <c r="BQ82" s="136"/>
      <c r="BR82" s="136"/>
      <c r="BS82" s="137"/>
      <c r="BU82" s="135"/>
      <c r="BV82" s="136"/>
      <c r="BW82" s="136"/>
      <c r="BX82" s="136"/>
      <c r="BY82" s="136"/>
      <c r="BZ82" s="136"/>
      <c r="CA82" s="136"/>
      <c r="CB82" s="136"/>
      <c r="CC82" s="137"/>
    </row>
    <row r="83" spans="13:81" ht="14.5" x14ac:dyDescent="0.25">
      <c r="M83" s="26"/>
      <c r="N83" s="27"/>
      <c r="O83" s="1"/>
      <c r="P83" s="1"/>
      <c r="Q83" s="1"/>
      <c r="R83" s="1"/>
      <c r="S83" s="1"/>
      <c r="T83" s="1"/>
      <c r="U83" s="18"/>
      <c r="V83" s="18"/>
      <c r="W83" s="1"/>
      <c r="X83" s="1"/>
      <c r="Y83" s="1"/>
      <c r="Z83" s="1"/>
      <c r="AA83" s="1"/>
      <c r="AB83" s="1"/>
      <c r="AC83" s="1"/>
      <c r="AD83" s="1"/>
      <c r="AE83" s="18"/>
      <c r="AG83" s="17"/>
      <c r="AH83" s="1"/>
      <c r="AI83" s="1"/>
      <c r="AJ83" s="1"/>
      <c r="AK83" s="1"/>
      <c r="AL83" s="1"/>
      <c r="AM83" s="1"/>
      <c r="AN83" s="1"/>
      <c r="AO83" s="18"/>
      <c r="AQ83" s="17"/>
      <c r="AR83" s="1"/>
      <c r="AS83" s="1"/>
      <c r="AT83" s="1"/>
      <c r="AU83" s="1"/>
      <c r="AV83" s="1"/>
      <c r="AW83" s="1"/>
      <c r="AX83" s="1"/>
      <c r="AY83" s="18"/>
      <c r="BA83" s="17"/>
      <c r="BB83" s="1"/>
      <c r="BC83" s="1"/>
      <c r="BD83" s="1"/>
      <c r="BE83" s="1"/>
      <c r="BF83" s="1"/>
      <c r="BG83" s="1"/>
      <c r="BH83" s="1"/>
      <c r="BI83" s="18"/>
      <c r="BK83" s="135"/>
      <c r="BL83" s="136"/>
      <c r="BM83" s="136"/>
      <c r="BN83" s="136"/>
      <c r="BO83" s="136"/>
      <c r="BP83" s="136"/>
      <c r="BQ83" s="136"/>
      <c r="BR83" s="136"/>
      <c r="BS83" s="137"/>
      <c r="BU83" s="135"/>
      <c r="BV83" s="136"/>
      <c r="BW83" s="136"/>
      <c r="BX83" s="136"/>
      <c r="BY83" s="136"/>
      <c r="BZ83" s="136"/>
      <c r="CA83" s="136"/>
      <c r="CB83" s="136"/>
      <c r="CC83" s="137"/>
    </row>
    <row r="84" spans="13:81" ht="14.5" x14ac:dyDescent="0.25">
      <c r="M84" s="26"/>
      <c r="N84" s="27"/>
      <c r="O84" s="1"/>
      <c r="P84" s="1"/>
      <c r="Q84" s="1"/>
      <c r="R84" s="1"/>
      <c r="S84" s="1"/>
      <c r="T84" s="1"/>
      <c r="U84" s="18"/>
      <c r="V84" s="18"/>
      <c r="W84" s="1"/>
      <c r="X84" s="1"/>
      <c r="Y84" s="1"/>
      <c r="Z84" s="1"/>
      <c r="AA84" s="1"/>
      <c r="AB84" s="1"/>
      <c r="AC84" s="1"/>
      <c r="AD84" s="1"/>
      <c r="AE84" s="18"/>
      <c r="AG84" s="17"/>
      <c r="AH84" s="1"/>
      <c r="AI84" s="1"/>
      <c r="AJ84" s="1"/>
      <c r="AK84" s="1"/>
      <c r="AL84" s="1"/>
      <c r="AM84" s="1"/>
      <c r="AN84" s="1"/>
      <c r="AO84" s="18"/>
      <c r="AQ84" s="17"/>
      <c r="AR84" s="1"/>
      <c r="AS84" s="1"/>
      <c r="AT84" s="1"/>
      <c r="AU84" s="1"/>
      <c r="AV84" s="1"/>
      <c r="AW84" s="1"/>
      <c r="AX84" s="1"/>
      <c r="AY84" s="18"/>
      <c r="BA84" s="17"/>
      <c r="BB84" s="1"/>
      <c r="BC84" s="1"/>
      <c r="BD84" s="1"/>
      <c r="BE84" s="1"/>
      <c r="BF84" s="1"/>
      <c r="BG84" s="1"/>
      <c r="BH84" s="1"/>
      <c r="BI84" s="18"/>
      <c r="BK84" s="135"/>
      <c r="BL84" s="136"/>
      <c r="BM84" s="136"/>
      <c r="BN84" s="136"/>
      <c r="BO84" s="136"/>
      <c r="BP84" s="136"/>
      <c r="BQ84" s="136"/>
      <c r="BR84" s="136"/>
      <c r="BS84" s="137"/>
      <c r="BU84" s="135"/>
      <c r="BV84" s="136"/>
      <c r="BW84" s="136"/>
      <c r="BX84" s="136"/>
      <c r="BY84" s="136"/>
      <c r="BZ84" s="136"/>
      <c r="CA84" s="136"/>
      <c r="CB84" s="136"/>
      <c r="CC84" s="137"/>
    </row>
    <row r="85" spans="13:81" ht="14.5" x14ac:dyDescent="0.25">
      <c r="M85" s="26"/>
      <c r="N85" s="27"/>
      <c r="O85" s="1"/>
      <c r="P85" s="1"/>
      <c r="Q85" s="1"/>
      <c r="R85" s="1"/>
      <c r="S85" s="1"/>
      <c r="T85" s="1"/>
      <c r="U85" s="18"/>
      <c r="V85" s="18"/>
      <c r="W85" s="1"/>
      <c r="X85" s="1"/>
      <c r="Y85" s="1"/>
      <c r="Z85" s="1"/>
      <c r="AA85" s="1"/>
      <c r="AB85" s="1"/>
      <c r="AC85" s="1"/>
      <c r="AD85" s="1"/>
      <c r="AE85" s="18"/>
      <c r="AG85" s="17"/>
      <c r="AH85" s="1"/>
      <c r="AI85" s="1"/>
      <c r="AJ85" s="1"/>
      <c r="AK85" s="1"/>
      <c r="AL85" s="1"/>
      <c r="AM85" s="1"/>
      <c r="AN85" s="1"/>
      <c r="AO85" s="18"/>
      <c r="AQ85" s="17"/>
      <c r="AR85" s="1"/>
      <c r="AS85" s="1"/>
      <c r="AT85" s="1"/>
      <c r="AU85" s="1"/>
      <c r="AV85" s="1"/>
      <c r="AW85" s="1"/>
      <c r="AX85" s="1"/>
      <c r="AY85" s="18"/>
      <c r="BA85" s="17"/>
      <c r="BB85" s="1"/>
      <c r="BC85" s="1"/>
      <c r="BD85" s="1"/>
      <c r="BE85" s="1"/>
      <c r="BF85" s="1"/>
      <c r="BG85" s="1"/>
      <c r="BH85" s="1"/>
      <c r="BI85" s="18"/>
      <c r="BK85" s="135"/>
      <c r="BL85" s="136"/>
      <c r="BM85" s="136"/>
      <c r="BN85" s="136"/>
      <c r="BO85" s="136"/>
      <c r="BP85" s="136"/>
      <c r="BQ85" s="136"/>
      <c r="BR85" s="136"/>
      <c r="BS85" s="137"/>
      <c r="BU85" s="135"/>
      <c r="BV85" s="136"/>
      <c r="BW85" s="136"/>
      <c r="BX85" s="136"/>
      <c r="BY85" s="136"/>
      <c r="BZ85" s="136"/>
      <c r="CA85" s="136"/>
      <c r="CB85" s="136"/>
      <c r="CC85" s="137"/>
    </row>
    <row r="86" spans="13:81" ht="14.5" x14ac:dyDescent="0.35">
      <c r="M86" s="26"/>
      <c r="N86" s="27"/>
      <c r="O86" s="1"/>
      <c r="P86" s="1"/>
      <c r="Q86" s="1"/>
      <c r="R86" s="1"/>
      <c r="S86" s="1"/>
      <c r="T86" s="1"/>
      <c r="U86" s="18"/>
      <c r="V86" s="18"/>
      <c r="W86" s="247" t="s">
        <v>53</v>
      </c>
      <c r="X86" s="249" t="s">
        <v>217</v>
      </c>
      <c r="Y86" s="249"/>
      <c r="Z86" s="249"/>
      <c r="AA86" s="249"/>
      <c r="AB86" s="249"/>
      <c r="AC86" s="249"/>
      <c r="AD86" s="249"/>
      <c r="AE86" s="230"/>
      <c r="AG86" s="17"/>
      <c r="AH86" s="1"/>
      <c r="AI86" s="1"/>
      <c r="AJ86" s="1"/>
      <c r="AK86" s="1"/>
      <c r="AL86" s="1"/>
      <c r="AM86" s="1"/>
      <c r="AN86" s="1"/>
      <c r="AO86" s="18"/>
      <c r="AQ86" s="17"/>
      <c r="AR86" s="1"/>
      <c r="AS86" s="1"/>
      <c r="AT86" s="1"/>
      <c r="AU86" s="1"/>
      <c r="AV86" s="1"/>
      <c r="AW86" s="1"/>
      <c r="AX86" s="1"/>
      <c r="AY86" s="18"/>
      <c r="BA86" s="17"/>
      <c r="BB86" s="1"/>
      <c r="BC86" s="1"/>
      <c r="BD86" s="1"/>
      <c r="BE86" s="1"/>
      <c r="BF86" s="1"/>
      <c r="BG86" s="1"/>
      <c r="BH86" s="1"/>
      <c r="BI86" s="18"/>
      <c r="BK86" s="135"/>
      <c r="BL86" s="136"/>
      <c r="BM86" s="136"/>
      <c r="BN86" s="136"/>
      <c r="BO86" s="136"/>
      <c r="BP86" s="136"/>
      <c r="BQ86" s="136"/>
      <c r="BR86" s="136"/>
      <c r="BS86" s="137"/>
      <c r="BU86" s="135"/>
      <c r="BV86" s="136"/>
      <c r="BW86" s="136"/>
      <c r="BX86" s="136"/>
      <c r="BY86" s="136"/>
      <c r="BZ86" s="136"/>
      <c r="CA86" s="136"/>
      <c r="CB86" s="136"/>
      <c r="CC86" s="137"/>
    </row>
    <row r="87" spans="13:81" ht="14.5" x14ac:dyDescent="0.25">
      <c r="M87" s="26"/>
      <c r="N87" s="27"/>
      <c r="O87" s="1"/>
      <c r="P87" s="1"/>
      <c r="Q87" s="1"/>
      <c r="R87" s="1"/>
      <c r="S87" s="1"/>
      <c r="T87" s="1"/>
      <c r="U87" s="18"/>
      <c r="V87" s="18"/>
      <c r="W87" s="231" t="s">
        <v>218</v>
      </c>
      <c r="X87" s="250"/>
      <c r="Y87" s="250"/>
      <c r="Z87" s="250"/>
      <c r="AA87" s="250"/>
      <c r="AB87" s="250"/>
      <c r="AC87" s="250"/>
      <c r="AD87" s="250"/>
      <c r="AE87" s="233"/>
      <c r="AG87" s="17"/>
      <c r="AH87" s="1"/>
      <c r="AI87" s="1"/>
      <c r="AJ87" s="1"/>
      <c r="AK87" s="1"/>
      <c r="AL87" s="1"/>
      <c r="AM87" s="1"/>
      <c r="AN87" s="1"/>
      <c r="AO87" s="18"/>
      <c r="AQ87" s="17"/>
      <c r="AR87" s="1"/>
      <c r="AS87" s="1"/>
      <c r="AT87" s="1"/>
      <c r="AU87" s="1"/>
      <c r="AV87" s="1"/>
      <c r="AW87" s="1"/>
      <c r="AX87" s="1"/>
      <c r="AY87" s="18"/>
      <c r="BA87" s="17"/>
      <c r="BB87" s="1"/>
      <c r="BC87" s="1"/>
      <c r="BD87" s="1"/>
      <c r="BE87" s="1"/>
      <c r="BF87" s="1"/>
      <c r="BG87" s="1"/>
      <c r="BH87" s="1"/>
      <c r="BI87" s="18"/>
      <c r="BK87" s="135"/>
      <c r="BL87" s="136"/>
      <c r="BM87" s="136"/>
      <c r="BN87" s="136"/>
      <c r="BO87" s="136"/>
      <c r="BP87" s="136"/>
      <c r="BQ87" s="136"/>
      <c r="BR87" s="136"/>
      <c r="BS87" s="137"/>
      <c r="BU87" s="135"/>
      <c r="BV87" s="136"/>
      <c r="BW87" s="136"/>
      <c r="BX87" s="136"/>
      <c r="BY87" s="136"/>
      <c r="BZ87" s="136"/>
      <c r="CA87" s="136"/>
      <c r="CB87" s="136"/>
      <c r="CC87" s="137"/>
    </row>
    <row r="88" spans="13:81" ht="14.5" x14ac:dyDescent="0.25">
      <c r="M88" s="26"/>
      <c r="N88" s="27"/>
      <c r="O88" s="1"/>
      <c r="P88" s="1"/>
      <c r="Q88" s="1"/>
      <c r="R88" s="1"/>
      <c r="S88" s="1"/>
      <c r="T88" s="1"/>
      <c r="U88" s="18"/>
      <c r="V88" s="18"/>
      <c r="W88" s="1"/>
      <c r="X88" s="1"/>
      <c r="Y88" s="1"/>
      <c r="Z88" s="1"/>
      <c r="AA88" s="1"/>
      <c r="AB88" s="1"/>
      <c r="AC88" s="1"/>
      <c r="AD88" s="1"/>
      <c r="AE88" s="18"/>
      <c r="AG88" s="17"/>
      <c r="AH88" s="1"/>
      <c r="AI88" s="1"/>
      <c r="AJ88" s="1"/>
      <c r="AK88" s="1"/>
      <c r="AL88" s="1"/>
      <c r="AM88" s="1"/>
      <c r="AN88" s="1"/>
      <c r="AO88" s="18"/>
      <c r="AQ88" s="17"/>
      <c r="AR88" s="1"/>
      <c r="AS88" s="1"/>
      <c r="AT88" s="1"/>
      <c r="AU88" s="1"/>
      <c r="AV88" s="1"/>
      <c r="AW88" s="1"/>
      <c r="AX88" s="1"/>
      <c r="AY88" s="18"/>
      <c r="BA88" s="17"/>
      <c r="BB88" s="1"/>
      <c r="BC88" s="1"/>
      <c r="BD88" s="1"/>
      <c r="BE88" s="1"/>
      <c r="BF88" s="1"/>
      <c r="BG88" s="1"/>
      <c r="BH88" s="1"/>
      <c r="BI88" s="18"/>
      <c r="BK88" s="135"/>
      <c r="BL88" s="136"/>
      <c r="BM88" s="136"/>
      <c r="BN88" s="136"/>
      <c r="BO88" s="136"/>
      <c r="BP88" s="136"/>
      <c r="BQ88" s="136"/>
      <c r="BR88" s="136"/>
      <c r="BS88" s="137"/>
      <c r="BU88" s="135"/>
      <c r="BV88" s="136"/>
      <c r="BW88" s="136"/>
      <c r="BX88" s="136"/>
      <c r="BY88" s="136"/>
      <c r="BZ88" s="136"/>
      <c r="CA88" s="136"/>
      <c r="CB88" s="136"/>
      <c r="CC88" s="137"/>
    </row>
    <row r="89" spans="13:81" ht="14.5" x14ac:dyDescent="0.25">
      <c r="M89" s="26"/>
      <c r="N89" s="27"/>
      <c r="O89" s="1"/>
      <c r="P89" s="1"/>
      <c r="Q89" s="1"/>
      <c r="R89" s="1"/>
      <c r="S89" s="1"/>
      <c r="T89" s="1"/>
      <c r="U89" s="18"/>
      <c r="V89" s="18"/>
      <c r="W89" s="1"/>
      <c r="X89" s="1"/>
      <c r="Y89" s="1"/>
      <c r="Z89" s="1"/>
      <c r="AA89" s="1"/>
      <c r="AB89" s="1"/>
      <c r="AC89" s="1"/>
      <c r="AD89" s="1"/>
      <c r="AE89" s="18"/>
      <c r="AG89" s="17"/>
      <c r="AH89" s="1"/>
      <c r="AI89" s="1"/>
      <c r="AJ89" s="1"/>
      <c r="AK89" s="1"/>
      <c r="AL89" s="1"/>
      <c r="AM89" s="1"/>
      <c r="AN89" s="1"/>
      <c r="AO89" s="18"/>
      <c r="AQ89" s="17"/>
      <c r="AR89" s="1"/>
      <c r="AS89" s="1"/>
      <c r="AT89" s="1"/>
      <c r="AU89" s="1"/>
      <c r="AV89" s="1"/>
      <c r="AW89" s="1"/>
      <c r="AX89" s="1"/>
      <c r="AY89" s="18"/>
      <c r="BA89" s="17"/>
      <c r="BB89" s="1"/>
      <c r="BC89" s="1"/>
      <c r="BD89" s="1"/>
      <c r="BE89" s="1"/>
      <c r="BF89" s="1"/>
      <c r="BG89" s="1"/>
      <c r="BH89" s="1"/>
      <c r="BI89" s="18"/>
      <c r="BK89" s="135"/>
      <c r="BL89" s="136"/>
      <c r="BM89" s="136"/>
      <c r="BN89" s="136"/>
      <c r="BO89" s="136"/>
      <c r="BP89" s="136"/>
      <c r="BQ89" s="136"/>
      <c r="BR89" s="136"/>
      <c r="BS89" s="137"/>
      <c r="BU89" s="135"/>
      <c r="BV89" s="136"/>
      <c r="BW89" s="136"/>
      <c r="BX89" s="136"/>
      <c r="BY89" s="136"/>
      <c r="BZ89" s="136"/>
      <c r="CA89" s="136"/>
      <c r="CB89" s="136"/>
      <c r="CC89" s="137"/>
    </row>
    <row r="90" spans="13:81" ht="14.5" x14ac:dyDescent="0.25">
      <c r="M90" s="26"/>
      <c r="N90" s="27"/>
      <c r="O90" s="1"/>
      <c r="P90" s="1"/>
      <c r="Q90" s="1"/>
      <c r="R90" s="1"/>
      <c r="S90" s="1"/>
      <c r="T90" s="1"/>
      <c r="U90" s="18"/>
      <c r="V90" s="18"/>
      <c r="W90" s="1"/>
      <c r="X90" s="1"/>
      <c r="Y90" s="1"/>
      <c r="Z90" s="1"/>
      <c r="AA90" s="1"/>
      <c r="AB90" s="1"/>
      <c r="AC90" s="1"/>
      <c r="AD90" s="1"/>
      <c r="AE90" s="18"/>
      <c r="AG90" s="17"/>
      <c r="AH90" s="1"/>
      <c r="AI90" s="1"/>
      <c r="AJ90" s="1"/>
      <c r="AK90" s="1"/>
      <c r="AL90" s="1"/>
      <c r="AM90" s="1"/>
      <c r="AN90" s="1"/>
      <c r="AO90" s="18"/>
      <c r="AQ90" s="17"/>
      <c r="AR90" s="1"/>
      <c r="AS90" s="1"/>
      <c r="AT90" s="1"/>
      <c r="AU90" s="1"/>
      <c r="AV90" s="1"/>
      <c r="AW90" s="1"/>
      <c r="AX90" s="1"/>
      <c r="AY90" s="18"/>
      <c r="BA90" s="17"/>
      <c r="BB90" s="1"/>
      <c r="BC90" s="1"/>
      <c r="BD90" s="1"/>
      <c r="BE90" s="1"/>
      <c r="BF90" s="1"/>
      <c r="BG90" s="1"/>
      <c r="BH90" s="1"/>
      <c r="BI90" s="18"/>
      <c r="BK90" s="135"/>
      <c r="BL90" s="136"/>
      <c r="BM90" s="136"/>
      <c r="BN90" s="136"/>
      <c r="BO90" s="136"/>
      <c r="BP90" s="136"/>
      <c r="BQ90" s="136"/>
      <c r="BR90" s="136"/>
      <c r="BS90" s="137"/>
      <c r="BU90" s="135"/>
      <c r="BV90" s="136"/>
      <c r="BW90" s="136"/>
      <c r="BX90" s="136"/>
      <c r="BY90" s="136"/>
      <c r="BZ90" s="136"/>
      <c r="CA90" s="136"/>
      <c r="CB90" s="136"/>
      <c r="CC90" s="137"/>
    </row>
    <row r="91" spans="13:81" ht="14.5" x14ac:dyDescent="0.25">
      <c r="M91" s="26"/>
      <c r="N91" s="27"/>
      <c r="O91" s="1"/>
      <c r="P91" s="1"/>
      <c r="Q91" s="1"/>
      <c r="R91" s="1"/>
      <c r="S91" s="1"/>
      <c r="T91" s="1"/>
      <c r="U91" s="18"/>
      <c r="V91" s="18"/>
      <c r="W91" s="1"/>
      <c r="X91" s="1"/>
      <c r="Y91" s="1"/>
      <c r="Z91" s="1"/>
      <c r="AA91" s="1"/>
      <c r="AB91" s="1"/>
      <c r="AC91" s="1"/>
      <c r="AD91" s="1"/>
      <c r="AE91" s="18"/>
      <c r="AG91" s="17"/>
      <c r="AH91" s="1"/>
      <c r="AI91" s="1"/>
      <c r="AJ91" s="1"/>
      <c r="AK91" s="1"/>
      <c r="AL91" s="1"/>
      <c r="AM91" s="1"/>
      <c r="AN91" s="1"/>
      <c r="AO91" s="18"/>
      <c r="AQ91" s="17"/>
      <c r="AR91" s="1"/>
      <c r="AS91" s="1"/>
      <c r="AT91" s="1"/>
      <c r="AU91" s="1"/>
      <c r="AV91" s="1"/>
      <c r="AW91" s="1"/>
      <c r="AX91" s="1"/>
      <c r="AY91" s="18"/>
      <c r="BA91" s="17"/>
      <c r="BB91" s="1"/>
      <c r="BC91" s="1"/>
      <c r="BD91" s="1"/>
      <c r="BE91" s="1"/>
      <c r="BF91" s="1"/>
      <c r="BG91" s="1"/>
      <c r="BH91" s="1"/>
      <c r="BI91" s="18"/>
      <c r="BK91" s="135"/>
      <c r="BL91" s="136"/>
      <c r="BM91" s="136"/>
      <c r="BN91" s="136"/>
      <c r="BO91" s="136"/>
      <c r="BP91" s="136"/>
      <c r="BQ91" s="136"/>
      <c r="BR91" s="136"/>
      <c r="BS91" s="137"/>
      <c r="BU91" s="135"/>
      <c r="BV91" s="136"/>
      <c r="BW91" s="136"/>
      <c r="BX91" s="136"/>
      <c r="BY91" s="136"/>
      <c r="BZ91" s="136"/>
      <c r="CA91" s="136"/>
      <c r="CB91" s="136"/>
      <c r="CC91" s="137"/>
    </row>
    <row r="92" spans="13:81" ht="14.5" x14ac:dyDescent="0.25">
      <c r="M92" s="26"/>
      <c r="N92" s="27"/>
      <c r="O92" s="1"/>
      <c r="P92" s="1"/>
      <c r="Q92" s="1"/>
      <c r="R92" s="1"/>
      <c r="S92" s="1"/>
      <c r="T92" s="1"/>
      <c r="U92" s="18"/>
      <c r="V92" s="18"/>
      <c r="W92" s="1"/>
      <c r="X92" s="1"/>
      <c r="Y92" s="1"/>
      <c r="Z92" s="1"/>
      <c r="AA92" s="1"/>
      <c r="AB92" s="1"/>
      <c r="AC92" s="1"/>
      <c r="AD92" s="1"/>
      <c r="AE92" s="18"/>
      <c r="AG92" s="17"/>
      <c r="AH92" s="1"/>
      <c r="AI92" s="1"/>
      <c r="AJ92" s="1"/>
      <c r="AK92" s="1"/>
      <c r="AL92" s="1"/>
      <c r="AM92" s="1"/>
      <c r="AN92" s="1"/>
      <c r="AO92" s="18"/>
      <c r="AQ92" s="17"/>
      <c r="AR92" s="1"/>
      <c r="AS92" s="1"/>
      <c r="AT92" s="1"/>
      <c r="AU92" s="1"/>
      <c r="AV92" s="1"/>
      <c r="AW92" s="1"/>
      <c r="AX92" s="1"/>
      <c r="AY92" s="18"/>
      <c r="BA92" s="17"/>
      <c r="BB92" s="1"/>
      <c r="BC92" s="1"/>
      <c r="BD92" s="1"/>
      <c r="BE92" s="1"/>
      <c r="BF92" s="1"/>
      <c r="BG92" s="1"/>
      <c r="BH92" s="1"/>
      <c r="BI92" s="18"/>
      <c r="BK92" s="135"/>
      <c r="BL92" s="136"/>
      <c r="BM92" s="136"/>
      <c r="BN92" s="136"/>
      <c r="BO92" s="136"/>
      <c r="BP92" s="136"/>
      <c r="BQ92" s="136"/>
      <c r="BR92" s="136"/>
      <c r="BS92" s="137"/>
      <c r="BU92" s="135"/>
      <c r="BV92" s="136"/>
      <c r="BW92" s="136"/>
      <c r="BX92" s="136"/>
      <c r="BY92" s="136"/>
      <c r="BZ92" s="136"/>
      <c r="CA92" s="136"/>
      <c r="CB92" s="136"/>
      <c r="CC92" s="137"/>
    </row>
    <row r="93" spans="13:81" ht="14.5" x14ac:dyDescent="0.25">
      <c r="M93" s="26"/>
      <c r="N93" s="27"/>
      <c r="O93" s="1"/>
      <c r="P93" s="1"/>
      <c r="Q93" s="1"/>
      <c r="R93" s="1"/>
      <c r="S93" s="1"/>
      <c r="T93" s="1"/>
      <c r="U93" s="18"/>
      <c r="V93" s="18"/>
      <c r="W93" s="1"/>
      <c r="X93" s="1"/>
      <c r="Y93" s="1"/>
      <c r="Z93" s="1"/>
      <c r="AA93" s="1"/>
      <c r="AB93" s="1"/>
      <c r="AC93" s="1"/>
      <c r="AD93" s="1"/>
      <c r="AE93" s="18"/>
      <c r="AG93" s="17"/>
      <c r="AH93" s="1"/>
      <c r="AI93" s="1"/>
      <c r="AJ93" s="1"/>
      <c r="AK93" s="1"/>
      <c r="AL93" s="1"/>
      <c r="AM93" s="1"/>
      <c r="AN93" s="1"/>
      <c r="AO93" s="18"/>
      <c r="AQ93" s="17"/>
      <c r="AR93" s="1"/>
      <c r="AS93" s="1"/>
      <c r="AT93" s="1"/>
      <c r="AU93" s="1"/>
      <c r="AV93" s="1"/>
      <c r="AW93" s="1"/>
      <c r="AX93" s="1"/>
      <c r="AY93" s="18"/>
      <c r="BA93" s="17"/>
      <c r="BB93" s="1"/>
      <c r="BC93" s="1"/>
      <c r="BD93" s="1"/>
      <c r="BE93" s="1"/>
      <c r="BF93" s="1"/>
      <c r="BG93" s="1"/>
      <c r="BH93" s="1"/>
      <c r="BI93" s="18"/>
      <c r="BK93" s="135"/>
      <c r="BL93" s="136"/>
      <c r="BM93" s="136"/>
      <c r="BN93" s="136"/>
      <c r="BO93" s="136"/>
      <c r="BP93" s="136"/>
      <c r="BQ93" s="136"/>
      <c r="BR93" s="136"/>
      <c r="BS93" s="137"/>
      <c r="BU93" s="135"/>
      <c r="BV93" s="136"/>
      <c r="BW93" s="136"/>
      <c r="BX93" s="136"/>
      <c r="BY93" s="136"/>
      <c r="BZ93" s="136"/>
      <c r="CA93" s="136"/>
      <c r="CB93" s="136"/>
      <c r="CC93" s="137"/>
    </row>
    <row r="94" spans="13:81" ht="14.5" x14ac:dyDescent="0.25">
      <c r="M94" s="26"/>
      <c r="N94" s="27"/>
      <c r="O94" s="1"/>
      <c r="P94" s="1"/>
      <c r="Q94" s="1"/>
      <c r="R94" s="1"/>
      <c r="S94" s="1"/>
      <c r="T94" s="1"/>
      <c r="U94" s="18"/>
      <c r="V94" s="18"/>
      <c r="W94" s="1"/>
      <c r="X94" s="1"/>
      <c r="Y94" s="1"/>
      <c r="Z94" s="1"/>
      <c r="AA94" s="1"/>
      <c r="AB94" s="1"/>
      <c r="AC94" s="1"/>
      <c r="AD94" s="1"/>
      <c r="AE94" s="18"/>
      <c r="AG94" s="17"/>
      <c r="AH94" s="1"/>
      <c r="AI94" s="1"/>
      <c r="AJ94" s="1"/>
      <c r="AK94" s="1"/>
      <c r="AL94" s="1"/>
      <c r="AM94" s="1"/>
      <c r="AN94" s="1"/>
      <c r="AO94" s="18"/>
      <c r="AQ94" s="17"/>
      <c r="AR94" s="1"/>
      <c r="AS94" s="1"/>
      <c r="AT94" s="1"/>
      <c r="AU94" s="1"/>
      <c r="AV94" s="1"/>
      <c r="AW94" s="1"/>
      <c r="AX94" s="1"/>
      <c r="AY94" s="18"/>
      <c r="BA94" s="17"/>
      <c r="BB94" s="1"/>
      <c r="BC94" s="1"/>
      <c r="BD94" s="1"/>
      <c r="BE94" s="1"/>
      <c r="BF94" s="1"/>
      <c r="BG94" s="1"/>
      <c r="BH94" s="1"/>
      <c r="BI94" s="18"/>
      <c r="BK94" s="135"/>
      <c r="BL94" s="136"/>
      <c r="BM94" s="136"/>
      <c r="BN94" s="136"/>
      <c r="BO94" s="136"/>
      <c r="BP94" s="136"/>
      <c r="BQ94" s="136"/>
      <c r="BR94" s="136"/>
      <c r="BS94" s="137"/>
      <c r="BU94" s="135"/>
      <c r="BV94" s="136"/>
      <c r="BW94" s="136"/>
      <c r="BX94" s="136"/>
      <c r="BY94" s="136"/>
      <c r="BZ94" s="136"/>
      <c r="CA94" s="136"/>
      <c r="CB94" s="136"/>
      <c r="CC94" s="137"/>
    </row>
    <row r="95" spans="13:81" ht="14.5" x14ac:dyDescent="0.25">
      <c r="M95" s="26"/>
      <c r="N95" s="27"/>
      <c r="O95" s="1"/>
      <c r="P95" s="1"/>
      <c r="Q95" s="1"/>
      <c r="R95" s="1"/>
      <c r="S95" s="1"/>
      <c r="T95" s="1"/>
      <c r="U95" s="18"/>
      <c r="V95" s="18"/>
      <c r="W95" s="1"/>
      <c r="X95" s="1"/>
      <c r="Y95" s="1"/>
      <c r="Z95" s="1"/>
      <c r="AA95" s="1"/>
      <c r="AB95" s="1"/>
      <c r="AC95" s="1"/>
      <c r="AD95" s="1"/>
      <c r="AE95" s="18"/>
      <c r="AG95" s="17"/>
      <c r="AH95" s="1"/>
      <c r="AI95" s="1"/>
      <c r="AJ95" s="1"/>
      <c r="AK95" s="1"/>
      <c r="AL95" s="1"/>
      <c r="AM95" s="1"/>
      <c r="AN95" s="1"/>
      <c r="AO95" s="18"/>
      <c r="AQ95" s="17"/>
      <c r="AR95" s="1"/>
      <c r="AS95" s="1"/>
      <c r="AT95" s="1"/>
      <c r="AU95" s="1"/>
      <c r="AV95" s="1"/>
      <c r="AW95" s="1"/>
      <c r="AX95" s="1"/>
      <c r="AY95" s="18"/>
      <c r="BA95" s="17"/>
      <c r="BB95" s="1"/>
      <c r="BC95" s="1"/>
      <c r="BD95" s="1"/>
      <c r="BE95" s="1"/>
      <c r="BF95" s="1"/>
      <c r="BG95" s="1"/>
      <c r="BH95" s="1"/>
      <c r="BI95" s="18"/>
      <c r="BK95" s="135"/>
      <c r="BL95" s="136"/>
      <c r="BM95" s="136"/>
      <c r="BN95" s="136"/>
      <c r="BO95" s="136"/>
      <c r="BP95" s="136"/>
      <c r="BQ95" s="136"/>
      <c r="BR95" s="136"/>
      <c r="BS95" s="137"/>
      <c r="BU95" s="135"/>
      <c r="BV95" s="136"/>
      <c r="BW95" s="136"/>
      <c r="BX95" s="136"/>
      <c r="BY95" s="136"/>
      <c r="BZ95" s="136"/>
      <c r="CA95" s="136"/>
      <c r="CB95" s="136"/>
      <c r="CC95" s="137"/>
    </row>
    <row r="96" spans="13:81" ht="14.5" x14ac:dyDescent="0.25">
      <c r="M96" s="26"/>
      <c r="N96" s="27"/>
      <c r="O96" s="1"/>
      <c r="P96" s="1"/>
      <c r="Q96" s="1"/>
      <c r="R96" s="1"/>
      <c r="S96" s="1"/>
      <c r="T96" s="1"/>
      <c r="U96" s="18"/>
      <c r="V96" s="18"/>
      <c r="W96" s="1"/>
      <c r="X96" s="1"/>
      <c r="Y96" s="1"/>
      <c r="Z96" s="1"/>
      <c r="AA96" s="1"/>
      <c r="AB96" s="1"/>
      <c r="AC96" s="1"/>
      <c r="AD96" s="1"/>
      <c r="AE96" s="18"/>
      <c r="AG96" s="17"/>
      <c r="AH96" s="1"/>
      <c r="AI96" s="1"/>
      <c r="AJ96" s="1"/>
      <c r="AK96" s="1"/>
      <c r="AL96" s="1"/>
      <c r="AM96" s="1"/>
      <c r="AN96" s="1"/>
      <c r="AO96" s="18"/>
      <c r="AQ96" s="17"/>
      <c r="AR96" s="1"/>
      <c r="AS96" s="1"/>
      <c r="AT96" s="1"/>
      <c r="AU96" s="1"/>
      <c r="AV96" s="1"/>
      <c r="AW96" s="1"/>
      <c r="AX96" s="1"/>
      <c r="AY96" s="18"/>
      <c r="BA96" s="17"/>
      <c r="BB96" s="1"/>
      <c r="BC96" s="1"/>
      <c r="BD96" s="1"/>
      <c r="BE96" s="1"/>
      <c r="BF96" s="1"/>
      <c r="BG96" s="1"/>
      <c r="BH96" s="1"/>
      <c r="BI96" s="18"/>
      <c r="BK96" s="135"/>
      <c r="BL96" s="136"/>
      <c r="BM96" s="136"/>
      <c r="BN96" s="136"/>
      <c r="BO96" s="136"/>
      <c r="BP96" s="136"/>
      <c r="BQ96" s="136"/>
      <c r="BR96" s="136"/>
      <c r="BS96" s="137"/>
      <c r="BU96" s="135"/>
      <c r="BV96" s="136"/>
      <c r="BW96" s="136"/>
      <c r="BX96" s="136"/>
      <c r="BY96" s="136"/>
      <c r="BZ96" s="136"/>
      <c r="CA96" s="136"/>
      <c r="CB96" s="136"/>
      <c r="CC96" s="137"/>
    </row>
    <row r="97" spans="13:81" ht="14.5" x14ac:dyDescent="0.25">
      <c r="M97" s="26"/>
      <c r="N97" s="27"/>
      <c r="O97" s="1"/>
      <c r="P97" s="1"/>
      <c r="Q97" s="1"/>
      <c r="R97" s="1"/>
      <c r="S97" s="1"/>
      <c r="T97" s="1"/>
      <c r="U97" s="18"/>
      <c r="V97" s="18"/>
      <c r="W97" s="1"/>
      <c r="X97" s="1"/>
      <c r="Y97" s="1"/>
      <c r="Z97" s="1"/>
      <c r="AA97" s="1"/>
      <c r="AB97" s="1"/>
      <c r="AC97" s="1"/>
      <c r="AD97" s="1"/>
      <c r="AE97" s="18"/>
      <c r="AG97" s="17"/>
      <c r="AH97" s="1"/>
      <c r="AI97" s="1"/>
      <c r="AJ97" s="1"/>
      <c r="AK97" s="1"/>
      <c r="AL97" s="1"/>
      <c r="AM97" s="1"/>
      <c r="AN97" s="1"/>
      <c r="AO97" s="18"/>
      <c r="AQ97" s="17"/>
      <c r="AR97" s="1"/>
      <c r="AS97" s="1"/>
      <c r="AT97" s="1"/>
      <c r="AU97" s="1"/>
      <c r="AV97" s="1"/>
      <c r="AW97" s="1"/>
      <c r="AX97" s="1"/>
      <c r="AY97" s="18"/>
      <c r="BA97" s="17"/>
      <c r="BB97" s="1"/>
      <c r="BC97" s="1"/>
      <c r="BD97" s="1"/>
      <c r="BE97" s="1"/>
      <c r="BF97" s="1"/>
      <c r="BG97" s="1"/>
      <c r="BH97" s="1"/>
      <c r="BI97" s="18"/>
      <c r="BK97" s="135"/>
      <c r="BL97" s="136"/>
      <c r="BM97" s="136"/>
      <c r="BN97" s="136"/>
      <c r="BO97" s="136"/>
      <c r="BP97" s="136"/>
      <c r="BQ97" s="136"/>
      <c r="BR97" s="136"/>
      <c r="BS97" s="137"/>
      <c r="BU97" s="135"/>
      <c r="BV97" s="136"/>
      <c r="BW97" s="136"/>
      <c r="BX97" s="136"/>
      <c r="BY97" s="136"/>
      <c r="BZ97" s="136"/>
      <c r="CA97" s="136"/>
      <c r="CB97" s="136"/>
      <c r="CC97" s="137"/>
    </row>
    <row r="98" spans="13:81" ht="14.5" x14ac:dyDescent="0.25">
      <c r="M98" s="26"/>
      <c r="N98" s="27"/>
      <c r="O98" s="1"/>
      <c r="P98" s="1"/>
      <c r="Q98" s="1"/>
      <c r="R98" s="1"/>
      <c r="S98" s="1"/>
      <c r="T98" s="1"/>
      <c r="U98" s="18"/>
      <c r="V98" s="18"/>
      <c r="W98" s="1"/>
      <c r="X98" s="1"/>
      <c r="Y98" s="1"/>
      <c r="Z98" s="1"/>
      <c r="AA98" s="1"/>
      <c r="AB98" s="1"/>
      <c r="AC98" s="1"/>
      <c r="AD98" s="1"/>
      <c r="AE98" s="18"/>
      <c r="AG98" s="17"/>
      <c r="AH98" s="1"/>
      <c r="AI98" s="1"/>
      <c r="AJ98" s="1"/>
      <c r="AK98" s="1"/>
      <c r="AL98" s="1"/>
      <c r="AM98" s="1"/>
      <c r="AN98" s="1"/>
      <c r="AO98" s="18"/>
      <c r="AQ98" s="17"/>
      <c r="AR98" s="1"/>
      <c r="AS98" s="1"/>
      <c r="AT98" s="1"/>
      <c r="AU98" s="1"/>
      <c r="AV98" s="1"/>
      <c r="AW98" s="1"/>
      <c r="AX98" s="1"/>
      <c r="AY98" s="18"/>
      <c r="BA98" s="17"/>
      <c r="BB98" s="1"/>
      <c r="BC98" s="1"/>
      <c r="BD98" s="1"/>
      <c r="BE98" s="1"/>
      <c r="BF98" s="1"/>
      <c r="BG98" s="1"/>
      <c r="BH98" s="1"/>
      <c r="BI98" s="18"/>
      <c r="BK98" s="135"/>
      <c r="BL98" s="136"/>
      <c r="BM98" s="136"/>
      <c r="BN98" s="136"/>
      <c r="BO98" s="136"/>
      <c r="BP98" s="136"/>
      <c r="BQ98" s="136"/>
      <c r="BR98" s="136"/>
      <c r="BS98" s="137"/>
      <c r="BU98" s="135"/>
      <c r="BV98" s="136"/>
      <c r="BW98" s="136"/>
      <c r="BX98" s="136"/>
      <c r="BY98" s="136"/>
      <c r="BZ98" s="136"/>
      <c r="CA98" s="136"/>
      <c r="CB98" s="136"/>
      <c r="CC98" s="137"/>
    </row>
    <row r="99" spans="13:81" ht="14.5" x14ac:dyDescent="0.25">
      <c r="M99" s="26"/>
      <c r="N99" s="27"/>
      <c r="O99" s="1"/>
      <c r="P99" s="1"/>
      <c r="Q99" s="1"/>
      <c r="R99" s="1"/>
      <c r="S99" s="1"/>
      <c r="T99" s="1"/>
      <c r="U99" s="18"/>
      <c r="V99" s="18"/>
      <c r="W99" s="1"/>
      <c r="X99" s="1"/>
      <c r="Y99" s="1"/>
      <c r="Z99" s="1"/>
      <c r="AA99" s="1"/>
      <c r="AB99" s="1"/>
      <c r="AC99" s="1"/>
      <c r="AD99" s="1"/>
      <c r="AE99" s="18"/>
      <c r="AG99" s="17"/>
      <c r="AH99" s="1"/>
      <c r="AI99" s="1"/>
      <c r="AJ99" s="1"/>
      <c r="AK99" s="1"/>
      <c r="AL99" s="1"/>
      <c r="AM99" s="1"/>
      <c r="AN99" s="1"/>
      <c r="AO99" s="18"/>
      <c r="AQ99" s="17"/>
      <c r="AR99" s="1"/>
      <c r="AS99" s="1"/>
      <c r="AT99" s="1"/>
      <c r="AU99" s="1"/>
      <c r="AV99" s="1"/>
      <c r="AW99" s="1"/>
      <c r="AX99" s="1"/>
      <c r="AY99" s="18"/>
      <c r="BA99" s="17"/>
      <c r="BB99" s="1"/>
      <c r="BC99" s="1"/>
      <c r="BD99" s="1"/>
      <c r="BE99" s="1"/>
      <c r="BF99" s="1"/>
      <c r="BG99" s="1"/>
      <c r="BH99" s="1"/>
      <c r="BI99" s="18"/>
      <c r="BK99" s="135"/>
      <c r="BL99" s="136"/>
      <c r="BM99" s="136"/>
      <c r="BN99" s="136"/>
      <c r="BO99" s="136"/>
      <c r="BP99" s="136"/>
      <c r="BQ99" s="136"/>
      <c r="BR99" s="136"/>
      <c r="BS99" s="137"/>
      <c r="BU99" s="135"/>
      <c r="BV99" s="136"/>
      <c r="BW99" s="136"/>
      <c r="BX99" s="136"/>
      <c r="BY99" s="136"/>
      <c r="BZ99" s="136"/>
      <c r="CA99" s="136"/>
      <c r="CB99" s="136"/>
      <c r="CC99" s="137"/>
    </row>
    <row r="100" spans="13:81" ht="14.5" x14ac:dyDescent="0.35">
      <c r="M100" s="26"/>
      <c r="N100" s="27"/>
      <c r="O100" s="1"/>
      <c r="P100" s="1"/>
      <c r="Q100" s="1"/>
      <c r="R100" s="1"/>
      <c r="S100" s="1"/>
      <c r="T100" s="1"/>
      <c r="U100" s="18"/>
      <c r="V100" s="18"/>
      <c r="W100" s="247" t="s">
        <v>55</v>
      </c>
      <c r="X100" s="152" t="s">
        <v>219</v>
      </c>
      <c r="Y100" s="152"/>
      <c r="Z100" s="152"/>
      <c r="AA100" s="152"/>
      <c r="AB100" s="152"/>
      <c r="AC100" s="152"/>
      <c r="AD100" s="152"/>
      <c r="AE100" s="162"/>
      <c r="AG100" s="17"/>
      <c r="AH100" s="1"/>
      <c r="AI100" s="1"/>
      <c r="AJ100" s="1"/>
      <c r="AK100" s="1"/>
      <c r="AL100" s="1"/>
      <c r="AM100" s="1"/>
      <c r="AN100" s="1"/>
      <c r="AO100" s="18"/>
      <c r="AQ100" s="17"/>
      <c r="AR100" s="1"/>
      <c r="AS100" s="1"/>
      <c r="AT100" s="1"/>
      <c r="AU100" s="1"/>
      <c r="AV100" s="1"/>
      <c r="AW100" s="1"/>
      <c r="AX100" s="1"/>
      <c r="AY100" s="18"/>
      <c r="BA100" s="17"/>
      <c r="BB100" s="1"/>
      <c r="BC100" s="1"/>
      <c r="BD100" s="1"/>
      <c r="BE100" s="1"/>
      <c r="BF100" s="1"/>
      <c r="BG100" s="1"/>
      <c r="BH100" s="1"/>
      <c r="BI100" s="18"/>
      <c r="BK100" s="135"/>
      <c r="BL100" s="136"/>
      <c r="BM100" s="136"/>
      <c r="BN100" s="136"/>
      <c r="BO100" s="136"/>
      <c r="BP100" s="136"/>
      <c r="BQ100" s="136"/>
      <c r="BR100" s="136"/>
      <c r="BS100" s="137"/>
      <c r="BU100" s="135"/>
      <c r="BV100" s="136"/>
      <c r="BW100" s="136"/>
      <c r="BX100" s="136"/>
      <c r="BY100" s="136"/>
      <c r="BZ100" s="136"/>
      <c r="CA100" s="136"/>
      <c r="CB100" s="136"/>
      <c r="CC100" s="137"/>
    </row>
    <row r="101" spans="13:81" ht="14.5" x14ac:dyDescent="0.25">
      <c r="M101" s="26"/>
      <c r="N101" s="27"/>
      <c r="O101" s="1"/>
      <c r="P101" s="1"/>
      <c r="Q101" s="1"/>
      <c r="R101" s="1"/>
      <c r="S101" s="1"/>
      <c r="T101" s="1"/>
      <c r="U101" s="18"/>
      <c r="V101" s="18"/>
      <c r="W101" s="1"/>
      <c r="X101" s="152"/>
      <c r="Y101" s="152"/>
      <c r="Z101" s="152"/>
      <c r="AA101" s="152"/>
      <c r="AB101" s="152"/>
      <c r="AC101" s="152"/>
      <c r="AD101" s="152"/>
      <c r="AE101" s="162"/>
      <c r="AG101" s="17"/>
      <c r="AH101" s="1"/>
      <c r="AI101" s="1"/>
      <c r="AJ101" s="1"/>
      <c r="AK101" s="1"/>
      <c r="AL101" s="1"/>
      <c r="AM101" s="1"/>
      <c r="AN101" s="1"/>
      <c r="AO101" s="18"/>
      <c r="AQ101" s="17"/>
      <c r="AR101" s="1"/>
      <c r="AS101" s="1"/>
      <c r="AT101" s="1"/>
      <c r="AU101" s="1"/>
      <c r="AV101" s="1"/>
      <c r="AW101" s="1"/>
      <c r="AX101" s="1"/>
      <c r="AY101" s="18"/>
      <c r="BA101" s="17"/>
      <c r="BB101" s="1"/>
      <c r="BC101" s="1"/>
      <c r="BD101" s="1"/>
      <c r="BE101" s="1"/>
      <c r="BF101" s="1"/>
      <c r="BG101" s="1"/>
      <c r="BH101" s="1"/>
      <c r="BI101" s="18"/>
      <c r="BK101" s="135"/>
      <c r="BL101" s="136"/>
      <c r="BM101" s="136"/>
      <c r="BN101" s="136"/>
      <c r="BO101" s="136"/>
      <c r="BP101" s="136"/>
      <c r="BQ101" s="136"/>
      <c r="BR101" s="136"/>
      <c r="BS101" s="137"/>
      <c r="BU101" s="135"/>
      <c r="BV101" s="136"/>
      <c r="BW101" s="136"/>
      <c r="BX101" s="136"/>
      <c r="BY101" s="136"/>
      <c r="BZ101" s="136"/>
      <c r="CA101" s="136"/>
      <c r="CB101" s="136"/>
      <c r="CC101" s="137"/>
    </row>
    <row r="102" spans="13:81" ht="14.5" x14ac:dyDescent="0.25">
      <c r="M102" s="24"/>
      <c r="N102" s="25"/>
      <c r="O102" s="20"/>
      <c r="P102" s="20"/>
      <c r="Q102" s="20"/>
      <c r="R102" s="20"/>
      <c r="S102" s="20"/>
      <c r="T102" s="20"/>
      <c r="U102" s="28"/>
      <c r="V102" s="28"/>
      <c r="W102" s="1"/>
      <c r="Y102" s="1"/>
      <c r="Z102" s="1"/>
      <c r="AA102" s="1"/>
      <c r="AB102" s="1"/>
      <c r="AC102" s="1"/>
      <c r="AD102" s="1"/>
      <c r="AE102" s="18"/>
      <c r="AF102" s="9"/>
      <c r="AG102" s="17"/>
      <c r="AH102" s="1"/>
      <c r="AI102" s="1"/>
      <c r="AJ102" s="1"/>
      <c r="AK102" s="1"/>
      <c r="AL102" s="1"/>
      <c r="AM102" s="1"/>
      <c r="AN102" s="1"/>
      <c r="AO102" s="18"/>
      <c r="AQ102" s="17"/>
      <c r="AR102" s="1"/>
      <c r="AS102" s="1"/>
      <c r="AT102" s="1"/>
      <c r="AU102" s="1"/>
      <c r="AV102" s="1"/>
      <c r="AW102" s="1"/>
      <c r="AX102" s="1"/>
      <c r="AY102" s="18"/>
      <c r="AZ102" s="14"/>
      <c r="BA102" s="17"/>
      <c r="BB102" s="1"/>
      <c r="BC102" s="1"/>
      <c r="BD102" s="1"/>
      <c r="BE102" s="1"/>
      <c r="BF102" s="1"/>
      <c r="BG102" s="1"/>
      <c r="BH102" s="1"/>
      <c r="BI102" s="18"/>
      <c r="BJ102" s="14"/>
      <c r="BK102" s="135"/>
      <c r="BL102" s="136"/>
      <c r="BM102" s="136"/>
      <c r="BN102" s="136"/>
      <c r="BO102" s="136"/>
      <c r="BP102" s="136"/>
      <c r="BQ102" s="136"/>
      <c r="BR102" s="136"/>
      <c r="BS102" s="137"/>
      <c r="BT102" s="14"/>
      <c r="BU102" s="135"/>
      <c r="BV102" s="136"/>
      <c r="BW102" s="136"/>
      <c r="BX102" s="136"/>
      <c r="BY102" s="136"/>
      <c r="BZ102" s="136"/>
      <c r="CA102" s="136"/>
      <c r="CB102" s="136"/>
      <c r="CC102" s="137"/>
    </row>
    <row r="103" spans="13:81" ht="14.5" x14ac:dyDescent="0.25">
      <c r="M103" s="24"/>
      <c r="N103" s="25"/>
      <c r="O103" s="20"/>
      <c r="P103" s="20"/>
      <c r="Q103" s="20"/>
      <c r="R103" s="20"/>
      <c r="S103" s="20"/>
      <c r="T103" s="20"/>
      <c r="U103" s="28"/>
      <c r="V103" s="28"/>
      <c r="W103" s="231" t="s">
        <v>220</v>
      </c>
      <c r="X103" s="250"/>
      <c r="Y103" s="250"/>
      <c r="Z103" s="250"/>
      <c r="AA103" s="250"/>
      <c r="AB103" s="250"/>
      <c r="AC103" s="250"/>
      <c r="AD103" s="250"/>
      <c r="AE103" s="233"/>
      <c r="AF103" s="14"/>
      <c r="AG103" s="17"/>
      <c r="AH103" s="1"/>
      <c r="AI103" s="1"/>
      <c r="AJ103" s="1"/>
      <c r="AK103" s="1"/>
      <c r="AL103" s="1"/>
      <c r="AM103" s="1"/>
      <c r="AN103" s="1"/>
      <c r="AO103" s="18"/>
      <c r="AP103" s="14"/>
      <c r="AQ103" s="17"/>
      <c r="AR103" s="1"/>
      <c r="AS103" s="1"/>
      <c r="AT103" s="1"/>
      <c r="AU103" s="1"/>
      <c r="AV103" s="1"/>
      <c r="AW103" s="1"/>
      <c r="AX103" s="1"/>
      <c r="AY103" s="18"/>
      <c r="AZ103" s="14"/>
      <c r="BA103" s="17"/>
      <c r="BB103" s="1"/>
      <c r="BC103" s="1"/>
      <c r="BD103" s="1"/>
      <c r="BE103" s="1"/>
      <c r="BF103" s="1"/>
      <c r="BG103" s="1"/>
      <c r="BH103" s="1"/>
      <c r="BI103" s="18"/>
      <c r="BJ103" s="14"/>
      <c r="BK103" s="135"/>
      <c r="BL103" s="136"/>
      <c r="BM103" s="136"/>
      <c r="BN103" s="136"/>
      <c r="BO103" s="136"/>
      <c r="BP103" s="136"/>
      <c r="BQ103" s="136"/>
      <c r="BR103" s="136"/>
      <c r="BS103" s="137"/>
      <c r="BT103" s="14"/>
      <c r="BU103" s="135"/>
      <c r="BV103" s="136"/>
      <c r="BW103" s="136"/>
      <c r="BX103" s="136"/>
      <c r="BY103" s="136"/>
      <c r="BZ103" s="136"/>
      <c r="CA103" s="136"/>
      <c r="CB103" s="136"/>
      <c r="CC103" s="137"/>
    </row>
    <row r="104" spans="13:81" ht="14.5" x14ac:dyDescent="0.25">
      <c r="M104" s="26"/>
      <c r="N104" s="27"/>
      <c r="O104" s="1"/>
      <c r="P104" s="1"/>
      <c r="Q104" s="1"/>
      <c r="R104" s="1"/>
      <c r="S104" s="1"/>
      <c r="T104" s="1"/>
      <c r="U104" s="18"/>
      <c r="V104" s="18"/>
      <c r="W104" s="1"/>
      <c r="X104" s="1"/>
      <c r="Y104" s="1"/>
      <c r="Z104" s="1"/>
      <c r="AA104" s="1"/>
      <c r="AB104" s="1"/>
      <c r="AC104" s="1"/>
      <c r="AD104" s="1"/>
      <c r="AE104" s="18"/>
      <c r="AG104" s="17"/>
      <c r="AH104" s="1"/>
      <c r="AI104" s="1"/>
      <c r="AJ104" s="1"/>
      <c r="AK104" s="1"/>
      <c r="AL104" s="1"/>
      <c r="AM104" s="1"/>
      <c r="AN104" s="1"/>
      <c r="AO104" s="18"/>
      <c r="AP104" s="14"/>
      <c r="AQ104" s="17"/>
      <c r="AR104" s="1"/>
      <c r="AS104" s="1"/>
      <c r="AT104" s="1"/>
      <c r="AU104" s="1"/>
      <c r="AV104" s="1"/>
      <c r="AW104" s="1"/>
      <c r="AX104" s="1"/>
      <c r="AY104" s="18"/>
      <c r="BA104" s="17"/>
      <c r="BB104" s="1"/>
      <c r="BC104" s="1"/>
      <c r="BD104" s="1"/>
      <c r="BE104" s="1"/>
      <c r="BF104" s="1"/>
      <c r="BG104" s="1"/>
      <c r="BH104" s="1"/>
      <c r="BI104" s="18"/>
      <c r="BK104" s="135"/>
      <c r="BL104" s="136"/>
      <c r="BM104" s="136"/>
      <c r="BN104" s="136"/>
      <c r="BO104" s="136"/>
      <c r="BP104" s="136"/>
      <c r="BQ104" s="136"/>
      <c r="BR104" s="136"/>
      <c r="BS104" s="137"/>
      <c r="BT104" s="14"/>
      <c r="BU104" s="135"/>
      <c r="BV104" s="136"/>
      <c r="BW104" s="136"/>
      <c r="BX104" s="136"/>
      <c r="BY104" s="136"/>
      <c r="BZ104" s="136"/>
      <c r="CA104" s="136"/>
      <c r="CB104" s="136"/>
      <c r="CC104" s="137"/>
    </row>
    <row r="105" spans="13:81" ht="14.5" x14ac:dyDescent="0.25">
      <c r="M105" s="26"/>
      <c r="N105" s="27"/>
      <c r="O105" s="1"/>
      <c r="P105" s="1"/>
      <c r="Q105" s="1"/>
      <c r="R105" s="1"/>
      <c r="S105" s="1"/>
      <c r="T105" s="1"/>
      <c r="U105" s="18"/>
      <c r="V105" s="18"/>
      <c r="W105" s="1"/>
      <c r="X105" s="1"/>
      <c r="Y105" s="1"/>
      <c r="Z105" s="1"/>
      <c r="AA105" s="1"/>
      <c r="AB105" s="1"/>
      <c r="AC105" s="1"/>
      <c r="AD105" s="1"/>
      <c r="AE105" s="18"/>
      <c r="AG105" s="17"/>
      <c r="AH105" s="1"/>
      <c r="AI105" s="1"/>
      <c r="AJ105" s="1"/>
      <c r="AK105" s="1"/>
      <c r="AL105" s="1"/>
      <c r="AM105" s="1"/>
      <c r="AN105" s="1"/>
      <c r="AO105" s="18"/>
      <c r="AQ105" s="17"/>
      <c r="AR105" s="1"/>
      <c r="AS105" s="1"/>
      <c r="AT105" s="1"/>
      <c r="AU105" s="1"/>
      <c r="AV105" s="1"/>
      <c r="AW105" s="1"/>
      <c r="AX105" s="1"/>
      <c r="AY105" s="18"/>
      <c r="BA105" s="17"/>
      <c r="BB105" s="1"/>
      <c r="BC105" s="1"/>
      <c r="BD105" s="1"/>
      <c r="BE105" s="1"/>
      <c r="BF105" s="1"/>
      <c r="BG105" s="1"/>
      <c r="BH105" s="1"/>
      <c r="BI105" s="18"/>
      <c r="BK105" s="135"/>
      <c r="BL105" s="136"/>
      <c r="BM105" s="136"/>
      <c r="BN105" s="136"/>
      <c r="BO105" s="136"/>
      <c r="BP105" s="136"/>
      <c r="BQ105" s="136"/>
      <c r="BR105" s="136"/>
      <c r="BS105" s="137"/>
      <c r="BU105" s="135"/>
      <c r="BV105" s="136"/>
      <c r="BW105" s="136"/>
      <c r="BX105" s="136"/>
      <c r="BY105" s="136"/>
      <c r="BZ105" s="136"/>
      <c r="CA105" s="136"/>
      <c r="CB105" s="136"/>
      <c r="CC105" s="137"/>
    </row>
    <row r="106" spans="13:81" ht="14.5" x14ac:dyDescent="0.25">
      <c r="M106" s="26"/>
      <c r="N106" s="27"/>
      <c r="O106" s="1"/>
      <c r="P106" s="1"/>
      <c r="Q106" s="1"/>
      <c r="R106" s="1"/>
      <c r="S106" s="1"/>
      <c r="T106" s="1"/>
      <c r="U106" s="18"/>
      <c r="V106" s="18"/>
      <c r="W106" s="1"/>
      <c r="X106" s="1"/>
      <c r="Y106" s="1"/>
      <c r="Z106" s="1"/>
      <c r="AA106" s="1"/>
      <c r="AB106" s="1"/>
      <c r="AC106" s="1"/>
      <c r="AD106" s="1"/>
      <c r="AE106" s="18"/>
      <c r="AG106" s="17"/>
      <c r="AH106" s="1"/>
      <c r="AI106" s="1"/>
      <c r="AJ106" s="1"/>
      <c r="AK106" s="1"/>
      <c r="AL106" s="1"/>
      <c r="AM106" s="1"/>
      <c r="AN106" s="1"/>
      <c r="AO106" s="18"/>
      <c r="AQ106" s="17"/>
      <c r="AR106" s="1"/>
      <c r="AS106" s="1"/>
      <c r="AT106" s="1"/>
      <c r="AU106" s="1"/>
      <c r="AV106" s="1"/>
      <c r="AW106" s="1"/>
      <c r="AX106" s="1"/>
      <c r="AY106" s="18"/>
      <c r="BA106" s="17"/>
      <c r="BB106" s="1"/>
      <c r="BC106" s="1"/>
      <c r="BD106" s="1"/>
      <c r="BE106" s="1"/>
      <c r="BF106" s="1"/>
      <c r="BG106" s="1"/>
      <c r="BH106" s="1"/>
      <c r="BI106" s="18"/>
      <c r="BK106" s="135"/>
      <c r="BL106" s="136"/>
      <c r="BM106" s="136"/>
      <c r="BN106" s="136"/>
      <c r="BO106" s="136"/>
      <c r="BP106" s="136"/>
      <c r="BQ106" s="136"/>
      <c r="BR106" s="136"/>
      <c r="BS106" s="137"/>
      <c r="BU106" s="135"/>
      <c r="BV106" s="136"/>
      <c r="BW106" s="136"/>
      <c r="BX106" s="136"/>
      <c r="BY106" s="136"/>
      <c r="BZ106" s="136"/>
      <c r="CA106" s="136"/>
      <c r="CB106" s="136"/>
      <c r="CC106" s="137"/>
    </row>
    <row r="107" spans="13:81" ht="14.5" x14ac:dyDescent="0.25">
      <c r="M107" s="26"/>
      <c r="N107" s="27"/>
      <c r="O107" s="1"/>
      <c r="P107" s="1"/>
      <c r="Q107" s="1"/>
      <c r="R107" s="1"/>
      <c r="S107" s="1"/>
      <c r="T107" s="1"/>
      <c r="U107" s="18"/>
      <c r="V107" s="18"/>
      <c r="W107" s="1"/>
      <c r="X107" s="1"/>
      <c r="Y107" s="1"/>
      <c r="Z107" s="1"/>
      <c r="AA107" s="1"/>
      <c r="AB107" s="1"/>
      <c r="AC107" s="1"/>
      <c r="AD107" s="1"/>
      <c r="AE107" s="18"/>
      <c r="AG107" s="17"/>
      <c r="AH107" s="1"/>
      <c r="AI107" s="1"/>
      <c r="AJ107" s="1"/>
      <c r="AK107" s="1"/>
      <c r="AL107" s="1"/>
      <c r="AM107" s="1"/>
      <c r="AN107" s="1"/>
      <c r="AO107" s="18"/>
      <c r="AQ107" s="17"/>
      <c r="AR107" s="1"/>
      <c r="AS107" s="1"/>
      <c r="AT107" s="1"/>
      <c r="AU107" s="1"/>
      <c r="AV107" s="1"/>
      <c r="AW107" s="1"/>
      <c r="AX107" s="1"/>
      <c r="AY107" s="18"/>
      <c r="BA107" s="17"/>
      <c r="BB107" s="1"/>
      <c r="BC107" s="1"/>
      <c r="BD107" s="1"/>
      <c r="BE107" s="1"/>
      <c r="BF107" s="1"/>
      <c r="BG107" s="1"/>
      <c r="BH107" s="1"/>
      <c r="BI107" s="18"/>
      <c r="BK107" s="135"/>
      <c r="BL107" s="136"/>
      <c r="BM107" s="136"/>
      <c r="BN107" s="136"/>
      <c r="BO107" s="136"/>
      <c r="BP107" s="136"/>
      <c r="BQ107" s="136"/>
      <c r="BR107" s="136"/>
      <c r="BS107" s="137"/>
      <c r="BU107" s="135"/>
      <c r="BV107" s="136"/>
      <c r="BW107" s="136"/>
      <c r="BX107" s="136"/>
      <c r="BY107" s="136"/>
      <c r="BZ107" s="136"/>
      <c r="CA107" s="136"/>
      <c r="CB107" s="136"/>
      <c r="CC107" s="137"/>
    </row>
    <row r="108" spans="13:81" ht="14.5" x14ac:dyDescent="0.25">
      <c r="M108" s="26"/>
      <c r="N108" s="27"/>
      <c r="O108" s="1"/>
      <c r="P108" s="1"/>
      <c r="Q108" s="1"/>
      <c r="R108" s="1"/>
      <c r="S108" s="1"/>
      <c r="T108" s="1"/>
      <c r="U108" s="18"/>
      <c r="V108" s="18"/>
      <c r="W108" s="1"/>
      <c r="X108" s="1"/>
      <c r="Y108" s="1"/>
      <c r="Z108" s="1"/>
      <c r="AA108" s="1"/>
      <c r="AB108" s="1"/>
      <c r="AC108" s="1"/>
      <c r="AD108" s="1"/>
      <c r="AE108" s="18"/>
      <c r="AG108" s="17"/>
      <c r="AH108" s="1"/>
      <c r="AI108" s="1"/>
      <c r="AJ108" s="1"/>
      <c r="AK108" s="1"/>
      <c r="AL108" s="1"/>
      <c r="AM108" s="1"/>
      <c r="AN108" s="1"/>
      <c r="AO108" s="18"/>
      <c r="AQ108" s="17"/>
      <c r="AR108" s="1"/>
      <c r="AS108" s="1"/>
      <c r="AT108" s="1"/>
      <c r="AU108" s="1"/>
      <c r="AV108" s="1"/>
      <c r="AW108" s="1"/>
      <c r="AX108" s="1"/>
      <c r="AY108" s="18"/>
      <c r="BA108" s="17"/>
      <c r="BB108" s="1"/>
      <c r="BC108" s="1"/>
      <c r="BD108" s="1"/>
      <c r="BE108" s="1"/>
      <c r="BF108" s="1"/>
      <c r="BG108" s="1"/>
      <c r="BH108" s="1"/>
      <c r="BI108" s="18"/>
      <c r="BK108" s="135"/>
      <c r="BL108" s="136"/>
      <c r="BM108" s="136"/>
      <c r="BN108" s="136"/>
      <c r="BO108" s="136"/>
      <c r="BP108" s="136"/>
      <c r="BQ108" s="136"/>
      <c r="BR108" s="136"/>
      <c r="BS108" s="137"/>
      <c r="BU108" s="135"/>
      <c r="BV108" s="136"/>
      <c r="BW108" s="136"/>
      <c r="BX108" s="136"/>
      <c r="BY108" s="136"/>
      <c r="BZ108" s="136"/>
      <c r="CA108" s="136"/>
      <c r="CB108" s="136"/>
      <c r="CC108" s="137"/>
    </row>
    <row r="109" spans="13:81" ht="14.5" x14ac:dyDescent="0.25">
      <c r="M109" s="26"/>
      <c r="N109" s="27"/>
      <c r="O109" s="1"/>
      <c r="P109" s="1"/>
      <c r="Q109" s="1"/>
      <c r="R109" s="1"/>
      <c r="S109" s="1"/>
      <c r="T109" s="1"/>
      <c r="U109" s="18"/>
      <c r="V109" s="18"/>
      <c r="W109" s="1"/>
      <c r="X109" s="1"/>
      <c r="Y109" s="1"/>
      <c r="Z109" s="1"/>
      <c r="AA109" s="1"/>
      <c r="AB109" s="1"/>
      <c r="AC109" s="1"/>
      <c r="AD109" s="1"/>
      <c r="AE109" s="18"/>
      <c r="AG109" s="17"/>
      <c r="AH109" s="1"/>
      <c r="AI109" s="1"/>
      <c r="AJ109" s="1"/>
      <c r="AK109" s="1"/>
      <c r="AL109" s="1"/>
      <c r="AM109" s="1"/>
      <c r="AN109" s="1"/>
      <c r="AO109" s="18"/>
      <c r="AQ109" s="17"/>
      <c r="AR109" s="1"/>
      <c r="AS109" s="1"/>
      <c r="AT109" s="1"/>
      <c r="AU109" s="1"/>
      <c r="AV109" s="1"/>
      <c r="AW109" s="1"/>
      <c r="AX109" s="1"/>
      <c r="AY109" s="18"/>
      <c r="BA109" s="17"/>
      <c r="BB109" s="1"/>
      <c r="BC109" s="1"/>
      <c r="BD109" s="1"/>
      <c r="BE109" s="1"/>
      <c r="BF109" s="1"/>
      <c r="BG109" s="1"/>
      <c r="BH109" s="1"/>
      <c r="BI109" s="18"/>
      <c r="BK109" s="135"/>
      <c r="BL109" s="136"/>
      <c r="BM109" s="136"/>
      <c r="BN109" s="136"/>
      <c r="BO109" s="136"/>
      <c r="BP109" s="136"/>
      <c r="BQ109" s="136"/>
      <c r="BR109" s="136"/>
      <c r="BS109" s="137"/>
      <c r="BU109" s="135"/>
      <c r="BV109" s="136"/>
      <c r="BW109" s="136"/>
      <c r="BX109" s="136"/>
      <c r="BY109" s="136"/>
      <c r="BZ109" s="136"/>
      <c r="CA109" s="136"/>
      <c r="CB109" s="136"/>
      <c r="CC109" s="137"/>
    </row>
    <row r="110" spans="13:81" ht="14.5" x14ac:dyDescent="0.25">
      <c r="M110" s="26"/>
      <c r="N110" s="27"/>
      <c r="O110" s="1"/>
      <c r="P110" s="1"/>
      <c r="Q110" s="1"/>
      <c r="R110" s="1"/>
      <c r="S110" s="1"/>
      <c r="T110" s="1"/>
      <c r="U110" s="18"/>
      <c r="V110" s="18"/>
      <c r="W110" s="1"/>
      <c r="X110" s="1"/>
      <c r="Y110" s="1"/>
      <c r="Z110" s="1"/>
      <c r="AA110" s="1"/>
      <c r="AB110" s="1"/>
      <c r="AC110" s="1"/>
      <c r="AD110" s="1"/>
      <c r="AE110" s="18"/>
      <c r="AG110" s="17"/>
      <c r="AH110" s="1"/>
      <c r="AI110" s="1"/>
      <c r="AJ110" s="1"/>
      <c r="AK110" s="1"/>
      <c r="AL110" s="1"/>
      <c r="AM110" s="1"/>
      <c r="AN110" s="1"/>
      <c r="AO110" s="18"/>
      <c r="AQ110" s="17"/>
      <c r="AR110" s="1"/>
      <c r="AS110" s="1"/>
      <c r="AT110" s="1"/>
      <c r="AU110" s="1"/>
      <c r="AV110" s="1"/>
      <c r="AW110" s="1"/>
      <c r="AX110" s="1"/>
      <c r="AY110" s="18"/>
      <c r="BA110" s="17"/>
      <c r="BB110" s="1"/>
      <c r="BC110" s="1"/>
      <c r="BD110" s="1"/>
      <c r="BE110" s="1"/>
      <c r="BF110" s="1"/>
      <c r="BG110" s="1"/>
      <c r="BH110" s="1"/>
      <c r="BI110" s="18"/>
      <c r="BK110" s="135"/>
      <c r="BL110" s="136"/>
      <c r="BM110" s="136"/>
      <c r="BN110" s="136"/>
      <c r="BO110" s="136"/>
      <c r="BP110" s="136"/>
      <c r="BQ110" s="136"/>
      <c r="BR110" s="136"/>
      <c r="BS110" s="137"/>
      <c r="BU110" s="135"/>
      <c r="BV110" s="136"/>
      <c r="BW110" s="136"/>
      <c r="BX110" s="136"/>
      <c r="BY110" s="136"/>
      <c r="BZ110" s="136"/>
      <c r="CA110" s="136"/>
      <c r="CB110" s="136"/>
      <c r="CC110" s="137"/>
    </row>
    <row r="111" spans="13:81" ht="14.5" x14ac:dyDescent="0.25">
      <c r="M111" s="26"/>
      <c r="N111" s="27"/>
      <c r="O111" s="1"/>
      <c r="P111" s="1"/>
      <c r="Q111" s="1"/>
      <c r="R111" s="1"/>
      <c r="S111" s="1"/>
      <c r="T111" s="1"/>
      <c r="U111" s="18"/>
      <c r="V111" s="18"/>
      <c r="W111" s="1"/>
      <c r="X111" s="1"/>
      <c r="Y111" s="1"/>
      <c r="Z111" s="1"/>
      <c r="AA111" s="1"/>
      <c r="AB111" s="1"/>
      <c r="AC111" s="1"/>
      <c r="AD111" s="1"/>
      <c r="AE111" s="18"/>
      <c r="AG111" s="17"/>
      <c r="AH111" s="1"/>
      <c r="AI111" s="1"/>
      <c r="AJ111" s="1"/>
      <c r="AK111" s="1"/>
      <c r="AL111" s="1"/>
      <c r="AM111" s="1"/>
      <c r="AN111" s="1"/>
      <c r="AO111" s="18"/>
      <c r="AQ111" s="17"/>
      <c r="AR111" s="1"/>
      <c r="AS111" s="1"/>
      <c r="AT111" s="1"/>
      <c r="AU111" s="1"/>
      <c r="AV111" s="1"/>
      <c r="AW111" s="1"/>
      <c r="AX111" s="1"/>
      <c r="AY111" s="18"/>
      <c r="BA111" s="17"/>
      <c r="BB111" s="1"/>
      <c r="BC111" s="1"/>
      <c r="BD111" s="1"/>
      <c r="BE111" s="1"/>
      <c r="BF111" s="1"/>
      <c r="BG111" s="1"/>
      <c r="BH111" s="1"/>
      <c r="BI111" s="18"/>
      <c r="BK111" s="135"/>
      <c r="BL111" s="136"/>
      <c r="BM111" s="136"/>
      <c r="BN111" s="136"/>
      <c r="BO111" s="136"/>
      <c r="BP111" s="136"/>
      <c r="BQ111" s="136"/>
      <c r="BR111" s="136"/>
      <c r="BS111" s="137"/>
      <c r="BU111" s="135"/>
      <c r="BV111" s="136"/>
      <c r="BW111" s="136"/>
      <c r="BX111" s="136"/>
      <c r="BY111" s="136"/>
      <c r="BZ111" s="136"/>
      <c r="CA111" s="136"/>
      <c r="CB111" s="136"/>
      <c r="CC111" s="137"/>
    </row>
    <row r="112" spans="13:81" ht="14.5" x14ac:dyDescent="0.25">
      <c r="M112" s="26"/>
      <c r="N112" s="27"/>
      <c r="O112" s="1"/>
      <c r="P112" s="1"/>
      <c r="Q112" s="1"/>
      <c r="R112" s="1"/>
      <c r="S112" s="1"/>
      <c r="T112" s="1"/>
      <c r="U112" s="18"/>
      <c r="V112" s="18"/>
      <c r="W112" s="1"/>
      <c r="X112" s="1"/>
      <c r="Y112" s="1"/>
      <c r="Z112" s="1"/>
      <c r="AA112" s="1"/>
      <c r="AB112" s="1"/>
      <c r="AC112" s="1"/>
      <c r="AD112" s="1"/>
      <c r="AE112" s="18"/>
      <c r="AG112" s="17"/>
      <c r="AH112" s="1"/>
      <c r="AI112" s="1"/>
      <c r="AJ112" s="1"/>
      <c r="AK112" s="1"/>
      <c r="AL112" s="1"/>
      <c r="AM112" s="1"/>
      <c r="AN112" s="1"/>
      <c r="AO112" s="18"/>
      <c r="AQ112" s="17"/>
      <c r="AR112" s="1"/>
      <c r="AS112" s="1"/>
      <c r="AT112" s="1"/>
      <c r="AU112" s="1"/>
      <c r="AV112" s="1"/>
      <c r="AW112" s="1"/>
      <c r="AX112" s="1"/>
      <c r="AY112" s="18"/>
      <c r="BA112" s="17"/>
      <c r="BB112" s="1"/>
      <c r="BC112" s="1"/>
      <c r="BD112" s="1"/>
      <c r="BE112" s="1"/>
      <c r="BF112" s="1"/>
      <c r="BG112" s="1"/>
      <c r="BH112" s="1"/>
      <c r="BI112" s="18"/>
      <c r="BK112" s="135"/>
      <c r="BL112" s="136"/>
      <c r="BM112" s="136"/>
      <c r="BN112" s="136"/>
      <c r="BO112" s="136"/>
      <c r="BP112" s="136"/>
      <c r="BQ112" s="136"/>
      <c r="BR112" s="136"/>
      <c r="BS112" s="137"/>
      <c r="BU112" s="135"/>
      <c r="BV112" s="136"/>
      <c r="BW112" s="136"/>
      <c r="BX112" s="136"/>
      <c r="BY112" s="136"/>
      <c r="BZ112" s="136"/>
      <c r="CA112" s="136"/>
      <c r="CB112" s="136"/>
      <c r="CC112" s="137"/>
    </row>
    <row r="113" spans="13:81" ht="14.5" x14ac:dyDescent="0.25">
      <c r="M113" s="26"/>
      <c r="N113" s="27"/>
      <c r="O113" s="1"/>
      <c r="P113" s="1"/>
      <c r="Q113" s="1"/>
      <c r="R113" s="1"/>
      <c r="S113" s="1"/>
      <c r="T113" s="1"/>
      <c r="U113" s="18"/>
      <c r="V113" s="18"/>
      <c r="W113" s="1"/>
      <c r="X113" s="1"/>
      <c r="Y113" s="1"/>
      <c r="Z113" s="1"/>
      <c r="AA113" s="1"/>
      <c r="AB113" s="1"/>
      <c r="AC113" s="1"/>
      <c r="AD113" s="1"/>
      <c r="AE113" s="18"/>
      <c r="AG113" s="17"/>
      <c r="AH113" s="1"/>
      <c r="AI113" s="1"/>
      <c r="AJ113" s="1"/>
      <c r="AK113" s="1"/>
      <c r="AL113" s="1"/>
      <c r="AM113" s="1"/>
      <c r="AN113" s="1"/>
      <c r="AO113" s="18"/>
      <c r="AQ113" s="17"/>
      <c r="AR113" s="1"/>
      <c r="AS113" s="1"/>
      <c r="AT113" s="1"/>
      <c r="AU113" s="1"/>
      <c r="AV113" s="1"/>
      <c r="AW113" s="1"/>
      <c r="AX113" s="1"/>
      <c r="AY113" s="18"/>
      <c r="BA113" s="17"/>
      <c r="BB113" s="1"/>
      <c r="BC113" s="1"/>
      <c r="BD113" s="1"/>
      <c r="BE113" s="1"/>
      <c r="BF113" s="1"/>
      <c r="BG113" s="1"/>
      <c r="BH113" s="1"/>
      <c r="BI113" s="18"/>
      <c r="BK113" s="135"/>
      <c r="BL113" s="136"/>
      <c r="BM113" s="136"/>
      <c r="BN113" s="136"/>
      <c r="BO113" s="136"/>
      <c r="BP113" s="136"/>
      <c r="BQ113" s="136"/>
      <c r="BR113" s="136"/>
      <c r="BS113" s="137"/>
      <c r="BU113" s="135"/>
      <c r="BV113" s="136"/>
      <c r="BW113" s="136"/>
      <c r="BX113" s="136"/>
      <c r="BY113" s="136"/>
      <c r="BZ113" s="136"/>
      <c r="CA113" s="136"/>
      <c r="CB113" s="136"/>
      <c r="CC113" s="137"/>
    </row>
    <row r="114" spans="13:81" ht="15.5" x14ac:dyDescent="0.25">
      <c r="M114" s="26"/>
      <c r="N114" s="27"/>
      <c r="O114" s="1"/>
      <c r="P114" s="1"/>
      <c r="Q114" s="1"/>
      <c r="R114" s="1"/>
      <c r="S114" s="1"/>
      <c r="T114" s="1"/>
      <c r="U114" s="18"/>
      <c r="V114" s="18"/>
      <c r="W114" s="1"/>
      <c r="X114" s="1"/>
      <c r="Y114" s="1"/>
      <c r="Z114" s="1"/>
      <c r="AA114" s="1"/>
      <c r="AB114" s="1"/>
      <c r="AC114" s="1"/>
      <c r="AD114" s="1"/>
      <c r="AE114" s="18"/>
      <c r="AG114" s="140"/>
      <c r="AH114" s="141"/>
      <c r="AI114" s="141"/>
      <c r="AJ114" s="141"/>
      <c r="AK114" s="141"/>
      <c r="AL114" s="141"/>
      <c r="AM114" s="141"/>
      <c r="AN114" s="141"/>
      <c r="AO114" s="142"/>
      <c r="AQ114" s="17"/>
      <c r="AR114" s="1"/>
      <c r="AS114" s="1"/>
      <c r="AT114" s="1"/>
      <c r="AU114" s="1"/>
      <c r="AV114" s="1"/>
      <c r="AW114" s="1"/>
      <c r="AX114" s="1"/>
      <c r="AY114" s="18"/>
      <c r="BA114" s="17"/>
      <c r="BB114" s="1"/>
      <c r="BC114" s="1"/>
      <c r="BD114" s="1"/>
      <c r="BE114" s="1"/>
      <c r="BF114" s="1"/>
      <c r="BG114" s="1"/>
      <c r="BH114" s="1"/>
      <c r="BI114" s="18"/>
      <c r="BK114" s="135"/>
      <c r="BL114" s="136"/>
      <c r="BM114" s="136"/>
      <c r="BN114" s="136"/>
      <c r="BO114" s="136"/>
      <c r="BP114" s="136"/>
      <c r="BQ114" s="136"/>
      <c r="BR114" s="136"/>
      <c r="BS114" s="137"/>
      <c r="BU114" s="135"/>
      <c r="BV114" s="136"/>
      <c r="BW114" s="136"/>
      <c r="BX114" s="136"/>
      <c r="BY114" s="136"/>
      <c r="BZ114" s="136"/>
      <c r="CA114" s="136"/>
      <c r="CB114" s="136"/>
      <c r="CC114" s="137"/>
    </row>
    <row r="115" spans="13:81" ht="14.5" x14ac:dyDescent="0.25">
      <c r="M115" s="26"/>
      <c r="N115" s="27"/>
      <c r="O115" s="1"/>
      <c r="P115" s="1"/>
      <c r="Q115" s="1"/>
      <c r="R115" s="1"/>
      <c r="S115" s="1"/>
      <c r="T115" s="1"/>
      <c r="U115" s="18"/>
      <c r="V115" s="18"/>
      <c r="W115" s="1"/>
      <c r="X115" s="1"/>
      <c r="Y115" s="1"/>
      <c r="Z115" s="1"/>
      <c r="AA115" s="1"/>
      <c r="AB115" s="1"/>
      <c r="AC115" s="1"/>
      <c r="AD115" s="1"/>
      <c r="AE115" s="18"/>
      <c r="AG115" s="17"/>
      <c r="AH115" s="1"/>
      <c r="AI115" s="1"/>
      <c r="AJ115" s="1"/>
      <c r="AK115" s="1"/>
      <c r="AL115" s="1"/>
      <c r="AM115" s="1"/>
      <c r="AN115" s="1"/>
      <c r="AO115" s="18"/>
      <c r="AQ115" s="17"/>
      <c r="AR115" s="1"/>
      <c r="AS115" s="1"/>
      <c r="AT115" s="1"/>
      <c r="AU115" s="1"/>
      <c r="AV115" s="1"/>
      <c r="AW115" s="1"/>
      <c r="AX115" s="1"/>
      <c r="AY115" s="18"/>
      <c r="BA115" s="17"/>
      <c r="BB115" s="1"/>
      <c r="BC115" s="1"/>
      <c r="BD115" s="1"/>
      <c r="BE115" s="1"/>
      <c r="BF115" s="1"/>
      <c r="BG115" s="1"/>
      <c r="BH115" s="1"/>
      <c r="BI115" s="18"/>
      <c r="BK115" s="135"/>
      <c r="BL115" s="136"/>
      <c r="BM115" s="136"/>
      <c r="BN115" s="136"/>
      <c r="BO115" s="136"/>
      <c r="BP115" s="136"/>
      <c r="BQ115" s="136"/>
      <c r="BR115" s="136"/>
      <c r="BS115" s="137"/>
      <c r="BU115" s="135"/>
      <c r="BV115" s="136"/>
      <c r="BW115" s="136"/>
      <c r="BX115" s="136"/>
      <c r="BY115" s="136"/>
      <c r="BZ115" s="136"/>
      <c r="CA115" s="136"/>
      <c r="CB115" s="136"/>
      <c r="CC115" s="137"/>
    </row>
    <row r="116" spans="13:81" ht="14.5" x14ac:dyDescent="0.25">
      <c r="M116" s="26"/>
      <c r="N116" s="27"/>
      <c r="O116" s="1"/>
      <c r="P116" s="1"/>
      <c r="Q116" s="1"/>
      <c r="R116" s="1"/>
      <c r="S116" s="1"/>
      <c r="T116" s="1"/>
      <c r="U116" s="18"/>
      <c r="V116" s="18"/>
      <c r="W116" s="1"/>
      <c r="X116" s="1"/>
      <c r="Y116" s="1"/>
      <c r="Z116" s="1"/>
      <c r="AA116" s="1"/>
      <c r="AB116" s="1"/>
      <c r="AC116" s="1"/>
      <c r="AD116" s="1"/>
      <c r="AE116" s="18"/>
      <c r="AG116" s="17"/>
      <c r="AH116" s="1"/>
      <c r="AI116" s="1"/>
      <c r="AJ116" s="1"/>
      <c r="AK116" s="1"/>
      <c r="AL116" s="1"/>
      <c r="AM116" s="1"/>
      <c r="AN116" s="1"/>
      <c r="AO116" s="18"/>
      <c r="AQ116" s="17"/>
      <c r="AR116" s="1"/>
      <c r="AS116" s="1"/>
      <c r="AT116" s="1"/>
      <c r="AU116" s="1"/>
      <c r="AV116" s="1"/>
      <c r="AW116" s="1"/>
      <c r="AX116" s="1"/>
      <c r="AY116" s="18"/>
      <c r="BA116" s="17"/>
      <c r="BB116" s="1"/>
      <c r="BC116" s="1"/>
      <c r="BD116" s="1"/>
      <c r="BE116" s="1"/>
      <c r="BF116" s="1"/>
      <c r="BG116" s="1"/>
      <c r="BH116" s="1"/>
      <c r="BI116" s="18"/>
      <c r="BK116" s="135"/>
      <c r="BL116" s="136"/>
      <c r="BM116" s="136"/>
      <c r="BN116" s="136"/>
      <c r="BO116" s="136"/>
      <c r="BP116" s="136"/>
      <c r="BQ116" s="136"/>
      <c r="BR116" s="136"/>
      <c r="BS116" s="137"/>
      <c r="BU116" s="135"/>
      <c r="BV116" s="136"/>
      <c r="BW116" s="136"/>
      <c r="BX116" s="136"/>
      <c r="BY116" s="136"/>
      <c r="BZ116" s="136"/>
      <c r="CA116" s="136"/>
      <c r="CB116" s="136"/>
      <c r="CC116" s="137"/>
    </row>
    <row r="117" spans="13:81" ht="14.5" x14ac:dyDescent="0.25">
      <c r="M117" s="26"/>
      <c r="N117" s="27"/>
      <c r="O117" s="1"/>
      <c r="P117" s="1"/>
      <c r="Q117" s="1"/>
      <c r="R117" s="1"/>
      <c r="S117" s="1"/>
      <c r="T117" s="1"/>
      <c r="U117" s="18"/>
      <c r="V117" s="18"/>
      <c r="W117" s="1"/>
      <c r="X117" s="1"/>
      <c r="Y117" s="1"/>
      <c r="Z117" s="1"/>
      <c r="AA117" s="1"/>
      <c r="AB117" s="1"/>
      <c r="AC117" s="1"/>
      <c r="AD117" s="1"/>
      <c r="AE117" s="18"/>
      <c r="AG117" s="17"/>
      <c r="AH117" s="1"/>
      <c r="AI117" s="1"/>
      <c r="AJ117" s="1"/>
      <c r="AK117" s="1"/>
      <c r="AL117" s="1"/>
      <c r="AM117" s="1"/>
      <c r="AN117" s="1"/>
      <c r="AO117" s="18"/>
      <c r="AQ117" s="17"/>
      <c r="AR117" s="1"/>
      <c r="AS117" s="1"/>
      <c r="AT117" s="1"/>
      <c r="AU117" s="1"/>
      <c r="AV117" s="1"/>
      <c r="AW117" s="1"/>
      <c r="AX117" s="1"/>
      <c r="AY117" s="18"/>
      <c r="BA117" s="17"/>
      <c r="BB117" s="1"/>
      <c r="BC117" s="1"/>
      <c r="BD117" s="1"/>
      <c r="BE117" s="1"/>
      <c r="BF117" s="1"/>
      <c r="BG117" s="1"/>
      <c r="BH117" s="1"/>
      <c r="BI117" s="18"/>
      <c r="BK117" s="135"/>
      <c r="BL117" s="136"/>
      <c r="BM117" s="136"/>
      <c r="BN117" s="136"/>
      <c r="BO117" s="136"/>
      <c r="BP117" s="136"/>
      <c r="BQ117" s="136"/>
      <c r="BR117" s="136"/>
      <c r="BS117" s="137"/>
      <c r="BU117" s="135"/>
      <c r="BV117" s="136"/>
      <c r="BW117" s="136"/>
      <c r="BX117" s="136"/>
      <c r="BY117" s="136"/>
      <c r="BZ117" s="136"/>
      <c r="CA117" s="136"/>
      <c r="CB117" s="136"/>
      <c r="CC117" s="137"/>
    </row>
    <row r="118" spans="13:81" ht="14.5" x14ac:dyDescent="0.25">
      <c r="M118" s="26"/>
      <c r="N118" s="27"/>
      <c r="O118" s="1"/>
      <c r="P118" s="1"/>
      <c r="Q118" s="1"/>
      <c r="R118" s="1"/>
      <c r="S118" s="1"/>
      <c r="T118" s="1"/>
      <c r="U118" s="18"/>
      <c r="V118" s="18"/>
      <c r="W118" s="1"/>
      <c r="X118" s="1"/>
      <c r="Y118" s="1"/>
      <c r="Z118" s="1"/>
      <c r="AA118" s="1"/>
      <c r="AB118" s="1"/>
      <c r="AC118" s="1"/>
      <c r="AD118" s="1"/>
      <c r="AE118" s="18"/>
      <c r="AG118" s="17"/>
      <c r="AH118" s="1"/>
      <c r="AI118" s="1"/>
      <c r="AJ118" s="1"/>
      <c r="AK118" s="1"/>
      <c r="AL118" s="1"/>
      <c r="AM118" s="1"/>
      <c r="AN118" s="1"/>
      <c r="AO118" s="18"/>
      <c r="AQ118" s="17"/>
      <c r="AR118" s="1"/>
      <c r="AS118" s="1"/>
      <c r="AT118" s="1"/>
      <c r="AU118" s="1"/>
      <c r="AV118" s="1"/>
      <c r="AW118" s="1"/>
      <c r="AX118" s="1"/>
      <c r="AY118" s="18"/>
      <c r="BA118" s="17"/>
      <c r="BB118" s="1"/>
      <c r="BC118" s="1"/>
      <c r="BD118" s="1"/>
      <c r="BE118" s="1"/>
      <c r="BF118" s="1"/>
      <c r="BG118" s="1"/>
      <c r="BH118" s="1"/>
      <c r="BI118" s="18"/>
      <c r="BK118" s="135"/>
      <c r="BL118" s="136"/>
      <c r="BM118" s="136"/>
      <c r="BN118" s="136"/>
      <c r="BO118" s="136"/>
      <c r="BP118" s="136"/>
      <c r="BQ118" s="136"/>
      <c r="BR118" s="136"/>
      <c r="BS118" s="137"/>
      <c r="BU118" s="135"/>
      <c r="BV118" s="136"/>
      <c r="BW118" s="136"/>
      <c r="BX118" s="136"/>
      <c r="BY118" s="136"/>
      <c r="BZ118" s="136"/>
      <c r="CA118" s="136"/>
      <c r="CB118" s="136"/>
      <c r="CC118" s="137"/>
    </row>
    <row r="119" spans="13:81" ht="14.5" x14ac:dyDescent="0.25">
      <c r="M119" s="26"/>
      <c r="N119" s="27"/>
      <c r="O119" s="1"/>
      <c r="P119" s="1"/>
      <c r="Q119" s="1"/>
      <c r="R119" s="1"/>
      <c r="S119" s="1"/>
      <c r="T119" s="1"/>
      <c r="U119" s="18"/>
      <c r="V119" s="18"/>
      <c r="W119" s="1"/>
      <c r="X119" s="1"/>
      <c r="Y119" s="1"/>
      <c r="Z119" s="1"/>
      <c r="AA119" s="1"/>
      <c r="AB119" s="1"/>
      <c r="AC119" s="1"/>
      <c r="AD119" s="1"/>
      <c r="AE119" s="18"/>
      <c r="AG119" s="17"/>
      <c r="AH119" s="1"/>
      <c r="AI119" s="1"/>
      <c r="AJ119" s="1"/>
      <c r="AK119" s="1"/>
      <c r="AL119" s="1"/>
      <c r="AM119" s="1"/>
      <c r="AN119" s="1"/>
      <c r="AO119" s="18"/>
      <c r="AQ119" s="17"/>
      <c r="AR119" s="1"/>
      <c r="AS119" s="1"/>
      <c r="AT119" s="1"/>
      <c r="AU119" s="1"/>
      <c r="AV119" s="1"/>
      <c r="AW119" s="1"/>
      <c r="AX119" s="1"/>
      <c r="AY119" s="18"/>
      <c r="BA119" s="17"/>
      <c r="BB119" s="1"/>
      <c r="BC119" s="1"/>
      <c r="BD119" s="1"/>
      <c r="BE119" s="1"/>
      <c r="BF119" s="1"/>
      <c r="BG119" s="1"/>
      <c r="BH119" s="1"/>
      <c r="BI119" s="18"/>
      <c r="BK119" s="135"/>
      <c r="BL119" s="136"/>
      <c r="BM119" s="136"/>
      <c r="BN119" s="136"/>
      <c r="BO119" s="136"/>
      <c r="BP119" s="136"/>
      <c r="BQ119" s="136"/>
      <c r="BR119" s="136"/>
      <c r="BS119" s="137"/>
      <c r="BU119" s="135"/>
      <c r="BV119" s="136"/>
      <c r="BW119" s="136"/>
      <c r="BX119" s="136"/>
      <c r="BY119" s="136"/>
      <c r="BZ119" s="136"/>
      <c r="CA119" s="136"/>
      <c r="CB119" s="136"/>
      <c r="CC119" s="137"/>
    </row>
    <row r="120" spans="13:81" ht="14.5" x14ac:dyDescent="0.25">
      <c r="M120" s="26"/>
      <c r="N120" s="27"/>
      <c r="O120" s="1"/>
      <c r="P120" s="1"/>
      <c r="Q120" s="1"/>
      <c r="R120" s="1"/>
      <c r="S120" s="1"/>
      <c r="T120" s="1"/>
      <c r="U120" s="18"/>
      <c r="V120" s="18"/>
      <c r="W120" s="1"/>
      <c r="X120" s="1"/>
      <c r="Y120" s="1"/>
      <c r="Z120" s="1"/>
      <c r="AA120" s="1"/>
      <c r="AB120" s="1"/>
      <c r="AC120" s="1"/>
      <c r="AD120" s="1"/>
      <c r="AE120" s="18"/>
      <c r="AG120" s="17"/>
      <c r="AH120" s="1"/>
      <c r="AI120" s="1"/>
      <c r="AJ120" s="1"/>
      <c r="AK120" s="1"/>
      <c r="AL120" s="1"/>
      <c r="AM120" s="1"/>
      <c r="AN120" s="1"/>
      <c r="AO120" s="18"/>
      <c r="AQ120" s="17"/>
      <c r="AR120" s="1"/>
      <c r="AS120" s="1"/>
      <c r="AT120" s="1"/>
      <c r="AU120" s="1"/>
      <c r="AV120" s="1"/>
      <c r="AW120" s="1"/>
      <c r="AX120" s="1"/>
      <c r="AY120" s="18"/>
      <c r="BA120" s="17"/>
      <c r="BB120" s="1"/>
      <c r="BC120" s="1"/>
      <c r="BD120" s="1"/>
      <c r="BE120" s="1"/>
      <c r="BF120" s="1"/>
      <c r="BG120" s="1"/>
      <c r="BH120" s="1"/>
      <c r="BI120" s="18"/>
      <c r="BK120" s="135"/>
      <c r="BL120" s="136"/>
      <c r="BM120" s="136"/>
      <c r="BN120" s="136"/>
      <c r="BO120" s="136"/>
      <c r="BP120" s="136"/>
      <c r="BQ120" s="136"/>
      <c r="BR120" s="136"/>
      <c r="BS120" s="137"/>
      <c r="BU120" s="135"/>
      <c r="BV120" s="136"/>
      <c r="BW120" s="136"/>
      <c r="BX120" s="136"/>
      <c r="BY120" s="136"/>
      <c r="BZ120" s="136"/>
      <c r="CA120" s="136"/>
      <c r="CB120" s="136"/>
      <c r="CC120" s="137"/>
    </row>
    <row r="121" spans="13:81" ht="14.5" x14ac:dyDescent="0.25">
      <c r="M121" s="26"/>
      <c r="N121" s="27"/>
      <c r="O121" s="1"/>
      <c r="P121" s="1"/>
      <c r="Q121" s="1"/>
      <c r="R121" s="1"/>
      <c r="S121" s="1"/>
      <c r="T121" s="1"/>
      <c r="U121" s="18"/>
      <c r="V121" s="18"/>
      <c r="W121" s="1"/>
      <c r="X121" s="1"/>
      <c r="Y121" s="1"/>
      <c r="Z121" s="1"/>
      <c r="AA121" s="1"/>
      <c r="AB121" s="1"/>
      <c r="AC121" s="1"/>
      <c r="AD121" s="1"/>
      <c r="AE121" s="18"/>
      <c r="AG121" s="17"/>
      <c r="AH121" s="1"/>
      <c r="AI121" s="1"/>
      <c r="AJ121" s="1"/>
      <c r="AK121" s="1"/>
      <c r="AL121" s="1"/>
      <c r="AM121" s="1"/>
      <c r="AN121" s="1"/>
      <c r="AO121" s="18"/>
      <c r="AQ121" s="17"/>
      <c r="AR121" s="1"/>
      <c r="AS121" s="1"/>
      <c r="AT121" s="1"/>
      <c r="AU121" s="1"/>
      <c r="AV121" s="1"/>
      <c r="AW121" s="1"/>
      <c r="AX121" s="1"/>
      <c r="AY121" s="18"/>
      <c r="BA121" s="17"/>
      <c r="BB121" s="1"/>
      <c r="BC121" s="1"/>
      <c r="BD121" s="1"/>
      <c r="BE121" s="1"/>
      <c r="BF121" s="1"/>
      <c r="BG121" s="1"/>
      <c r="BH121" s="1"/>
      <c r="BI121" s="18"/>
      <c r="BK121" s="135"/>
      <c r="BL121" s="136"/>
      <c r="BM121" s="136"/>
      <c r="BN121" s="136"/>
      <c r="BO121" s="136"/>
      <c r="BP121" s="136"/>
      <c r="BQ121" s="136"/>
      <c r="BR121" s="136"/>
      <c r="BS121" s="137"/>
      <c r="BU121" s="135"/>
      <c r="BV121" s="136"/>
      <c r="BW121" s="136"/>
      <c r="BX121" s="136"/>
      <c r="BY121" s="136"/>
      <c r="BZ121" s="136"/>
      <c r="CA121" s="136"/>
      <c r="CB121" s="136"/>
      <c r="CC121" s="137"/>
    </row>
    <row r="122" spans="13:81" ht="14.5" x14ac:dyDescent="0.25">
      <c r="M122" s="26"/>
      <c r="N122" s="27"/>
      <c r="O122" s="1"/>
      <c r="P122" s="1"/>
      <c r="Q122" s="1"/>
      <c r="R122" s="1"/>
      <c r="S122" s="1"/>
      <c r="T122" s="1"/>
      <c r="U122" s="18"/>
      <c r="V122" s="18"/>
      <c r="W122" s="1"/>
      <c r="X122" s="1"/>
      <c r="Y122" s="1"/>
      <c r="Z122" s="1"/>
      <c r="AA122" s="1"/>
      <c r="AB122" s="1"/>
      <c r="AC122" s="1"/>
      <c r="AD122" s="1"/>
      <c r="AE122" s="18"/>
      <c r="AG122" s="17"/>
      <c r="AH122" s="1"/>
      <c r="AI122" s="1"/>
      <c r="AJ122" s="1"/>
      <c r="AK122" s="1"/>
      <c r="AL122" s="1"/>
      <c r="AM122" s="1"/>
      <c r="AN122" s="1"/>
      <c r="AO122" s="18"/>
      <c r="AQ122" s="17"/>
      <c r="AR122" s="1"/>
      <c r="AS122" s="1"/>
      <c r="AT122" s="1"/>
      <c r="AU122" s="1"/>
      <c r="AV122" s="1"/>
      <c r="AW122" s="1"/>
      <c r="AX122" s="1"/>
      <c r="AY122" s="18"/>
      <c r="BA122" s="17"/>
      <c r="BB122" s="1"/>
      <c r="BC122" s="1"/>
      <c r="BD122" s="1"/>
      <c r="BE122" s="1"/>
      <c r="BF122" s="1"/>
      <c r="BG122" s="1"/>
      <c r="BH122" s="1"/>
      <c r="BI122" s="18"/>
      <c r="BK122" s="135"/>
      <c r="BL122" s="136"/>
      <c r="BM122" s="136"/>
      <c r="BN122" s="136"/>
      <c r="BO122" s="136"/>
      <c r="BP122" s="136"/>
      <c r="BQ122" s="136"/>
      <c r="BR122" s="136"/>
      <c r="BS122" s="137"/>
      <c r="BU122" s="135"/>
      <c r="BV122" s="136"/>
      <c r="BW122" s="136"/>
      <c r="BX122" s="136"/>
      <c r="BY122" s="136"/>
      <c r="BZ122" s="136"/>
      <c r="CA122" s="136"/>
      <c r="CB122" s="136"/>
      <c r="CC122" s="137"/>
    </row>
    <row r="123" spans="13:81" ht="14.5" x14ac:dyDescent="0.25">
      <c r="M123" s="26"/>
      <c r="N123" s="27"/>
      <c r="O123" s="1"/>
      <c r="P123" s="1"/>
      <c r="Q123" s="1"/>
      <c r="R123" s="1"/>
      <c r="S123" s="1"/>
      <c r="T123" s="1"/>
      <c r="U123" s="18"/>
      <c r="V123" s="18"/>
      <c r="W123" s="1"/>
      <c r="X123" s="1"/>
      <c r="Y123" s="1"/>
      <c r="Z123" s="1"/>
      <c r="AA123" s="1"/>
      <c r="AB123" s="1"/>
      <c r="AC123" s="1"/>
      <c r="AD123" s="1"/>
      <c r="AE123" s="18"/>
      <c r="AG123" s="17"/>
      <c r="AH123" s="1"/>
      <c r="AI123" s="1"/>
      <c r="AJ123" s="1"/>
      <c r="AK123" s="1"/>
      <c r="AL123" s="1"/>
      <c r="AM123" s="1"/>
      <c r="AN123" s="1"/>
      <c r="AO123" s="18"/>
      <c r="AQ123" s="17"/>
      <c r="AR123" s="1"/>
      <c r="AS123" s="1"/>
      <c r="AT123" s="1"/>
      <c r="AU123" s="1"/>
      <c r="AV123" s="1"/>
      <c r="AW123" s="1"/>
      <c r="AX123" s="1"/>
      <c r="AY123" s="18"/>
      <c r="BA123" s="17"/>
      <c r="BB123" s="1"/>
      <c r="BC123" s="1"/>
      <c r="BD123" s="1"/>
      <c r="BE123" s="1"/>
      <c r="BF123" s="1"/>
      <c r="BG123" s="1"/>
      <c r="BH123" s="1"/>
      <c r="BI123" s="18"/>
      <c r="BK123" s="135"/>
      <c r="BL123" s="136"/>
      <c r="BM123" s="136"/>
      <c r="BN123" s="136"/>
      <c r="BO123" s="136"/>
      <c r="BP123" s="136"/>
      <c r="BQ123" s="136"/>
      <c r="BR123" s="136"/>
      <c r="BS123" s="137"/>
      <c r="BU123" s="135"/>
      <c r="BV123" s="136"/>
      <c r="BW123" s="136"/>
      <c r="BX123" s="136"/>
      <c r="BY123" s="136"/>
      <c r="BZ123" s="136"/>
      <c r="CA123" s="136"/>
      <c r="CB123" s="136"/>
      <c r="CC123" s="137"/>
    </row>
    <row r="124" spans="13:81" ht="14.5" x14ac:dyDescent="0.25">
      <c r="M124" s="26"/>
      <c r="N124" s="27"/>
      <c r="O124" s="1"/>
      <c r="P124" s="1"/>
      <c r="Q124" s="1"/>
      <c r="R124" s="1"/>
      <c r="S124" s="1"/>
      <c r="T124" s="1"/>
      <c r="U124" s="18"/>
      <c r="V124" s="18"/>
      <c r="W124" s="1"/>
      <c r="X124" s="1"/>
      <c r="Y124" s="1"/>
      <c r="Z124" s="1"/>
      <c r="AA124" s="1"/>
      <c r="AB124" s="1"/>
      <c r="AC124" s="1"/>
      <c r="AD124" s="1"/>
      <c r="AE124" s="18"/>
      <c r="AG124" s="17"/>
      <c r="AH124" s="1"/>
      <c r="AI124" s="1"/>
      <c r="AJ124" s="1"/>
      <c r="AK124" s="1"/>
      <c r="AL124" s="1"/>
      <c r="AM124" s="1"/>
      <c r="AN124" s="1"/>
      <c r="AO124" s="18"/>
      <c r="AQ124" s="17"/>
      <c r="AR124" s="1"/>
      <c r="AS124" s="1"/>
      <c r="AT124" s="1"/>
      <c r="AU124" s="1"/>
      <c r="AV124" s="1"/>
      <c r="AW124" s="1"/>
      <c r="AX124" s="1"/>
      <c r="AY124" s="18"/>
      <c r="BA124" s="17"/>
      <c r="BB124" s="1"/>
      <c r="BC124" s="1"/>
      <c r="BD124" s="1"/>
      <c r="BE124" s="1"/>
      <c r="BF124" s="1"/>
      <c r="BG124" s="1"/>
      <c r="BH124" s="1"/>
      <c r="BI124" s="18"/>
      <c r="BK124" s="135"/>
      <c r="BL124" s="136"/>
      <c r="BM124" s="136"/>
      <c r="BN124" s="136"/>
      <c r="BO124" s="136"/>
      <c r="BP124" s="136"/>
      <c r="BQ124" s="136"/>
      <c r="BR124" s="136"/>
      <c r="BS124" s="137"/>
      <c r="BU124" s="135"/>
      <c r="BV124" s="136"/>
      <c r="BW124" s="136"/>
      <c r="BX124" s="136"/>
      <c r="BY124" s="136"/>
      <c r="BZ124" s="136"/>
      <c r="CA124" s="136"/>
      <c r="CB124" s="136"/>
      <c r="CC124" s="137"/>
    </row>
    <row r="125" spans="13:81" ht="14.5" x14ac:dyDescent="0.25">
      <c r="M125" s="26"/>
      <c r="N125" s="27"/>
      <c r="O125" s="1"/>
      <c r="P125" s="1"/>
      <c r="Q125" s="1"/>
      <c r="R125" s="1"/>
      <c r="S125" s="1"/>
      <c r="T125" s="1"/>
      <c r="U125" s="18"/>
      <c r="V125" s="18"/>
      <c r="W125" s="1"/>
      <c r="X125" s="1"/>
      <c r="Y125" s="1"/>
      <c r="Z125" s="1"/>
      <c r="AA125" s="1"/>
      <c r="AB125" s="1"/>
      <c r="AC125" s="1"/>
      <c r="AD125" s="1"/>
      <c r="AE125" s="18"/>
      <c r="AG125" s="17"/>
      <c r="AH125" s="1"/>
      <c r="AI125" s="1"/>
      <c r="AJ125" s="1"/>
      <c r="AK125" s="1"/>
      <c r="AL125" s="1"/>
      <c r="AM125" s="1"/>
      <c r="AN125" s="1"/>
      <c r="AO125" s="18"/>
      <c r="AQ125" s="17"/>
      <c r="AR125" s="1"/>
      <c r="AS125" s="1"/>
      <c r="AT125" s="1"/>
      <c r="AU125" s="1"/>
      <c r="AV125" s="1"/>
      <c r="AW125" s="1"/>
      <c r="AX125" s="1"/>
      <c r="AY125" s="18"/>
      <c r="BA125" s="17"/>
      <c r="BB125" s="1"/>
      <c r="BC125" s="1"/>
      <c r="BD125" s="1"/>
      <c r="BE125" s="1"/>
      <c r="BF125" s="1"/>
      <c r="BG125" s="1"/>
      <c r="BH125" s="1"/>
      <c r="BI125" s="18"/>
      <c r="BK125" s="135"/>
      <c r="BL125" s="136"/>
      <c r="BM125" s="136"/>
      <c r="BN125" s="136"/>
      <c r="BO125" s="136"/>
      <c r="BP125" s="136"/>
      <c r="BQ125" s="136"/>
      <c r="BR125" s="136"/>
      <c r="BS125" s="137"/>
      <c r="BU125" s="135"/>
      <c r="BV125" s="136"/>
      <c r="BW125" s="136"/>
      <c r="BX125" s="136"/>
      <c r="BY125" s="136"/>
      <c r="BZ125" s="136"/>
      <c r="CA125" s="136"/>
      <c r="CB125" s="136"/>
      <c r="CC125" s="137"/>
    </row>
    <row r="126" spans="13:81" ht="14.5" x14ac:dyDescent="0.35">
      <c r="M126" s="26"/>
      <c r="N126" s="27"/>
      <c r="O126" s="1"/>
      <c r="P126" s="1"/>
      <c r="Q126" s="1"/>
      <c r="R126" s="1"/>
      <c r="S126" s="1"/>
      <c r="T126" s="1"/>
      <c r="U126" s="18"/>
      <c r="V126" s="18"/>
      <c r="W126" s="247" t="s">
        <v>58</v>
      </c>
      <c r="X126" s="152" t="s">
        <v>221</v>
      </c>
      <c r="Y126" s="152"/>
      <c r="Z126" s="152"/>
      <c r="AA126" s="152"/>
      <c r="AB126" s="152"/>
      <c r="AC126" s="152"/>
      <c r="AD126" s="152"/>
      <c r="AE126" s="162"/>
      <c r="AG126" s="17"/>
      <c r="AH126" s="1"/>
      <c r="AI126" s="1"/>
      <c r="AJ126" s="1"/>
      <c r="AK126" s="1"/>
      <c r="AL126" s="1"/>
      <c r="AM126" s="1"/>
      <c r="AN126" s="1"/>
      <c r="AO126" s="18"/>
      <c r="AQ126" s="17"/>
      <c r="AR126" s="1"/>
      <c r="AS126" s="1"/>
      <c r="AT126" s="1"/>
      <c r="AU126" s="1"/>
      <c r="AV126" s="1"/>
      <c r="AW126" s="1"/>
      <c r="AX126" s="1"/>
      <c r="AY126" s="18"/>
      <c r="BA126" s="17"/>
      <c r="BB126" s="1"/>
      <c r="BC126" s="1"/>
      <c r="BD126" s="1"/>
      <c r="BE126" s="1"/>
      <c r="BF126" s="1"/>
      <c r="BG126" s="1"/>
      <c r="BH126" s="1"/>
      <c r="BI126" s="18"/>
      <c r="BK126" s="135"/>
      <c r="BL126" s="136"/>
      <c r="BM126" s="136"/>
      <c r="BN126" s="136"/>
      <c r="BO126" s="136"/>
      <c r="BP126" s="136"/>
      <c r="BQ126" s="136"/>
      <c r="BR126" s="136"/>
      <c r="BS126" s="137"/>
      <c r="BU126" s="135"/>
      <c r="BV126" s="136"/>
      <c r="BW126" s="136"/>
      <c r="BX126" s="136"/>
      <c r="BY126" s="136"/>
      <c r="BZ126" s="136"/>
      <c r="CA126" s="136"/>
      <c r="CB126" s="136"/>
      <c r="CC126" s="137"/>
    </row>
    <row r="127" spans="13:81" ht="14.5" x14ac:dyDescent="0.25">
      <c r="M127" s="26"/>
      <c r="N127" s="27"/>
      <c r="O127" s="1"/>
      <c r="P127" s="1"/>
      <c r="Q127" s="1"/>
      <c r="R127" s="1"/>
      <c r="S127" s="1"/>
      <c r="T127" s="1"/>
      <c r="U127" s="18"/>
      <c r="V127" s="18"/>
      <c r="W127" s="1"/>
      <c r="X127" s="152"/>
      <c r="Y127" s="152"/>
      <c r="Z127" s="152"/>
      <c r="AA127" s="152"/>
      <c r="AB127" s="152"/>
      <c r="AC127" s="152"/>
      <c r="AD127" s="152"/>
      <c r="AE127" s="162"/>
      <c r="AG127" s="17"/>
      <c r="AH127" s="1"/>
      <c r="AI127" s="1"/>
      <c r="AJ127" s="1"/>
      <c r="AK127" s="1"/>
      <c r="AL127" s="1"/>
      <c r="AM127" s="1"/>
      <c r="AN127" s="1"/>
      <c r="AO127" s="18"/>
      <c r="AQ127" s="17"/>
      <c r="AR127" s="1"/>
      <c r="AS127" s="1"/>
      <c r="AT127" s="1"/>
      <c r="AU127" s="1"/>
      <c r="AV127" s="1"/>
      <c r="AW127" s="1"/>
      <c r="AX127" s="1"/>
      <c r="AY127" s="18"/>
      <c r="BA127" s="17"/>
      <c r="BB127" s="1"/>
      <c r="BC127" s="1"/>
      <c r="BD127" s="1"/>
      <c r="BE127" s="1"/>
      <c r="BF127" s="1"/>
      <c r="BG127" s="1"/>
      <c r="BH127" s="1"/>
      <c r="BI127" s="18"/>
      <c r="BK127" s="135"/>
      <c r="BL127" s="136"/>
      <c r="BM127" s="136"/>
      <c r="BN127" s="136"/>
      <c r="BO127" s="136"/>
      <c r="BP127" s="136"/>
      <c r="BQ127" s="136"/>
      <c r="BR127" s="136"/>
      <c r="BS127" s="137"/>
      <c r="BU127" s="135"/>
      <c r="BV127" s="136"/>
      <c r="BW127" s="136"/>
      <c r="BX127" s="136"/>
      <c r="BY127" s="136"/>
      <c r="BZ127" s="136"/>
      <c r="CA127" s="136"/>
      <c r="CB127" s="136"/>
      <c r="CC127" s="137"/>
    </row>
    <row r="128" spans="13:81" ht="14.5" x14ac:dyDescent="0.25">
      <c r="M128" s="26"/>
      <c r="N128" s="27"/>
      <c r="O128" s="1"/>
      <c r="P128" s="1"/>
      <c r="Q128" s="1"/>
      <c r="R128" s="1"/>
      <c r="S128" s="1"/>
      <c r="T128" s="1"/>
      <c r="U128" s="18"/>
      <c r="V128" s="18"/>
      <c r="W128" s="231" t="s">
        <v>222</v>
      </c>
      <c r="X128" s="250"/>
      <c r="Y128" s="250"/>
      <c r="Z128" s="250"/>
      <c r="AA128" s="250"/>
      <c r="AB128" s="250"/>
      <c r="AC128" s="250"/>
      <c r="AD128" s="250"/>
      <c r="AE128" s="233"/>
      <c r="AG128" s="17"/>
      <c r="AH128" s="1"/>
      <c r="AI128" s="1"/>
      <c r="AJ128" s="1"/>
      <c r="AK128" s="1"/>
      <c r="AL128" s="1"/>
      <c r="AM128" s="1"/>
      <c r="AN128" s="1"/>
      <c r="AO128" s="18"/>
      <c r="AQ128" s="17"/>
      <c r="AR128" s="1"/>
      <c r="AS128" s="1"/>
      <c r="AT128" s="1"/>
      <c r="AU128" s="1"/>
      <c r="AV128" s="1"/>
      <c r="AW128" s="1"/>
      <c r="AX128" s="1"/>
      <c r="AY128" s="18"/>
      <c r="BA128" s="17"/>
      <c r="BB128" s="1"/>
      <c r="BC128" s="1"/>
      <c r="BD128" s="1"/>
      <c r="BE128" s="1"/>
      <c r="BF128" s="1"/>
      <c r="BG128" s="1"/>
      <c r="BH128" s="1"/>
      <c r="BI128" s="18"/>
      <c r="BK128" s="135"/>
      <c r="BL128" s="136"/>
      <c r="BM128" s="136"/>
      <c r="BN128" s="136"/>
      <c r="BO128" s="136"/>
      <c r="BP128" s="136"/>
      <c r="BQ128" s="136"/>
      <c r="BR128" s="136"/>
      <c r="BS128" s="137"/>
      <c r="BU128" s="135"/>
      <c r="BV128" s="136"/>
      <c r="BW128" s="136"/>
      <c r="BX128" s="136"/>
      <c r="BY128" s="136"/>
      <c r="BZ128" s="136"/>
      <c r="CA128" s="136"/>
      <c r="CB128" s="136"/>
      <c r="CC128" s="137"/>
    </row>
    <row r="129" spans="13:81" ht="14.5" x14ac:dyDescent="0.25">
      <c r="M129" s="26"/>
      <c r="N129" s="27"/>
      <c r="O129" s="1"/>
      <c r="P129" s="1"/>
      <c r="Q129" s="1"/>
      <c r="R129" s="1"/>
      <c r="S129" s="1"/>
      <c r="T129" s="1"/>
      <c r="U129" s="18"/>
      <c r="V129" s="18"/>
      <c r="W129" s="1"/>
      <c r="X129" s="1"/>
      <c r="Y129" s="1"/>
      <c r="Z129" s="1"/>
      <c r="AA129" s="1"/>
      <c r="AB129" s="1"/>
      <c r="AC129" s="1"/>
      <c r="AD129" s="1"/>
      <c r="AE129" s="18"/>
      <c r="AG129" s="17"/>
      <c r="AH129" s="1"/>
      <c r="AI129" s="1"/>
      <c r="AJ129" s="1"/>
      <c r="AK129" s="1"/>
      <c r="AL129" s="1"/>
      <c r="AM129" s="1"/>
      <c r="AN129" s="1"/>
      <c r="AO129" s="18"/>
      <c r="AQ129" s="17"/>
      <c r="AR129" s="1"/>
      <c r="AS129" s="1"/>
      <c r="AT129" s="1"/>
      <c r="AU129" s="1"/>
      <c r="AV129" s="1"/>
      <c r="AW129" s="1"/>
      <c r="AX129" s="1"/>
      <c r="AY129" s="18"/>
      <c r="BA129" s="17"/>
      <c r="BB129" s="1"/>
      <c r="BC129" s="1"/>
      <c r="BD129" s="1"/>
      <c r="BE129" s="1"/>
      <c r="BF129" s="1"/>
      <c r="BG129" s="1"/>
      <c r="BH129" s="1"/>
      <c r="BI129" s="18"/>
      <c r="BK129" s="135"/>
      <c r="BL129" s="136"/>
      <c r="BM129" s="136"/>
      <c r="BN129" s="136"/>
      <c r="BO129" s="136"/>
      <c r="BP129" s="136"/>
      <c r="BQ129" s="136"/>
      <c r="BR129" s="136"/>
      <c r="BS129" s="137"/>
      <c r="BU129" s="135"/>
      <c r="BV129" s="136"/>
      <c r="BW129" s="136"/>
      <c r="BX129" s="136"/>
      <c r="BY129" s="136"/>
      <c r="BZ129" s="136"/>
      <c r="CA129" s="136"/>
      <c r="CB129" s="136"/>
      <c r="CC129" s="137"/>
    </row>
    <row r="130" spans="13:81" ht="14.5" x14ac:dyDescent="0.25">
      <c r="M130" s="26"/>
      <c r="N130" s="27"/>
      <c r="O130" s="1"/>
      <c r="P130" s="1"/>
      <c r="Q130" s="1"/>
      <c r="R130" s="1"/>
      <c r="S130" s="1"/>
      <c r="T130" s="1"/>
      <c r="U130" s="18"/>
      <c r="V130" s="18"/>
      <c r="W130" s="1"/>
      <c r="X130" s="1"/>
      <c r="Y130" s="1"/>
      <c r="Z130" s="1"/>
      <c r="AA130" s="1"/>
      <c r="AB130" s="1"/>
      <c r="AC130" s="1"/>
      <c r="AD130" s="1"/>
      <c r="AE130" s="18"/>
      <c r="AG130" s="17"/>
      <c r="AH130" s="1"/>
      <c r="AI130" s="1"/>
      <c r="AJ130" s="1"/>
      <c r="AK130" s="1"/>
      <c r="AL130" s="1"/>
      <c r="AM130" s="1"/>
      <c r="AN130" s="1"/>
      <c r="AO130" s="18"/>
      <c r="AQ130" s="17"/>
      <c r="AR130" s="1"/>
      <c r="AS130" s="1"/>
      <c r="AT130" s="1"/>
      <c r="AU130" s="1"/>
      <c r="AV130" s="1"/>
      <c r="AW130" s="1"/>
      <c r="AX130" s="1"/>
      <c r="AY130" s="18"/>
      <c r="BA130" s="17"/>
      <c r="BB130" s="1"/>
      <c r="BC130" s="1"/>
      <c r="BD130" s="1"/>
      <c r="BE130" s="1"/>
      <c r="BF130" s="1"/>
      <c r="BG130" s="1"/>
      <c r="BH130" s="1"/>
      <c r="BI130" s="18"/>
      <c r="BK130" s="135"/>
      <c r="BL130" s="136"/>
      <c r="BM130" s="136"/>
      <c r="BN130" s="136"/>
      <c r="BO130" s="136"/>
      <c r="BP130" s="136"/>
      <c r="BQ130" s="136"/>
      <c r="BR130" s="136"/>
      <c r="BS130" s="137"/>
      <c r="BU130" s="135"/>
      <c r="BV130" s="136"/>
      <c r="BW130" s="136"/>
      <c r="BX130" s="136"/>
      <c r="BY130" s="136"/>
      <c r="BZ130" s="136"/>
      <c r="CA130" s="136"/>
      <c r="CB130" s="136"/>
      <c r="CC130" s="137"/>
    </row>
    <row r="131" spans="13:81" ht="14.5" x14ac:dyDescent="0.25">
      <c r="M131" s="26"/>
      <c r="N131" s="27"/>
      <c r="O131" s="1"/>
      <c r="P131" s="1"/>
      <c r="Q131" s="1"/>
      <c r="R131" s="1"/>
      <c r="S131" s="1"/>
      <c r="T131" s="1"/>
      <c r="U131" s="18"/>
      <c r="V131" s="18"/>
      <c r="W131" s="1"/>
      <c r="X131" s="1"/>
      <c r="Y131" s="1"/>
      <c r="Z131" s="1"/>
      <c r="AA131" s="1"/>
      <c r="AB131" s="1"/>
      <c r="AC131" s="1"/>
      <c r="AD131" s="1"/>
      <c r="AE131" s="18"/>
      <c r="AG131" s="17"/>
      <c r="AH131" s="1"/>
      <c r="AI131" s="1"/>
      <c r="AJ131" s="1"/>
      <c r="AK131" s="1"/>
      <c r="AL131" s="1"/>
      <c r="AM131" s="1"/>
      <c r="AN131" s="1"/>
      <c r="AO131" s="18"/>
      <c r="AQ131" s="17"/>
      <c r="AR131" s="1"/>
      <c r="AS131" s="1"/>
      <c r="AT131" s="1"/>
      <c r="AU131" s="1"/>
      <c r="AV131" s="1"/>
      <c r="AW131" s="1"/>
      <c r="AX131" s="1"/>
      <c r="AY131" s="18"/>
      <c r="BA131" s="17"/>
      <c r="BB131" s="1"/>
      <c r="BC131" s="1"/>
      <c r="BD131" s="1"/>
      <c r="BE131" s="1"/>
      <c r="BF131" s="1"/>
      <c r="BG131" s="1"/>
      <c r="BH131" s="1"/>
      <c r="BI131" s="18"/>
      <c r="BK131" s="135"/>
      <c r="BL131" s="136"/>
      <c r="BM131" s="136"/>
      <c r="BN131" s="136"/>
      <c r="BO131" s="136"/>
      <c r="BP131" s="136"/>
      <c r="BQ131" s="136"/>
      <c r="BR131" s="136"/>
      <c r="BS131" s="137"/>
      <c r="BU131" s="135"/>
      <c r="BV131" s="136"/>
      <c r="BW131" s="136"/>
      <c r="BX131" s="136"/>
      <c r="BY131" s="136"/>
      <c r="BZ131" s="136"/>
      <c r="CA131" s="136"/>
      <c r="CB131" s="136"/>
      <c r="CC131" s="137"/>
    </row>
    <row r="132" spans="13:81" ht="14.5" x14ac:dyDescent="0.25">
      <c r="M132" s="26"/>
      <c r="N132" s="27"/>
      <c r="O132" s="1"/>
      <c r="P132" s="1"/>
      <c r="Q132" s="1"/>
      <c r="R132" s="1"/>
      <c r="S132" s="1"/>
      <c r="T132" s="1"/>
      <c r="U132" s="18"/>
      <c r="V132" s="18"/>
      <c r="W132" s="1"/>
      <c r="X132" s="1"/>
      <c r="Y132" s="1"/>
      <c r="Z132" s="1"/>
      <c r="AA132" s="1"/>
      <c r="AB132" s="1"/>
      <c r="AC132" s="1"/>
      <c r="AD132" s="1"/>
      <c r="AE132" s="18"/>
      <c r="AG132" s="17"/>
      <c r="AH132" s="1"/>
      <c r="AI132" s="1"/>
      <c r="AJ132" s="1"/>
      <c r="AK132" s="1"/>
      <c r="AL132" s="1"/>
      <c r="AM132" s="1"/>
      <c r="AN132" s="1"/>
      <c r="AO132" s="18"/>
      <c r="AQ132" s="17"/>
      <c r="AR132" s="1"/>
      <c r="AS132" s="1"/>
      <c r="AT132" s="1"/>
      <c r="AU132" s="1"/>
      <c r="AV132" s="1"/>
      <c r="AW132" s="1"/>
      <c r="AX132" s="1"/>
      <c r="AY132" s="18"/>
      <c r="BA132" s="17"/>
      <c r="BB132" s="1"/>
      <c r="BC132" s="1"/>
      <c r="BD132" s="1"/>
      <c r="BE132" s="1"/>
      <c r="BF132" s="1"/>
      <c r="BG132" s="1"/>
      <c r="BH132" s="1"/>
      <c r="BI132" s="18"/>
      <c r="BK132" s="135"/>
      <c r="BL132" s="136"/>
      <c r="BM132" s="136"/>
      <c r="BN132" s="136"/>
      <c r="BO132" s="136"/>
      <c r="BP132" s="136"/>
      <c r="BQ132" s="136"/>
      <c r="BR132" s="136"/>
      <c r="BS132" s="137"/>
      <c r="BU132" s="135"/>
      <c r="BV132" s="136"/>
      <c r="BW132" s="136"/>
      <c r="BX132" s="136"/>
      <c r="BY132" s="136"/>
      <c r="BZ132" s="136"/>
      <c r="CA132" s="136"/>
      <c r="CB132" s="136"/>
      <c r="CC132" s="137"/>
    </row>
    <row r="133" spans="13:81" ht="14.5" x14ac:dyDescent="0.25">
      <c r="M133" s="24"/>
      <c r="N133" s="25"/>
      <c r="O133" s="20"/>
      <c r="P133" s="20"/>
      <c r="Q133" s="20"/>
      <c r="R133" s="20"/>
      <c r="S133" s="20"/>
      <c r="T133" s="20"/>
      <c r="U133" s="28"/>
      <c r="V133" s="28"/>
      <c r="W133" s="1"/>
      <c r="X133" s="1"/>
      <c r="Y133" s="1"/>
      <c r="Z133" s="1"/>
      <c r="AA133" s="1"/>
      <c r="AB133" s="1"/>
      <c r="AC133" s="1"/>
      <c r="AD133" s="1"/>
      <c r="AE133" s="18"/>
      <c r="AF133" s="14"/>
      <c r="AG133" s="17"/>
      <c r="AH133" s="1"/>
      <c r="AI133" s="1"/>
      <c r="AJ133" s="1"/>
      <c r="AK133" s="1"/>
      <c r="AL133" s="1"/>
      <c r="AM133" s="1"/>
      <c r="AN133" s="1"/>
      <c r="AO133" s="18"/>
      <c r="AQ133" s="17"/>
      <c r="AR133" s="1"/>
      <c r="AS133" s="1"/>
      <c r="AT133" s="1"/>
      <c r="AU133" s="1"/>
      <c r="AV133" s="1"/>
      <c r="AW133" s="1"/>
      <c r="AX133" s="1"/>
      <c r="AY133" s="18"/>
      <c r="AZ133" s="14"/>
      <c r="BA133" s="17"/>
      <c r="BB133" s="1"/>
      <c r="BC133" s="1"/>
      <c r="BD133" s="1"/>
      <c r="BE133" s="1"/>
      <c r="BF133" s="1"/>
      <c r="BG133" s="1"/>
      <c r="BH133" s="1"/>
      <c r="BI133" s="18"/>
      <c r="BJ133" s="14"/>
      <c r="BK133" s="135"/>
      <c r="BL133" s="136"/>
      <c r="BM133" s="136"/>
      <c r="BN133" s="136"/>
      <c r="BO133" s="136"/>
      <c r="BP133" s="136"/>
      <c r="BQ133" s="136"/>
      <c r="BR133" s="136"/>
      <c r="BS133" s="137"/>
      <c r="BT133" s="14"/>
      <c r="BU133" s="135"/>
      <c r="BV133" s="136"/>
      <c r="BW133" s="136"/>
      <c r="BX133" s="136"/>
      <c r="BY133" s="136"/>
      <c r="BZ133" s="136"/>
      <c r="CA133" s="136"/>
      <c r="CB133" s="136"/>
      <c r="CC133" s="137"/>
    </row>
    <row r="134" spans="13:81" ht="14.5" x14ac:dyDescent="0.25">
      <c r="M134" s="26"/>
      <c r="N134" s="27"/>
      <c r="O134" s="1"/>
      <c r="P134" s="1"/>
      <c r="Q134" s="1"/>
      <c r="R134" s="1"/>
      <c r="S134" s="1"/>
      <c r="T134" s="1"/>
      <c r="U134" s="18"/>
      <c r="V134" s="18"/>
      <c r="W134" s="1"/>
      <c r="X134" s="1"/>
      <c r="Y134" s="1"/>
      <c r="Z134" s="1"/>
      <c r="AA134" s="1"/>
      <c r="AB134" s="1"/>
      <c r="AC134" s="1"/>
      <c r="AD134" s="1"/>
      <c r="AE134" s="18"/>
      <c r="AG134" s="17"/>
      <c r="AH134" s="1"/>
      <c r="AI134" s="1"/>
      <c r="AJ134" s="1"/>
      <c r="AK134" s="1"/>
      <c r="AL134" s="1"/>
      <c r="AM134" s="1"/>
      <c r="AN134" s="1"/>
      <c r="AO134" s="18"/>
      <c r="AP134" s="14"/>
      <c r="AQ134" s="17"/>
      <c r="AR134" s="1"/>
      <c r="AS134" s="1"/>
      <c r="AT134" s="1"/>
      <c r="AU134" s="1"/>
      <c r="AV134" s="1"/>
      <c r="AW134" s="1"/>
      <c r="AX134" s="1"/>
      <c r="AY134" s="18"/>
      <c r="BA134" s="17"/>
      <c r="BB134" s="1"/>
      <c r="BC134" s="1"/>
      <c r="BD134" s="1"/>
      <c r="BE134" s="1"/>
      <c r="BF134" s="1"/>
      <c r="BG134" s="1"/>
      <c r="BH134" s="1"/>
      <c r="BI134" s="18"/>
      <c r="BK134" s="135"/>
      <c r="BL134" s="136"/>
      <c r="BM134" s="136"/>
      <c r="BN134" s="136"/>
      <c r="BO134" s="136"/>
      <c r="BP134" s="136"/>
      <c r="BQ134" s="136"/>
      <c r="BR134" s="136"/>
      <c r="BS134" s="137"/>
      <c r="BT134" s="14"/>
      <c r="BU134" s="135"/>
      <c r="BV134" s="136"/>
      <c r="BW134" s="136"/>
      <c r="BX134" s="136"/>
      <c r="BY134" s="136"/>
      <c r="BZ134" s="136"/>
      <c r="CA134" s="136"/>
      <c r="CB134" s="136"/>
      <c r="CC134" s="137"/>
    </row>
    <row r="135" spans="13:81" ht="14.5" x14ac:dyDescent="0.25">
      <c r="M135" s="26"/>
      <c r="N135" s="27"/>
      <c r="O135" s="1"/>
      <c r="P135" s="1"/>
      <c r="Q135" s="1"/>
      <c r="R135" s="1"/>
      <c r="S135" s="1"/>
      <c r="T135" s="1"/>
      <c r="U135" s="18"/>
      <c r="V135" s="18"/>
      <c r="W135" s="1"/>
      <c r="X135" s="1"/>
      <c r="Y135" s="1"/>
      <c r="Z135" s="1"/>
      <c r="AA135" s="1"/>
      <c r="AB135" s="1"/>
      <c r="AC135" s="1"/>
      <c r="AD135" s="1"/>
      <c r="AE135" s="18"/>
      <c r="AG135" s="17"/>
      <c r="AH135" s="1"/>
      <c r="AI135" s="1"/>
      <c r="AJ135" s="1"/>
      <c r="AK135" s="1"/>
      <c r="AL135" s="1"/>
      <c r="AM135" s="1"/>
      <c r="AN135" s="1"/>
      <c r="AO135" s="18"/>
      <c r="AQ135" s="17"/>
      <c r="AR135" s="1"/>
      <c r="AS135" s="1"/>
      <c r="AT135" s="1"/>
      <c r="AU135" s="1"/>
      <c r="AV135" s="1"/>
      <c r="AW135" s="1"/>
      <c r="AX135" s="1"/>
      <c r="AY135" s="18"/>
      <c r="BA135" s="17"/>
      <c r="BB135" s="1"/>
      <c r="BC135" s="1"/>
      <c r="BD135" s="1"/>
      <c r="BE135" s="1"/>
      <c r="BF135" s="1"/>
      <c r="BG135" s="1"/>
      <c r="BH135" s="1"/>
      <c r="BI135" s="18"/>
      <c r="BK135" s="135"/>
      <c r="BL135" s="136"/>
      <c r="BM135" s="136"/>
      <c r="BN135" s="136"/>
      <c r="BO135" s="136"/>
      <c r="BP135" s="136"/>
      <c r="BQ135" s="136"/>
      <c r="BR135" s="136"/>
      <c r="BS135" s="137"/>
      <c r="BU135" s="135"/>
      <c r="BV135" s="136"/>
      <c r="BW135" s="136"/>
      <c r="BX135" s="136"/>
      <c r="BY135" s="136"/>
      <c r="BZ135" s="136"/>
      <c r="CA135" s="136"/>
      <c r="CB135" s="136"/>
      <c r="CC135" s="137"/>
    </row>
    <row r="136" spans="13:81" ht="14.5" x14ac:dyDescent="0.25">
      <c r="M136" s="26"/>
      <c r="N136" s="27"/>
      <c r="O136" s="1"/>
      <c r="P136" s="1"/>
      <c r="Q136" s="1"/>
      <c r="R136" s="1"/>
      <c r="S136" s="1"/>
      <c r="T136" s="1"/>
      <c r="U136" s="18"/>
      <c r="V136" s="18"/>
      <c r="W136" s="1"/>
      <c r="X136" s="1"/>
      <c r="Y136" s="1"/>
      <c r="Z136" s="1"/>
      <c r="AA136" s="1"/>
      <c r="AB136" s="1"/>
      <c r="AC136" s="1"/>
      <c r="AD136" s="1"/>
      <c r="AE136" s="18"/>
      <c r="AG136" s="17"/>
      <c r="AH136" s="1"/>
      <c r="AI136" s="1"/>
      <c r="AJ136" s="1"/>
      <c r="AK136" s="1"/>
      <c r="AL136" s="1"/>
      <c r="AM136" s="1"/>
      <c r="AN136" s="1"/>
      <c r="AO136" s="18"/>
      <c r="AQ136" s="17"/>
      <c r="AR136" s="1"/>
      <c r="AS136" s="1"/>
      <c r="AT136" s="1"/>
      <c r="AU136" s="1"/>
      <c r="AV136" s="1"/>
      <c r="AW136" s="1"/>
      <c r="AX136" s="1"/>
      <c r="AY136" s="18"/>
      <c r="BA136" s="17"/>
      <c r="BB136" s="1"/>
      <c r="BC136" s="1"/>
      <c r="BD136" s="1"/>
      <c r="BE136" s="1"/>
      <c r="BF136" s="1"/>
      <c r="BG136" s="1"/>
      <c r="BH136" s="1"/>
      <c r="BI136" s="18"/>
      <c r="BK136" s="135"/>
      <c r="BL136" s="136"/>
      <c r="BM136" s="136"/>
      <c r="BN136" s="136"/>
      <c r="BO136" s="136"/>
      <c r="BP136" s="136"/>
      <c r="BQ136" s="136"/>
      <c r="BR136" s="136"/>
      <c r="BS136" s="137"/>
      <c r="BU136" s="135"/>
      <c r="BV136" s="136"/>
      <c r="BW136" s="136"/>
      <c r="BX136" s="136"/>
      <c r="BY136" s="136"/>
      <c r="BZ136" s="136"/>
      <c r="CA136" s="136"/>
      <c r="CB136" s="136"/>
      <c r="CC136" s="137"/>
    </row>
    <row r="137" spans="13:81" ht="14.5" x14ac:dyDescent="0.25">
      <c r="M137" s="26"/>
      <c r="N137" s="27"/>
      <c r="O137" s="1"/>
      <c r="P137" s="1"/>
      <c r="Q137" s="1"/>
      <c r="R137" s="1"/>
      <c r="S137" s="1"/>
      <c r="T137" s="1"/>
      <c r="U137" s="18"/>
      <c r="V137" s="18"/>
      <c r="W137" s="1"/>
      <c r="X137" s="1"/>
      <c r="Y137" s="1"/>
      <c r="Z137" s="1"/>
      <c r="AA137" s="1"/>
      <c r="AB137" s="1"/>
      <c r="AC137" s="1"/>
      <c r="AD137" s="1"/>
      <c r="AE137" s="18"/>
      <c r="AG137" s="17"/>
      <c r="AH137" s="1"/>
      <c r="AI137" s="1"/>
      <c r="AJ137" s="1"/>
      <c r="AK137" s="1"/>
      <c r="AL137" s="1"/>
      <c r="AM137" s="1"/>
      <c r="AN137" s="1"/>
      <c r="AO137" s="18"/>
      <c r="AQ137" s="17"/>
      <c r="AR137" s="1"/>
      <c r="AS137" s="1"/>
      <c r="AT137" s="1"/>
      <c r="AU137" s="1"/>
      <c r="AV137" s="1"/>
      <c r="AW137" s="1"/>
      <c r="AX137" s="1"/>
      <c r="AY137" s="18"/>
      <c r="BA137" s="17"/>
      <c r="BB137" s="1"/>
      <c r="BC137" s="1"/>
      <c r="BD137" s="1"/>
      <c r="BE137" s="1"/>
      <c r="BF137" s="1"/>
      <c r="BG137" s="1"/>
      <c r="BH137" s="1"/>
      <c r="BI137" s="18"/>
      <c r="BK137" s="135"/>
      <c r="BL137" s="136"/>
      <c r="BM137" s="136"/>
      <c r="BN137" s="136"/>
      <c r="BO137" s="136"/>
      <c r="BP137" s="136"/>
      <c r="BQ137" s="136"/>
      <c r="BR137" s="136"/>
      <c r="BS137" s="137"/>
      <c r="BU137" s="135"/>
      <c r="BV137" s="136"/>
      <c r="BW137" s="136"/>
      <c r="BX137" s="136"/>
      <c r="BY137" s="136"/>
      <c r="BZ137" s="136"/>
      <c r="CA137" s="136"/>
      <c r="CB137" s="136"/>
      <c r="CC137" s="137"/>
    </row>
    <row r="138" spans="13:81" ht="14.5" x14ac:dyDescent="0.25">
      <c r="M138" s="26"/>
      <c r="N138" s="27"/>
      <c r="O138" s="1"/>
      <c r="P138" s="1"/>
      <c r="Q138" s="1"/>
      <c r="R138" s="1"/>
      <c r="S138" s="1"/>
      <c r="T138" s="1"/>
      <c r="U138" s="18"/>
      <c r="V138" s="18"/>
      <c r="W138" s="1"/>
      <c r="X138" s="1"/>
      <c r="Y138" s="1"/>
      <c r="Z138" s="1"/>
      <c r="AA138" s="1"/>
      <c r="AB138" s="1"/>
      <c r="AC138" s="1"/>
      <c r="AD138" s="1"/>
      <c r="AE138" s="18"/>
      <c r="AG138" s="17"/>
      <c r="AH138" s="1"/>
      <c r="AI138" s="1"/>
      <c r="AJ138" s="1"/>
      <c r="AK138" s="1"/>
      <c r="AL138" s="1"/>
      <c r="AM138" s="1"/>
      <c r="AN138" s="1"/>
      <c r="AO138" s="18"/>
      <c r="AQ138" s="17"/>
      <c r="AR138" s="1"/>
      <c r="AS138" s="1"/>
      <c r="AT138" s="1"/>
      <c r="AU138" s="1"/>
      <c r="AV138" s="1"/>
      <c r="AW138" s="1"/>
      <c r="AX138" s="1"/>
      <c r="AY138" s="18"/>
      <c r="BA138" s="17"/>
      <c r="BB138" s="1"/>
      <c r="BC138" s="1"/>
      <c r="BD138" s="1"/>
      <c r="BE138" s="1"/>
      <c r="BF138" s="1"/>
      <c r="BG138" s="1"/>
      <c r="BH138" s="1"/>
      <c r="BI138" s="18"/>
      <c r="BK138" s="135"/>
      <c r="BL138" s="136"/>
      <c r="BM138" s="136"/>
      <c r="BN138" s="136"/>
      <c r="BO138" s="136"/>
      <c r="BP138" s="136"/>
      <c r="BQ138" s="136"/>
      <c r="BR138" s="136"/>
      <c r="BS138" s="137"/>
      <c r="BU138" s="135"/>
      <c r="BV138" s="136"/>
      <c r="BW138" s="136"/>
      <c r="BX138" s="136"/>
      <c r="BY138" s="136"/>
      <c r="BZ138" s="136"/>
      <c r="CA138" s="136"/>
      <c r="CB138" s="136"/>
      <c r="CC138" s="137"/>
    </row>
    <row r="139" spans="13:81" ht="14.5" x14ac:dyDescent="0.25">
      <c r="M139" s="26"/>
      <c r="N139" s="27"/>
      <c r="O139" s="1"/>
      <c r="P139" s="1"/>
      <c r="Q139" s="1"/>
      <c r="R139" s="1"/>
      <c r="S139" s="1"/>
      <c r="T139" s="1"/>
      <c r="U139" s="18"/>
      <c r="V139" s="18"/>
      <c r="W139" s="1"/>
      <c r="X139" s="1"/>
      <c r="Y139" s="1"/>
      <c r="Z139" s="1"/>
      <c r="AA139" s="1"/>
      <c r="AB139" s="1"/>
      <c r="AC139" s="1"/>
      <c r="AD139" s="1"/>
      <c r="AE139" s="18"/>
      <c r="AG139" s="17"/>
      <c r="AH139" s="1"/>
      <c r="AI139" s="1"/>
      <c r="AJ139" s="1"/>
      <c r="AK139" s="1"/>
      <c r="AL139" s="1"/>
      <c r="AM139" s="1"/>
      <c r="AN139" s="1"/>
      <c r="AO139" s="18"/>
      <c r="AQ139" s="17"/>
      <c r="AR139" s="1"/>
      <c r="AS139" s="1"/>
      <c r="AT139" s="1"/>
      <c r="AU139" s="1"/>
      <c r="AV139" s="1"/>
      <c r="AW139" s="1"/>
      <c r="AX139" s="1"/>
      <c r="AY139" s="18"/>
      <c r="BA139" s="17"/>
      <c r="BB139" s="1"/>
      <c r="BC139" s="1"/>
      <c r="BD139" s="1"/>
      <c r="BE139" s="1"/>
      <c r="BF139" s="1"/>
      <c r="BG139" s="1"/>
      <c r="BH139" s="1"/>
      <c r="BI139" s="18"/>
      <c r="BK139" s="135"/>
      <c r="BL139" s="136"/>
      <c r="BM139" s="136"/>
      <c r="BN139" s="136"/>
      <c r="BO139" s="136"/>
      <c r="BP139" s="136"/>
      <c r="BQ139" s="136"/>
      <c r="BR139" s="136"/>
      <c r="BS139" s="137"/>
      <c r="BU139" s="135"/>
      <c r="BV139" s="136"/>
      <c r="BW139" s="136"/>
      <c r="BX139" s="136"/>
      <c r="BY139" s="136"/>
      <c r="BZ139" s="136"/>
      <c r="CA139" s="136"/>
      <c r="CB139" s="136"/>
      <c r="CC139" s="137"/>
    </row>
    <row r="140" spans="13:81" ht="14.5" x14ac:dyDescent="0.25">
      <c r="M140" s="26"/>
      <c r="N140" s="27"/>
      <c r="O140" s="1"/>
      <c r="P140" s="1"/>
      <c r="Q140" s="1"/>
      <c r="R140" s="1"/>
      <c r="S140" s="1"/>
      <c r="T140" s="1"/>
      <c r="U140" s="18"/>
      <c r="V140" s="18"/>
      <c r="W140" s="1"/>
      <c r="X140" s="1"/>
      <c r="Y140" s="1"/>
      <c r="Z140" s="1"/>
      <c r="AA140" s="1"/>
      <c r="AB140" s="1"/>
      <c r="AC140" s="1"/>
      <c r="AD140" s="1"/>
      <c r="AE140" s="18"/>
      <c r="AG140" s="17"/>
      <c r="AH140" s="1"/>
      <c r="AI140" s="1"/>
      <c r="AJ140" s="1"/>
      <c r="AK140" s="1"/>
      <c r="AL140" s="1"/>
      <c r="AM140" s="1"/>
      <c r="AN140" s="1"/>
      <c r="AO140" s="18"/>
      <c r="AQ140" s="17"/>
      <c r="AR140" s="1"/>
      <c r="AS140" s="1"/>
      <c r="AT140" s="1"/>
      <c r="AU140" s="1"/>
      <c r="AV140" s="1"/>
      <c r="AW140" s="1"/>
      <c r="AX140" s="1"/>
      <c r="AY140" s="18"/>
      <c r="BA140" s="17"/>
      <c r="BB140" s="1"/>
      <c r="BC140" s="1"/>
      <c r="BD140" s="1"/>
      <c r="BE140" s="1"/>
      <c r="BF140" s="1"/>
      <c r="BG140" s="1"/>
      <c r="BH140" s="1"/>
      <c r="BI140" s="18"/>
      <c r="BK140" s="135"/>
      <c r="BL140" s="136"/>
      <c r="BM140" s="136"/>
      <c r="BN140" s="136"/>
      <c r="BO140" s="136"/>
      <c r="BP140" s="136"/>
      <c r="BQ140" s="136"/>
      <c r="BR140" s="136"/>
      <c r="BS140" s="137"/>
      <c r="BU140" s="135"/>
      <c r="BV140" s="136"/>
      <c r="BW140" s="136"/>
      <c r="BX140" s="136"/>
      <c r="BY140" s="136"/>
      <c r="BZ140" s="136"/>
      <c r="CA140" s="136"/>
      <c r="CB140" s="136"/>
      <c r="CC140" s="137"/>
    </row>
    <row r="141" spans="13:81" ht="14.5" x14ac:dyDescent="0.25">
      <c r="M141" s="26"/>
      <c r="N141" s="27"/>
      <c r="O141" s="1"/>
      <c r="P141" s="1"/>
      <c r="Q141" s="1"/>
      <c r="R141" s="1"/>
      <c r="S141" s="1"/>
      <c r="T141" s="1"/>
      <c r="U141" s="18"/>
      <c r="V141" s="18"/>
      <c r="W141" s="1"/>
      <c r="X141" s="1"/>
      <c r="Y141" s="1"/>
      <c r="Z141" s="1"/>
      <c r="AA141" s="1"/>
      <c r="AB141" s="1"/>
      <c r="AC141" s="1"/>
      <c r="AD141" s="1"/>
      <c r="AE141" s="18"/>
      <c r="AG141" s="17"/>
      <c r="AH141" s="1"/>
      <c r="AI141" s="1"/>
      <c r="AJ141" s="1"/>
      <c r="AK141" s="1"/>
      <c r="AL141" s="1"/>
      <c r="AM141" s="1"/>
      <c r="AN141" s="1"/>
      <c r="AO141" s="18"/>
      <c r="AQ141" s="17"/>
      <c r="AR141" s="1"/>
      <c r="AS141" s="1"/>
      <c r="AT141" s="1"/>
      <c r="AU141" s="1"/>
      <c r="AV141" s="1"/>
      <c r="AW141" s="1"/>
      <c r="AX141" s="1"/>
      <c r="AY141" s="18"/>
      <c r="BA141" s="17"/>
      <c r="BB141" s="1"/>
      <c r="BC141" s="1"/>
      <c r="BD141" s="1"/>
      <c r="BE141" s="1"/>
      <c r="BF141" s="1"/>
      <c r="BG141" s="1"/>
      <c r="BH141" s="1"/>
      <c r="BI141" s="18"/>
      <c r="BK141" s="135"/>
      <c r="BL141" s="136"/>
      <c r="BM141" s="136"/>
      <c r="BN141" s="136"/>
      <c r="BO141" s="136"/>
      <c r="BP141" s="136"/>
      <c r="BQ141" s="136"/>
      <c r="BR141" s="136"/>
      <c r="BS141" s="137"/>
      <c r="BU141" s="135"/>
      <c r="BV141" s="136"/>
      <c r="BW141" s="136"/>
      <c r="BX141" s="136"/>
      <c r="BY141" s="136"/>
      <c r="BZ141" s="136"/>
      <c r="CA141" s="136"/>
      <c r="CB141" s="136"/>
      <c r="CC141" s="137"/>
    </row>
    <row r="142" spans="13:81" ht="14.5" x14ac:dyDescent="0.25">
      <c r="M142" s="26"/>
      <c r="N142" s="27"/>
      <c r="O142" s="1"/>
      <c r="P142" s="1"/>
      <c r="Q142" s="1"/>
      <c r="R142" s="1"/>
      <c r="S142" s="1"/>
      <c r="T142" s="1"/>
      <c r="U142" s="18"/>
      <c r="V142" s="18"/>
      <c r="W142" s="1"/>
      <c r="X142" s="1"/>
      <c r="Y142" s="1"/>
      <c r="Z142" s="1"/>
      <c r="AA142" s="1"/>
      <c r="AB142" s="1"/>
      <c r="AC142" s="1"/>
      <c r="AD142" s="1"/>
      <c r="AE142" s="18"/>
      <c r="AG142" s="17"/>
      <c r="AH142" s="1"/>
      <c r="AI142" s="1"/>
      <c r="AJ142" s="1"/>
      <c r="AK142" s="1"/>
      <c r="AL142" s="1"/>
      <c r="AM142" s="1"/>
      <c r="AN142" s="1"/>
      <c r="AO142" s="18"/>
      <c r="AQ142" s="17"/>
      <c r="AR142" s="1"/>
      <c r="AS142" s="1"/>
      <c r="AT142" s="1"/>
      <c r="AU142" s="1"/>
      <c r="AV142" s="1"/>
      <c r="AW142" s="1"/>
      <c r="AX142" s="1"/>
      <c r="AY142" s="18"/>
      <c r="BA142" s="17"/>
      <c r="BB142" s="1"/>
      <c r="BC142" s="1"/>
      <c r="BD142" s="1"/>
      <c r="BE142" s="1"/>
      <c r="BF142" s="1"/>
      <c r="BG142" s="1"/>
      <c r="BH142" s="1"/>
      <c r="BI142" s="18"/>
      <c r="BK142" s="135"/>
      <c r="BL142" s="136"/>
      <c r="BM142" s="136"/>
      <c r="BN142" s="136"/>
      <c r="BO142" s="136"/>
      <c r="BP142" s="136"/>
      <c r="BQ142" s="136"/>
      <c r="BR142" s="136"/>
      <c r="BS142" s="137"/>
      <c r="BU142" s="135"/>
      <c r="BV142" s="136"/>
      <c r="BW142" s="136"/>
      <c r="BX142" s="136"/>
      <c r="BY142" s="136"/>
      <c r="BZ142" s="136"/>
      <c r="CA142" s="136"/>
      <c r="CB142" s="136"/>
      <c r="CC142" s="137"/>
    </row>
    <row r="143" spans="13:81" ht="14.5" x14ac:dyDescent="0.25">
      <c r="M143" s="26"/>
      <c r="N143" s="27"/>
      <c r="O143" s="1"/>
      <c r="P143" s="1"/>
      <c r="Q143" s="1"/>
      <c r="R143" s="1"/>
      <c r="S143" s="1"/>
      <c r="T143" s="1"/>
      <c r="U143" s="18"/>
      <c r="V143" s="18"/>
      <c r="W143" s="1"/>
      <c r="X143" s="1"/>
      <c r="Y143" s="1"/>
      <c r="Z143" s="1"/>
      <c r="AA143" s="1"/>
      <c r="AB143" s="1"/>
      <c r="AC143" s="1"/>
      <c r="AD143" s="1"/>
      <c r="AE143" s="18"/>
      <c r="AG143" s="17"/>
      <c r="AH143" s="1"/>
      <c r="AI143" s="1"/>
      <c r="AJ143" s="1"/>
      <c r="AK143" s="1"/>
      <c r="AL143" s="1"/>
      <c r="AM143" s="1"/>
      <c r="AN143" s="1"/>
      <c r="AO143" s="18"/>
      <c r="AQ143" s="17"/>
      <c r="AR143" s="1"/>
      <c r="AS143" s="1"/>
      <c r="AT143" s="1"/>
      <c r="AU143" s="1"/>
      <c r="AV143" s="1"/>
      <c r="AW143" s="1"/>
      <c r="AX143" s="1"/>
      <c r="AY143" s="18"/>
      <c r="BA143" s="17"/>
      <c r="BB143" s="1"/>
      <c r="BC143" s="1"/>
      <c r="BD143" s="1"/>
      <c r="BE143" s="1"/>
      <c r="BF143" s="1"/>
      <c r="BG143" s="1"/>
      <c r="BH143" s="1"/>
      <c r="BI143" s="18"/>
      <c r="BK143" s="135"/>
      <c r="BL143" s="136"/>
      <c r="BM143" s="136"/>
      <c r="BN143" s="136"/>
      <c r="BO143" s="136"/>
      <c r="BP143" s="136"/>
      <c r="BQ143" s="136"/>
      <c r="BR143" s="136"/>
      <c r="BS143" s="137"/>
      <c r="BU143" s="135"/>
      <c r="BV143" s="136"/>
      <c r="BW143" s="136"/>
      <c r="BX143" s="136"/>
      <c r="BY143" s="136"/>
      <c r="BZ143" s="136"/>
      <c r="CA143" s="136"/>
      <c r="CB143" s="136"/>
      <c r="CC143" s="137"/>
    </row>
    <row r="144" spans="13:81" ht="14.5" x14ac:dyDescent="0.25">
      <c r="M144" s="26"/>
      <c r="N144" s="27"/>
      <c r="O144" s="1"/>
      <c r="P144" s="1"/>
      <c r="Q144" s="1"/>
      <c r="R144" s="1"/>
      <c r="S144" s="1"/>
      <c r="T144" s="1"/>
      <c r="U144" s="18"/>
      <c r="V144" s="18"/>
      <c r="W144" s="1"/>
      <c r="X144" s="1"/>
      <c r="Y144" s="1"/>
      <c r="Z144" s="1"/>
      <c r="AA144" s="1"/>
      <c r="AB144" s="1"/>
      <c r="AC144" s="1"/>
      <c r="AD144" s="1"/>
      <c r="AE144" s="18"/>
      <c r="AG144" s="17"/>
      <c r="AH144" s="1"/>
      <c r="AI144" s="1"/>
      <c r="AJ144" s="1"/>
      <c r="AK144" s="1"/>
      <c r="AL144" s="1"/>
      <c r="AM144" s="1"/>
      <c r="AN144" s="1"/>
      <c r="AO144" s="18"/>
      <c r="AQ144" s="17"/>
      <c r="AR144" s="1"/>
      <c r="AS144" s="1"/>
      <c r="AT144" s="1"/>
      <c r="AU144" s="1"/>
      <c r="AV144" s="1"/>
      <c r="AW144" s="1"/>
      <c r="AX144" s="1"/>
      <c r="AY144" s="18"/>
      <c r="BA144" s="17"/>
      <c r="BB144" s="1"/>
      <c r="BC144" s="1"/>
      <c r="BD144" s="1"/>
      <c r="BE144" s="1"/>
      <c r="BF144" s="1"/>
      <c r="BG144" s="1"/>
      <c r="BH144" s="1"/>
      <c r="BI144" s="18"/>
      <c r="BK144" s="135"/>
      <c r="BL144" s="136"/>
      <c r="BM144" s="136"/>
      <c r="BN144" s="136"/>
      <c r="BO144" s="136"/>
      <c r="BP144" s="136"/>
      <c r="BQ144" s="136"/>
      <c r="BR144" s="136"/>
      <c r="BS144" s="137"/>
      <c r="BU144" s="135"/>
      <c r="BV144" s="136"/>
      <c r="BW144" s="136"/>
      <c r="BX144" s="136"/>
      <c r="BY144" s="136"/>
      <c r="BZ144" s="136"/>
      <c r="CA144" s="136"/>
      <c r="CB144" s="136"/>
      <c r="CC144" s="137"/>
    </row>
    <row r="145" spans="13:81" ht="14.5" x14ac:dyDescent="0.25">
      <c r="M145" s="26"/>
      <c r="N145" s="27"/>
      <c r="O145" s="1"/>
      <c r="P145" s="1"/>
      <c r="Q145" s="1"/>
      <c r="R145" s="1"/>
      <c r="S145" s="1"/>
      <c r="T145" s="1"/>
      <c r="U145" s="18"/>
      <c r="V145" s="18"/>
      <c r="W145" s="1"/>
      <c r="X145" s="1"/>
      <c r="Y145" s="1"/>
      <c r="Z145" s="1"/>
      <c r="AA145" s="1"/>
      <c r="AB145" s="1"/>
      <c r="AC145" s="1"/>
      <c r="AD145" s="1"/>
      <c r="AE145" s="18"/>
      <c r="AG145" s="17"/>
      <c r="AH145" s="1"/>
      <c r="AI145" s="1"/>
      <c r="AJ145" s="1"/>
      <c r="AK145" s="1"/>
      <c r="AL145" s="1"/>
      <c r="AM145" s="1"/>
      <c r="AN145" s="1"/>
      <c r="AO145" s="18"/>
      <c r="AQ145" s="17"/>
      <c r="AR145" s="1"/>
      <c r="AS145" s="1"/>
      <c r="AT145" s="1"/>
      <c r="AU145" s="1"/>
      <c r="AV145" s="1"/>
      <c r="AW145" s="1"/>
      <c r="AX145" s="1"/>
      <c r="AY145" s="18"/>
      <c r="BA145" s="17"/>
      <c r="BB145" s="1"/>
      <c r="BC145" s="1"/>
      <c r="BD145" s="1"/>
      <c r="BE145" s="1"/>
      <c r="BF145" s="1"/>
      <c r="BG145" s="1"/>
      <c r="BH145" s="1"/>
      <c r="BI145" s="18"/>
      <c r="BK145" s="135"/>
      <c r="BL145" s="136"/>
      <c r="BM145" s="136"/>
      <c r="BN145" s="136"/>
      <c r="BO145" s="136"/>
      <c r="BP145" s="136"/>
      <c r="BQ145" s="136"/>
      <c r="BR145" s="136"/>
      <c r="BS145" s="137"/>
      <c r="BU145" s="135"/>
      <c r="BV145" s="136"/>
      <c r="BW145" s="136"/>
      <c r="BX145" s="136"/>
      <c r="BY145" s="136"/>
      <c r="BZ145" s="136"/>
      <c r="CA145" s="136"/>
      <c r="CB145" s="136"/>
      <c r="CC145" s="137"/>
    </row>
    <row r="146" spans="13:81" ht="14.5" x14ac:dyDescent="0.25">
      <c r="M146" s="26"/>
      <c r="N146" s="27"/>
      <c r="O146" s="1"/>
      <c r="P146" s="1"/>
      <c r="Q146" s="1"/>
      <c r="R146" s="1"/>
      <c r="S146" s="1"/>
      <c r="T146" s="1"/>
      <c r="U146" s="18"/>
      <c r="V146" s="18"/>
      <c r="W146" s="1"/>
      <c r="X146" s="1"/>
      <c r="Y146" s="1"/>
      <c r="Z146" s="1"/>
      <c r="AA146" s="1"/>
      <c r="AB146" s="1"/>
      <c r="AC146" s="1"/>
      <c r="AD146" s="1"/>
      <c r="AE146" s="18"/>
      <c r="AG146" s="17"/>
      <c r="AH146" s="1"/>
      <c r="AI146" s="1"/>
      <c r="AJ146" s="1"/>
      <c r="AK146" s="1"/>
      <c r="AL146" s="1"/>
      <c r="AM146" s="1"/>
      <c r="AN146" s="1"/>
      <c r="AO146" s="18"/>
      <c r="AQ146" s="17"/>
      <c r="AR146" s="1"/>
      <c r="AS146" s="1"/>
      <c r="AT146" s="1"/>
      <c r="AU146" s="1"/>
      <c r="AV146" s="1"/>
      <c r="AW146" s="1"/>
      <c r="AX146" s="1"/>
      <c r="AY146" s="18"/>
      <c r="BA146" s="17"/>
      <c r="BB146" s="1"/>
      <c r="BC146" s="1"/>
      <c r="BD146" s="1"/>
      <c r="BE146" s="1"/>
      <c r="BF146" s="1"/>
      <c r="BG146" s="1"/>
      <c r="BH146" s="1"/>
      <c r="BI146" s="18"/>
      <c r="BK146" s="135"/>
      <c r="BL146" s="136"/>
      <c r="BM146" s="136"/>
      <c r="BN146" s="136"/>
      <c r="BO146" s="136"/>
      <c r="BP146" s="136"/>
      <c r="BQ146" s="136"/>
      <c r="BR146" s="136"/>
      <c r="BS146" s="137"/>
      <c r="BU146" s="135"/>
      <c r="BV146" s="136"/>
      <c r="BW146" s="136"/>
      <c r="BX146" s="136"/>
      <c r="BY146" s="136"/>
      <c r="BZ146" s="136"/>
      <c r="CA146" s="136"/>
      <c r="CB146" s="136"/>
      <c r="CC146" s="137"/>
    </row>
    <row r="147" spans="13:81" ht="14.5" x14ac:dyDescent="0.25">
      <c r="M147" s="26"/>
      <c r="N147" s="27"/>
      <c r="O147" s="1"/>
      <c r="P147" s="1"/>
      <c r="Q147" s="1"/>
      <c r="R147" s="1"/>
      <c r="S147" s="1"/>
      <c r="T147" s="1"/>
      <c r="U147" s="18"/>
      <c r="V147" s="18"/>
      <c r="W147" s="251" t="s">
        <v>223</v>
      </c>
      <c r="X147" s="252" t="s">
        <v>224</v>
      </c>
      <c r="Y147" s="252"/>
      <c r="Z147" s="252"/>
      <c r="AA147" s="252"/>
      <c r="AB147" s="252"/>
      <c r="AC147" s="252"/>
      <c r="AD147" s="252"/>
      <c r="AE147" s="252"/>
      <c r="AG147" s="17"/>
      <c r="AH147" s="1"/>
      <c r="AI147" s="1"/>
      <c r="AJ147" s="1"/>
      <c r="AK147" s="1"/>
      <c r="AL147" s="1"/>
      <c r="AM147" s="1"/>
      <c r="AN147" s="1"/>
      <c r="AO147" s="18"/>
      <c r="AQ147" s="17"/>
      <c r="AR147" s="1"/>
      <c r="AS147" s="1"/>
      <c r="AT147" s="1"/>
      <c r="AU147" s="1"/>
      <c r="AV147" s="1"/>
      <c r="AW147" s="1"/>
      <c r="AX147" s="1"/>
      <c r="AY147" s="18"/>
      <c r="BA147" s="17"/>
      <c r="BB147" s="1"/>
      <c r="BC147" s="1"/>
      <c r="BD147" s="1"/>
      <c r="BE147" s="1"/>
      <c r="BF147" s="1"/>
      <c r="BG147" s="1"/>
      <c r="BH147" s="1"/>
      <c r="BI147" s="18"/>
      <c r="BK147" s="135"/>
      <c r="BL147" s="136"/>
      <c r="BM147" s="136"/>
      <c r="BN147" s="136"/>
      <c r="BO147" s="136"/>
      <c r="BP147" s="136"/>
      <c r="BQ147" s="136"/>
      <c r="BR147" s="136"/>
      <c r="BS147" s="137"/>
      <c r="BU147" s="135"/>
      <c r="BV147" s="136"/>
      <c r="BW147" s="136"/>
      <c r="BX147" s="136"/>
      <c r="BY147" s="136"/>
      <c r="BZ147" s="136"/>
      <c r="CA147" s="136"/>
      <c r="CB147" s="136"/>
      <c r="CC147" s="137"/>
    </row>
    <row r="148" spans="13:81" ht="14.5" x14ac:dyDescent="0.25">
      <c r="M148" s="26"/>
      <c r="N148" s="27"/>
      <c r="O148" s="1"/>
      <c r="P148" s="1"/>
      <c r="Q148" s="1"/>
      <c r="R148" s="1"/>
      <c r="S148" s="1"/>
      <c r="T148" s="1"/>
      <c r="U148" s="18"/>
      <c r="V148" s="18"/>
      <c r="W148" s="1"/>
      <c r="X148" s="249"/>
      <c r="Y148" s="249"/>
      <c r="Z148" s="249"/>
      <c r="AA148" s="249"/>
      <c r="AB148" s="249"/>
      <c r="AC148" s="249"/>
      <c r="AD148" s="249"/>
      <c r="AE148" s="230"/>
      <c r="AG148" s="17"/>
      <c r="AH148" s="1"/>
      <c r="AI148" s="1"/>
      <c r="AJ148" s="1"/>
      <c r="AK148" s="1"/>
      <c r="AL148" s="1"/>
      <c r="AM148" s="1"/>
      <c r="AN148" s="1"/>
      <c r="AO148" s="18"/>
      <c r="AQ148" s="17"/>
      <c r="AR148" s="1"/>
      <c r="AS148" s="1"/>
      <c r="AT148" s="1"/>
      <c r="AU148" s="1"/>
      <c r="AV148" s="1"/>
      <c r="AW148" s="1"/>
      <c r="AX148" s="1"/>
      <c r="AY148" s="18"/>
      <c r="BA148" s="17"/>
      <c r="BB148" s="1"/>
      <c r="BC148" s="1"/>
      <c r="BD148" s="1"/>
      <c r="BE148" s="1"/>
      <c r="BF148" s="1"/>
      <c r="BG148" s="1"/>
      <c r="BH148" s="1"/>
      <c r="BI148" s="18"/>
      <c r="BK148" s="135"/>
      <c r="BL148" s="136"/>
      <c r="BM148" s="136"/>
      <c r="BN148" s="136"/>
      <c r="BO148" s="136"/>
      <c r="BP148" s="136"/>
      <c r="BQ148" s="136"/>
      <c r="BR148" s="136"/>
      <c r="BS148" s="137"/>
      <c r="BU148" s="135"/>
      <c r="BV148" s="136"/>
      <c r="BW148" s="136"/>
      <c r="BX148" s="136"/>
      <c r="BY148" s="136"/>
      <c r="BZ148" s="136"/>
      <c r="CA148" s="136"/>
      <c r="CB148" s="136"/>
      <c r="CC148" s="137"/>
    </row>
    <row r="149" spans="13:81" ht="14.5" x14ac:dyDescent="0.3">
      <c r="M149" s="26"/>
      <c r="N149" s="27"/>
      <c r="O149" s="1"/>
      <c r="P149" s="1"/>
      <c r="Q149" s="1"/>
      <c r="R149" s="1"/>
      <c r="S149" s="1"/>
      <c r="T149" s="1"/>
      <c r="U149" s="18"/>
      <c r="V149" s="18"/>
      <c r="W149" s="253" t="s">
        <v>225</v>
      </c>
      <c r="X149" s="252" t="s">
        <v>226</v>
      </c>
      <c r="Y149" s="252"/>
      <c r="Z149" s="252"/>
      <c r="AA149" s="252"/>
      <c r="AB149" s="252"/>
      <c r="AC149" s="252"/>
      <c r="AD149" s="252"/>
      <c r="AE149" s="252"/>
      <c r="AG149" s="17"/>
      <c r="AH149" s="1"/>
      <c r="AI149" s="1"/>
      <c r="AJ149" s="1"/>
      <c r="AK149" s="1"/>
      <c r="AL149" s="1"/>
      <c r="AM149" s="1"/>
      <c r="AN149" s="1"/>
      <c r="AO149" s="18"/>
      <c r="AQ149" s="17"/>
      <c r="AR149" s="1"/>
      <c r="AS149" s="1"/>
      <c r="AT149" s="1"/>
      <c r="AU149" s="1"/>
      <c r="AV149" s="1"/>
      <c r="AW149" s="1"/>
      <c r="AX149" s="1"/>
      <c r="AY149" s="18"/>
      <c r="BA149" s="17"/>
      <c r="BB149" s="1"/>
      <c r="BC149" s="1"/>
      <c r="BD149" s="1"/>
      <c r="BE149" s="1"/>
      <c r="BF149" s="1"/>
      <c r="BG149" s="1"/>
      <c r="BH149" s="1"/>
      <c r="BI149" s="18"/>
      <c r="BK149" s="135"/>
      <c r="BL149" s="136"/>
      <c r="BM149" s="136"/>
      <c r="BN149" s="136"/>
      <c r="BO149" s="136"/>
      <c r="BP149" s="136"/>
      <c r="BQ149" s="136"/>
      <c r="BR149" s="136"/>
      <c r="BS149" s="137"/>
      <c r="BU149" s="135"/>
      <c r="BV149" s="136"/>
      <c r="BW149" s="136"/>
      <c r="BX149" s="136"/>
      <c r="BY149" s="136"/>
      <c r="BZ149" s="136"/>
      <c r="CA149" s="136"/>
      <c r="CB149" s="136"/>
      <c r="CC149" s="137"/>
    </row>
    <row r="150" spans="13:81" ht="14.5" x14ac:dyDescent="0.25">
      <c r="M150" s="26"/>
      <c r="N150" s="27"/>
      <c r="O150" s="1"/>
      <c r="P150" s="1"/>
      <c r="Q150" s="1"/>
      <c r="R150" s="1"/>
      <c r="S150" s="1"/>
      <c r="T150" s="1"/>
      <c r="U150" s="18"/>
      <c r="V150" s="18"/>
      <c r="X150" s="1"/>
      <c r="Y150" s="1"/>
      <c r="Z150" s="1"/>
      <c r="AA150" s="1"/>
      <c r="AB150" s="1"/>
      <c r="AC150" s="1"/>
      <c r="AD150" s="1"/>
      <c r="AE150" s="18"/>
      <c r="AG150" s="17"/>
      <c r="AH150" s="1"/>
      <c r="AI150" s="1"/>
      <c r="AJ150" s="1"/>
      <c r="AK150" s="1"/>
      <c r="AL150" s="1"/>
      <c r="AM150" s="1"/>
      <c r="AN150" s="1"/>
      <c r="AO150" s="18"/>
      <c r="AQ150" s="17"/>
      <c r="AR150" s="1"/>
      <c r="AS150" s="1"/>
      <c r="AT150" s="1"/>
      <c r="AU150" s="1"/>
      <c r="AV150" s="1"/>
      <c r="AW150" s="1"/>
      <c r="AX150" s="1"/>
      <c r="AY150" s="18"/>
      <c r="BA150" s="17"/>
      <c r="BB150" s="1"/>
      <c r="BC150" s="1"/>
      <c r="BD150" s="1"/>
      <c r="BE150" s="1"/>
      <c r="BF150" s="1"/>
      <c r="BG150" s="1"/>
      <c r="BH150" s="1"/>
      <c r="BI150" s="18"/>
      <c r="BK150" s="135"/>
      <c r="BL150" s="136"/>
      <c r="BM150" s="136"/>
      <c r="BN150" s="136"/>
      <c r="BO150" s="136"/>
      <c r="BP150" s="136"/>
      <c r="BQ150" s="136"/>
      <c r="BR150" s="136"/>
      <c r="BS150" s="137"/>
      <c r="BU150" s="135"/>
      <c r="BV150" s="136"/>
      <c r="BW150" s="136"/>
      <c r="BX150" s="136"/>
      <c r="BY150" s="136"/>
      <c r="BZ150" s="136"/>
      <c r="CA150" s="136"/>
      <c r="CB150" s="136"/>
      <c r="CC150" s="137"/>
    </row>
    <row r="151" spans="13:81" ht="14.5" x14ac:dyDescent="0.25">
      <c r="M151" s="26"/>
      <c r="N151" s="27"/>
      <c r="O151" s="1"/>
      <c r="P151" s="1"/>
      <c r="Q151" s="1"/>
      <c r="R151" s="1"/>
      <c r="S151" s="1"/>
      <c r="T151" s="1"/>
      <c r="U151" s="18"/>
      <c r="V151" s="18"/>
      <c r="W151" s="228" t="s">
        <v>227</v>
      </c>
      <c r="X151" s="249"/>
      <c r="Y151" s="249"/>
      <c r="Z151" s="249"/>
      <c r="AA151" s="249"/>
      <c r="AB151" s="249"/>
      <c r="AC151" s="249"/>
      <c r="AD151" s="249"/>
      <c r="AE151" s="230"/>
      <c r="AG151" s="17"/>
      <c r="AH151" s="1"/>
      <c r="AI151" s="1"/>
      <c r="AJ151" s="1"/>
      <c r="AK151" s="1"/>
      <c r="AL151" s="1"/>
      <c r="AM151" s="1"/>
      <c r="AN151" s="1"/>
      <c r="AO151" s="18"/>
      <c r="AQ151" s="17"/>
      <c r="AR151" s="1"/>
      <c r="AS151" s="1"/>
      <c r="AT151" s="1"/>
      <c r="AU151" s="1"/>
      <c r="AV151" s="1"/>
      <c r="AW151" s="1"/>
      <c r="AX151" s="1"/>
      <c r="AY151" s="18"/>
      <c r="BA151" s="17"/>
      <c r="BB151" s="1"/>
      <c r="BC151" s="1"/>
      <c r="BD151" s="1"/>
      <c r="BE151" s="1"/>
      <c r="BF151" s="1"/>
      <c r="BG151" s="1"/>
      <c r="BH151" s="1"/>
      <c r="BI151" s="18"/>
      <c r="BK151" s="135"/>
      <c r="BL151" s="136"/>
      <c r="BM151" s="136"/>
      <c r="BN151" s="136"/>
      <c r="BO151" s="136"/>
      <c r="BP151" s="136"/>
      <c r="BQ151" s="136"/>
      <c r="BR151" s="136"/>
      <c r="BS151" s="137"/>
      <c r="BU151" s="135"/>
      <c r="BV151" s="136"/>
      <c r="BW151" s="136"/>
      <c r="BX151" s="136"/>
      <c r="BY151" s="136"/>
      <c r="BZ151" s="136"/>
      <c r="CA151" s="136"/>
      <c r="CB151" s="136"/>
      <c r="CC151" s="137"/>
    </row>
    <row r="152" spans="13:81" ht="14.5" x14ac:dyDescent="0.25">
      <c r="M152" s="26"/>
      <c r="N152" s="27"/>
      <c r="O152" s="1"/>
      <c r="P152" s="1"/>
      <c r="Q152" s="1"/>
      <c r="R152" s="1"/>
      <c r="S152" s="1"/>
      <c r="T152" s="1"/>
      <c r="U152" s="18"/>
      <c r="V152" s="18"/>
      <c r="W152" s="1"/>
      <c r="X152" s="1"/>
      <c r="Y152" s="1"/>
      <c r="Z152" s="1"/>
      <c r="AA152" s="1"/>
      <c r="AB152" s="1"/>
      <c r="AC152" s="1"/>
      <c r="AD152" s="1"/>
      <c r="AE152" s="18"/>
      <c r="AG152" s="17"/>
      <c r="AH152" s="1"/>
      <c r="AI152" s="1"/>
      <c r="AJ152" s="1"/>
      <c r="AK152" s="1"/>
      <c r="AL152" s="1"/>
      <c r="AM152" s="1"/>
      <c r="AN152" s="1"/>
      <c r="AO152" s="18"/>
      <c r="AQ152" s="17"/>
      <c r="AR152" s="1"/>
      <c r="AS152" s="1"/>
      <c r="AT152" s="1"/>
      <c r="AU152" s="1"/>
      <c r="AV152" s="1"/>
      <c r="AW152" s="1"/>
      <c r="AX152" s="1"/>
      <c r="AY152" s="18"/>
      <c r="BA152" s="17"/>
      <c r="BB152" s="1"/>
      <c r="BC152" s="1"/>
      <c r="BD152" s="1"/>
      <c r="BE152" s="1"/>
      <c r="BF152" s="1"/>
      <c r="BG152" s="1"/>
      <c r="BH152" s="1"/>
      <c r="BI152" s="18"/>
      <c r="BK152" s="135"/>
      <c r="BL152" s="136"/>
      <c r="BM152" s="136"/>
      <c r="BN152" s="136"/>
      <c r="BO152" s="136"/>
      <c r="BP152" s="136"/>
      <c r="BQ152" s="136"/>
      <c r="BR152" s="136"/>
      <c r="BS152" s="137"/>
      <c r="BU152" s="135"/>
      <c r="BV152" s="136"/>
      <c r="BW152" s="136"/>
      <c r="BX152" s="136"/>
      <c r="BY152" s="136"/>
      <c r="BZ152" s="136"/>
      <c r="CA152" s="136"/>
      <c r="CB152" s="136"/>
      <c r="CC152" s="137"/>
    </row>
    <row r="153" spans="13:81" ht="14.5" x14ac:dyDescent="0.25">
      <c r="M153" s="26"/>
      <c r="N153" s="27"/>
      <c r="O153" s="1"/>
      <c r="P153" s="1"/>
      <c r="Q153" s="1"/>
      <c r="R153" s="1"/>
      <c r="S153" s="1"/>
      <c r="T153" s="1"/>
      <c r="U153" s="18"/>
      <c r="V153" s="18"/>
      <c r="W153" s="1"/>
      <c r="X153" s="1"/>
      <c r="Y153" s="1"/>
      <c r="Z153" s="1"/>
      <c r="AA153" s="1"/>
      <c r="AB153" s="1"/>
      <c r="AC153" s="1"/>
      <c r="AD153" s="1"/>
      <c r="AE153" s="18"/>
      <c r="AG153" s="17"/>
      <c r="AH153" s="1"/>
      <c r="AI153" s="1"/>
      <c r="AJ153" s="1"/>
      <c r="AK153" s="1"/>
      <c r="AL153" s="1"/>
      <c r="AM153" s="1"/>
      <c r="AN153" s="1"/>
      <c r="AO153" s="18"/>
      <c r="AQ153" s="17"/>
      <c r="AR153" s="1"/>
      <c r="AS153" s="1"/>
      <c r="AT153" s="1"/>
      <c r="AU153" s="1"/>
      <c r="AV153" s="1"/>
      <c r="AW153" s="1"/>
      <c r="AX153" s="1"/>
      <c r="AY153" s="18"/>
      <c r="BA153" s="17"/>
      <c r="BB153" s="1"/>
      <c r="BC153" s="1"/>
      <c r="BD153" s="1"/>
      <c r="BE153" s="1"/>
      <c r="BF153" s="1"/>
      <c r="BG153" s="1"/>
      <c r="BH153" s="1"/>
      <c r="BI153" s="18"/>
      <c r="BK153" s="135"/>
      <c r="BL153" s="136"/>
      <c r="BM153" s="136"/>
      <c r="BN153" s="136"/>
      <c r="BO153" s="136"/>
      <c r="BP153" s="136"/>
      <c r="BQ153" s="136"/>
      <c r="BR153" s="136"/>
      <c r="BS153" s="137"/>
      <c r="BU153" s="135"/>
      <c r="BV153" s="136"/>
      <c r="BW153" s="136"/>
      <c r="BX153" s="136"/>
      <c r="BY153" s="136"/>
      <c r="BZ153" s="136"/>
      <c r="CA153" s="136"/>
      <c r="CB153" s="136"/>
      <c r="CC153" s="137"/>
    </row>
    <row r="154" spans="13:81" ht="14.5" x14ac:dyDescent="0.25">
      <c r="M154" s="26"/>
      <c r="N154" s="27"/>
      <c r="O154" s="1"/>
      <c r="P154" s="1"/>
      <c r="Q154" s="1"/>
      <c r="R154" s="1"/>
      <c r="S154" s="1"/>
      <c r="T154" s="1"/>
      <c r="U154" s="18"/>
      <c r="V154" s="18"/>
      <c r="W154" s="1"/>
      <c r="X154" s="1"/>
      <c r="Y154" s="1"/>
      <c r="Z154" s="1"/>
      <c r="AA154" s="1"/>
      <c r="AB154" s="1"/>
      <c r="AC154" s="1"/>
      <c r="AD154" s="1"/>
      <c r="AE154" s="18"/>
      <c r="AG154" s="17"/>
      <c r="AH154" s="1"/>
      <c r="AI154" s="1"/>
      <c r="AJ154" s="1"/>
      <c r="AK154" s="1"/>
      <c r="AL154" s="1"/>
      <c r="AM154" s="1"/>
      <c r="AN154" s="1"/>
      <c r="AO154" s="18"/>
      <c r="AQ154" s="17"/>
      <c r="AR154" s="1"/>
      <c r="AS154" s="1"/>
      <c r="AT154" s="1"/>
      <c r="AU154" s="1"/>
      <c r="AV154" s="1"/>
      <c r="AW154" s="1"/>
      <c r="AX154" s="1"/>
      <c r="AY154" s="18"/>
      <c r="BA154" s="17"/>
      <c r="BB154" s="1"/>
      <c r="BC154" s="1"/>
      <c r="BD154" s="1"/>
      <c r="BE154" s="1"/>
      <c r="BF154" s="1"/>
      <c r="BG154" s="1"/>
      <c r="BH154" s="1"/>
      <c r="BI154" s="18"/>
      <c r="BK154" s="135"/>
      <c r="BL154" s="136"/>
      <c r="BM154" s="136"/>
      <c r="BN154" s="136"/>
      <c r="BO154" s="136"/>
      <c r="BP154" s="136"/>
      <c r="BQ154" s="136"/>
      <c r="BR154" s="136"/>
      <c r="BS154" s="137"/>
      <c r="BU154" s="24"/>
      <c r="BV154" s="13"/>
      <c r="BW154" s="13"/>
      <c r="BX154" s="13"/>
      <c r="BY154" s="13"/>
      <c r="BZ154" s="13"/>
      <c r="CA154" s="13"/>
      <c r="CB154" s="13"/>
      <c r="CC154" s="77"/>
    </row>
    <row r="155" spans="13:81" ht="14.5" x14ac:dyDescent="0.25">
      <c r="M155" s="26"/>
      <c r="N155" s="27"/>
      <c r="O155" s="1"/>
      <c r="P155" s="1"/>
      <c r="Q155" s="1"/>
      <c r="R155" s="1"/>
      <c r="S155" s="1"/>
      <c r="T155" s="1"/>
      <c r="U155" s="18"/>
      <c r="V155" s="18"/>
      <c r="W155" s="1"/>
      <c r="X155" s="1"/>
      <c r="Y155" s="1"/>
      <c r="Z155" s="1"/>
      <c r="AA155" s="1"/>
      <c r="AB155" s="1"/>
      <c r="AC155" s="1"/>
      <c r="AD155" s="1"/>
      <c r="AE155" s="18"/>
      <c r="AG155" s="17"/>
      <c r="AH155" s="1"/>
      <c r="AI155" s="1"/>
      <c r="AJ155" s="1"/>
      <c r="AK155" s="1"/>
      <c r="AL155" s="1"/>
      <c r="AM155" s="1"/>
      <c r="AN155" s="1"/>
      <c r="AO155" s="18"/>
      <c r="AQ155" s="17"/>
      <c r="AR155" s="1"/>
      <c r="AS155" s="1"/>
      <c r="AT155" s="1"/>
      <c r="AU155" s="1"/>
      <c r="AV155" s="1"/>
      <c r="AW155" s="1"/>
      <c r="AX155" s="1"/>
      <c r="AY155" s="18"/>
      <c r="BA155" s="17"/>
      <c r="BB155" s="1"/>
      <c r="BC155" s="1"/>
      <c r="BD155" s="1"/>
      <c r="BE155" s="1"/>
      <c r="BF155" s="1"/>
      <c r="BG155" s="1"/>
      <c r="BH155" s="1"/>
      <c r="BI155" s="18"/>
      <c r="BK155" s="24"/>
      <c r="BL155" s="13"/>
      <c r="BM155" s="13"/>
      <c r="BN155" s="13"/>
      <c r="BO155" s="13"/>
      <c r="BP155" s="13"/>
      <c r="BQ155" s="13"/>
      <c r="BR155" s="13"/>
      <c r="BS155" s="77"/>
      <c r="BU155" s="24"/>
      <c r="BV155" s="13"/>
      <c r="BW155" s="13"/>
      <c r="BX155" s="13"/>
      <c r="BY155" s="13"/>
      <c r="BZ155" s="13"/>
      <c r="CA155" s="13"/>
      <c r="CB155" s="13"/>
      <c r="CC155" s="77"/>
    </row>
    <row r="156" spans="13:81" ht="14.5" x14ac:dyDescent="0.25">
      <c r="M156" s="26"/>
      <c r="N156" s="27"/>
      <c r="O156" s="1"/>
      <c r="P156" s="1"/>
      <c r="Q156" s="1"/>
      <c r="R156" s="1"/>
      <c r="S156" s="1"/>
      <c r="T156" s="1"/>
      <c r="U156" s="18"/>
      <c r="V156" s="18"/>
      <c r="W156" s="1"/>
      <c r="X156" s="1"/>
      <c r="Y156" s="1"/>
      <c r="Z156" s="1"/>
      <c r="AA156" s="1"/>
      <c r="AB156" s="1"/>
      <c r="AC156" s="1"/>
      <c r="AD156" s="1"/>
      <c r="AE156" s="18"/>
      <c r="AG156" s="17"/>
      <c r="AH156" s="1"/>
      <c r="AI156" s="1"/>
      <c r="AJ156" s="1"/>
      <c r="AK156" s="1"/>
      <c r="AL156" s="1"/>
      <c r="AM156" s="1"/>
      <c r="AN156" s="1"/>
      <c r="AO156" s="18"/>
      <c r="AQ156" s="17"/>
      <c r="AR156" s="1"/>
      <c r="AS156" s="1"/>
      <c r="AT156" s="1"/>
      <c r="AU156" s="1"/>
      <c r="AV156" s="1"/>
      <c r="AW156" s="1"/>
      <c r="AX156" s="1"/>
      <c r="AY156" s="18"/>
      <c r="BA156" s="17"/>
      <c r="BB156" s="1"/>
      <c r="BC156" s="1"/>
      <c r="BD156" s="1"/>
      <c r="BE156" s="1"/>
      <c r="BF156" s="1"/>
      <c r="BG156" s="1"/>
      <c r="BH156" s="1"/>
      <c r="BI156" s="18"/>
      <c r="BK156" s="24"/>
      <c r="BL156" s="13"/>
      <c r="BM156" s="13"/>
      <c r="BN156" s="13"/>
      <c r="BO156" s="13"/>
      <c r="BP156" s="13"/>
      <c r="BQ156" s="13"/>
      <c r="BR156" s="13"/>
      <c r="BS156" s="77"/>
      <c r="BU156" s="24"/>
      <c r="BV156" s="13"/>
      <c r="BW156" s="13"/>
      <c r="BX156" s="13"/>
      <c r="BY156" s="13"/>
      <c r="BZ156" s="13"/>
      <c r="CA156" s="13"/>
      <c r="CB156" s="13"/>
      <c r="CC156" s="77"/>
    </row>
    <row r="157" spans="13:81" ht="14.5" x14ac:dyDescent="0.25">
      <c r="M157" s="26"/>
      <c r="N157" s="27"/>
      <c r="O157" s="1"/>
      <c r="P157" s="1"/>
      <c r="Q157" s="1"/>
      <c r="R157" s="1"/>
      <c r="S157" s="1"/>
      <c r="T157" s="1"/>
      <c r="U157" s="18"/>
      <c r="V157" s="18"/>
      <c r="W157" s="1"/>
      <c r="X157" s="1"/>
      <c r="Y157" s="1"/>
      <c r="Z157" s="1"/>
      <c r="AA157" s="1"/>
      <c r="AB157" s="1"/>
      <c r="AC157" s="1"/>
      <c r="AD157" s="1"/>
      <c r="AE157" s="18"/>
      <c r="AG157" s="17"/>
      <c r="AH157" s="1"/>
      <c r="AI157" s="1"/>
      <c r="AJ157" s="1"/>
      <c r="AK157" s="1"/>
      <c r="AL157" s="1"/>
      <c r="AM157" s="1"/>
      <c r="AN157" s="1"/>
      <c r="AO157" s="18"/>
      <c r="AQ157" s="17"/>
      <c r="AR157" s="1"/>
      <c r="AS157" s="1"/>
      <c r="AT157" s="1"/>
      <c r="AU157" s="1"/>
      <c r="AV157" s="1"/>
      <c r="AW157" s="1"/>
      <c r="AX157" s="1"/>
      <c r="AY157" s="18"/>
      <c r="BA157" s="17"/>
      <c r="BB157" s="1"/>
      <c r="BC157" s="1"/>
      <c r="BD157" s="1"/>
      <c r="BE157" s="1"/>
      <c r="BF157" s="1"/>
      <c r="BG157" s="1"/>
      <c r="BH157" s="1"/>
      <c r="BI157" s="18"/>
      <c r="BK157" s="24"/>
      <c r="BL157" s="13"/>
      <c r="BM157" s="13"/>
      <c r="BN157" s="13"/>
      <c r="BO157" s="13"/>
      <c r="BP157" s="13"/>
      <c r="BQ157" s="13"/>
      <c r="BR157" s="13"/>
      <c r="BS157" s="77"/>
      <c r="BU157" s="24"/>
      <c r="BV157" s="13"/>
      <c r="BW157" s="13"/>
      <c r="BX157" s="13"/>
      <c r="BY157" s="13"/>
      <c r="BZ157" s="13"/>
      <c r="CA157" s="13"/>
      <c r="CB157" s="13"/>
      <c r="CC157" s="77"/>
    </row>
    <row r="158" spans="13:81" ht="14.5" x14ac:dyDescent="0.25">
      <c r="M158" s="26"/>
      <c r="N158" s="27"/>
      <c r="O158" s="1"/>
      <c r="P158" s="1"/>
      <c r="Q158" s="1"/>
      <c r="R158" s="1"/>
      <c r="S158" s="1"/>
      <c r="T158" s="1"/>
      <c r="U158" s="18"/>
      <c r="V158" s="18"/>
      <c r="W158" s="1"/>
      <c r="X158" s="1"/>
      <c r="Y158" s="1"/>
      <c r="Z158" s="1"/>
      <c r="AA158" s="1"/>
      <c r="AB158" s="1"/>
      <c r="AC158" s="1"/>
      <c r="AD158" s="1"/>
      <c r="AE158" s="18"/>
      <c r="AG158" s="17"/>
      <c r="AH158" s="1"/>
      <c r="AI158" s="1"/>
      <c r="AJ158" s="1"/>
      <c r="AK158" s="1"/>
      <c r="AL158" s="1"/>
      <c r="AM158" s="1"/>
      <c r="AN158" s="1"/>
      <c r="AO158" s="18"/>
      <c r="AQ158" s="17"/>
      <c r="AR158" s="1"/>
      <c r="AS158" s="1"/>
      <c r="AT158" s="1"/>
      <c r="AU158" s="1"/>
      <c r="AV158" s="1"/>
      <c r="AW158" s="1"/>
      <c r="AX158" s="1"/>
      <c r="AY158" s="18"/>
      <c r="BA158" s="17"/>
      <c r="BB158" s="1"/>
      <c r="BC158" s="1"/>
      <c r="BD158" s="1"/>
      <c r="BE158" s="1"/>
      <c r="BF158" s="1"/>
      <c r="BG158" s="1"/>
      <c r="BH158" s="1"/>
      <c r="BI158" s="18"/>
      <c r="BK158" s="24"/>
      <c r="BL158" s="13"/>
      <c r="BM158" s="13"/>
      <c r="BN158" s="13"/>
      <c r="BO158" s="13"/>
      <c r="BP158" s="13"/>
      <c r="BQ158" s="13"/>
      <c r="BR158" s="13"/>
      <c r="BS158" s="77"/>
      <c r="BU158" s="24"/>
      <c r="BV158" s="13"/>
      <c r="BW158" s="13"/>
      <c r="BX158" s="13"/>
      <c r="BY158" s="13"/>
      <c r="BZ158" s="13"/>
      <c r="CA158" s="13"/>
      <c r="CB158" s="13"/>
      <c r="CC158" s="77"/>
    </row>
    <row r="159" spans="13:81" ht="14.5" x14ac:dyDescent="0.25">
      <c r="M159" s="26"/>
      <c r="N159" s="27"/>
      <c r="O159" s="1"/>
      <c r="P159" s="1"/>
      <c r="Q159" s="1"/>
      <c r="R159" s="1"/>
      <c r="S159" s="1"/>
      <c r="T159" s="1"/>
      <c r="U159" s="18"/>
      <c r="V159" s="18"/>
      <c r="W159" s="1"/>
      <c r="X159" s="1"/>
      <c r="Y159" s="1"/>
      <c r="Z159" s="1"/>
      <c r="AA159" s="1"/>
      <c r="AB159" s="1"/>
      <c r="AC159" s="1"/>
      <c r="AD159" s="1"/>
      <c r="AE159" s="18"/>
      <c r="AG159" s="17"/>
      <c r="AH159" s="1"/>
      <c r="AI159" s="1"/>
      <c r="AJ159" s="1"/>
      <c r="AK159" s="1"/>
      <c r="AL159" s="1"/>
      <c r="AM159" s="1"/>
      <c r="AN159" s="1"/>
      <c r="AO159" s="18"/>
      <c r="AQ159" s="17"/>
      <c r="AR159" s="1"/>
      <c r="AS159" s="1"/>
      <c r="AT159" s="1"/>
      <c r="AU159" s="1"/>
      <c r="AV159" s="1"/>
      <c r="AW159" s="1"/>
      <c r="AX159" s="1"/>
      <c r="AY159" s="18"/>
      <c r="BA159" s="17"/>
      <c r="BB159" s="1"/>
      <c r="BC159" s="1"/>
      <c r="BD159" s="1"/>
      <c r="BE159" s="1"/>
      <c r="BF159" s="1"/>
      <c r="BG159" s="1"/>
      <c r="BH159" s="1"/>
      <c r="BI159" s="18"/>
      <c r="BK159" s="24"/>
      <c r="BL159" s="13"/>
      <c r="BM159" s="13"/>
      <c r="BN159" s="13"/>
      <c r="BO159" s="13"/>
      <c r="BP159" s="13"/>
      <c r="BQ159" s="13"/>
      <c r="BR159" s="13"/>
      <c r="BS159" s="77"/>
      <c r="BU159" s="24"/>
      <c r="BV159" s="13"/>
      <c r="BW159" s="13"/>
      <c r="BX159" s="13"/>
      <c r="BY159" s="13"/>
      <c r="BZ159" s="13"/>
      <c r="CA159" s="13"/>
      <c r="CB159" s="13"/>
      <c r="CC159" s="77"/>
    </row>
    <row r="160" spans="13:81" ht="14.5" x14ac:dyDescent="0.25">
      <c r="M160" s="26"/>
      <c r="N160" s="27"/>
      <c r="O160" s="1"/>
      <c r="P160" s="1"/>
      <c r="Q160" s="1"/>
      <c r="R160" s="1"/>
      <c r="S160" s="1"/>
      <c r="T160" s="1"/>
      <c r="U160" s="18"/>
      <c r="V160" s="18"/>
      <c r="W160" s="1"/>
      <c r="X160" s="1"/>
      <c r="Y160" s="1"/>
      <c r="Z160" s="1"/>
      <c r="AA160" s="1"/>
      <c r="AB160" s="1"/>
      <c r="AC160" s="1"/>
      <c r="AD160" s="1"/>
      <c r="AE160" s="18"/>
      <c r="AG160" s="17"/>
      <c r="AH160" s="1"/>
      <c r="AI160" s="1"/>
      <c r="AJ160" s="1"/>
      <c r="AK160" s="1"/>
      <c r="AL160" s="1"/>
      <c r="AM160" s="1"/>
      <c r="AN160" s="1"/>
      <c r="AO160" s="18"/>
      <c r="AQ160" s="17"/>
      <c r="AR160" s="1"/>
      <c r="AS160" s="1"/>
      <c r="AT160" s="1"/>
      <c r="AU160" s="1"/>
      <c r="AV160" s="1"/>
      <c r="AW160" s="1"/>
      <c r="AX160" s="1"/>
      <c r="AY160" s="18"/>
      <c r="BA160" s="17"/>
      <c r="BB160" s="1"/>
      <c r="BC160" s="1"/>
      <c r="BD160" s="1"/>
      <c r="BE160" s="1"/>
      <c r="BF160" s="1"/>
      <c r="BG160" s="1"/>
      <c r="BH160" s="1"/>
      <c r="BI160" s="18"/>
      <c r="BK160" s="24"/>
      <c r="BL160" s="13"/>
      <c r="BM160" s="13"/>
      <c r="BN160" s="13"/>
      <c r="BO160" s="13"/>
      <c r="BP160" s="13"/>
      <c r="BQ160" s="13"/>
      <c r="BR160" s="13"/>
      <c r="BS160" s="77"/>
      <c r="BU160" s="24"/>
      <c r="BV160" s="13"/>
      <c r="BW160" s="13"/>
      <c r="BX160" s="13"/>
      <c r="BY160" s="13"/>
      <c r="BZ160" s="13"/>
      <c r="CA160" s="13"/>
      <c r="CB160" s="13"/>
      <c r="CC160" s="77"/>
    </row>
    <row r="161" spans="13:81" ht="14.5" x14ac:dyDescent="0.25">
      <c r="M161" s="26"/>
      <c r="N161" s="27"/>
      <c r="O161" s="1"/>
      <c r="P161" s="1"/>
      <c r="Q161" s="1"/>
      <c r="R161" s="1"/>
      <c r="S161" s="1"/>
      <c r="T161" s="1"/>
      <c r="U161" s="18"/>
      <c r="V161" s="18"/>
      <c r="W161" s="1"/>
      <c r="X161" s="1"/>
      <c r="Y161" s="1"/>
      <c r="Z161" s="1"/>
      <c r="AA161" s="1"/>
      <c r="AB161" s="1"/>
      <c r="AC161" s="1"/>
      <c r="AD161" s="1"/>
      <c r="AE161" s="18"/>
      <c r="AG161" s="17"/>
      <c r="AH161" s="1"/>
      <c r="AI161" s="1"/>
      <c r="AJ161" s="1"/>
      <c r="AK161" s="1"/>
      <c r="AL161" s="1"/>
      <c r="AM161" s="1"/>
      <c r="AN161" s="1"/>
      <c r="AO161" s="18"/>
      <c r="AQ161" s="17"/>
      <c r="AR161" s="1"/>
      <c r="AS161" s="1"/>
      <c r="AT161" s="1"/>
      <c r="AU161" s="1"/>
      <c r="AV161" s="1"/>
      <c r="AW161" s="1"/>
      <c r="AX161" s="1"/>
      <c r="AY161" s="18"/>
      <c r="BA161" s="17"/>
      <c r="BB161" s="1"/>
      <c r="BC161" s="1"/>
      <c r="BD161" s="1"/>
      <c r="BE161" s="1"/>
      <c r="BF161" s="1"/>
      <c r="BG161" s="1"/>
      <c r="BH161" s="1"/>
      <c r="BI161" s="18"/>
      <c r="BK161" s="24"/>
      <c r="BL161" s="13"/>
      <c r="BM161" s="13"/>
      <c r="BN161" s="13"/>
      <c r="BO161" s="13"/>
      <c r="BP161" s="13"/>
      <c r="BQ161" s="13"/>
      <c r="BR161" s="13"/>
      <c r="BS161" s="77"/>
      <c r="BU161" s="24"/>
      <c r="BV161" s="13"/>
      <c r="BW161" s="13"/>
      <c r="BX161" s="13"/>
      <c r="BY161" s="13"/>
      <c r="BZ161" s="13"/>
      <c r="CA161" s="13"/>
      <c r="CB161" s="13"/>
      <c r="CC161" s="77"/>
    </row>
    <row r="162" spans="13:81" ht="14.5" x14ac:dyDescent="0.25">
      <c r="M162" s="26"/>
      <c r="N162" s="27"/>
      <c r="O162" s="1"/>
      <c r="P162" s="1"/>
      <c r="Q162" s="1"/>
      <c r="R162" s="1"/>
      <c r="S162" s="1"/>
      <c r="T162" s="1"/>
      <c r="U162" s="18"/>
      <c r="V162" s="18"/>
      <c r="AE162" s="19"/>
      <c r="AG162" s="17"/>
      <c r="AH162" s="1"/>
      <c r="AI162" s="1"/>
      <c r="AJ162" s="1"/>
      <c r="AK162" s="1"/>
      <c r="AL162" s="1"/>
      <c r="AM162" s="1"/>
      <c r="AN162" s="1"/>
      <c r="AO162" s="18"/>
      <c r="AQ162" s="17"/>
      <c r="AR162" s="1"/>
      <c r="AS162" s="1"/>
      <c r="AT162" s="1"/>
      <c r="AU162" s="1"/>
      <c r="AV162" s="1"/>
      <c r="AW162" s="1"/>
      <c r="AX162" s="1"/>
      <c r="AY162" s="18"/>
      <c r="BA162" s="17"/>
      <c r="BB162" s="1"/>
      <c r="BC162" s="1"/>
      <c r="BD162" s="1"/>
      <c r="BE162" s="1"/>
      <c r="BF162" s="1"/>
      <c r="BG162" s="1"/>
      <c r="BH162" s="1"/>
      <c r="BI162" s="18"/>
      <c r="BK162" s="24"/>
      <c r="BL162" s="13"/>
      <c r="BM162" s="13"/>
      <c r="BN162" s="13"/>
      <c r="BO162" s="13"/>
      <c r="BP162" s="13"/>
      <c r="BQ162" s="13"/>
      <c r="BR162" s="13"/>
      <c r="BS162" s="77"/>
      <c r="BU162" s="24"/>
      <c r="BV162" s="13"/>
      <c r="BW162" s="13"/>
      <c r="BX162" s="13"/>
      <c r="BY162" s="13"/>
      <c r="BZ162" s="13"/>
      <c r="CA162" s="13"/>
      <c r="CB162" s="13"/>
      <c r="CC162" s="77"/>
    </row>
    <row r="163" spans="13:81" ht="14.5" x14ac:dyDescent="0.25">
      <c r="M163" s="26"/>
      <c r="N163" s="27"/>
      <c r="O163" s="1"/>
      <c r="P163" s="1"/>
      <c r="Q163" s="1"/>
      <c r="R163" s="1"/>
      <c r="S163" s="1"/>
      <c r="T163" s="1"/>
      <c r="U163" s="18"/>
      <c r="V163" s="18"/>
      <c r="AG163" s="17"/>
      <c r="AH163" s="1"/>
      <c r="AI163" s="1"/>
      <c r="AJ163" s="1"/>
      <c r="AK163" s="1"/>
      <c r="AL163" s="1"/>
      <c r="AM163" s="1"/>
      <c r="AN163" s="1"/>
      <c r="AO163" s="18"/>
      <c r="AQ163" s="17"/>
      <c r="AR163" s="1"/>
      <c r="AS163" s="1"/>
      <c r="AT163" s="1"/>
      <c r="AU163" s="1"/>
      <c r="AV163" s="1"/>
      <c r="AW163" s="1"/>
      <c r="AX163" s="1"/>
      <c r="AY163" s="18"/>
      <c r="BA163" s="17"/>
      <c r="BB163" s="1"/>
      <c r="BC163" s="1"/>
      <c r="BD163" s="1"/>
      <c r="BE163" s="1"/>
      <c r="BF163" s="1"/>
      <c r="BG163" s="1"/>
      <c r="BH163" s="1"/>
      <c r="BI163" s="18"/>
      <c r="BK163" s="24"/>
      <c r="BL163" s="13"/>
      <c r="BM163" s="13"/>
      <c r="BN163" s="13"/>
      <c r="BO163" s="13"/>
      <c r="BP163" s="13"/>
      <c r="BQ163" s="13"/>
      <c r="BR163" s="13"/>
      <c r="BS163" s="77"/>
    </row>
    <row r="164" spans="13:81" ht="14.5" x14ac:dyDescent="0.25">
      <c r="AG164" s="17"/>
      <c r="AH164" s="1"/>
      <c r="AI164" s="1"/>
      <c r="AJ164" s="1"/>
      <c r="AK164" s="1"/>
      <c r="AL164" s="1"/>
      <c r="AM164" s="1"/>
      <c r="AN164" s="1"/>
      <c r="AO164" s="18"/>
    </row>
    <row r="165" spans="13:81" ht="14.5" x14ac:dyDescent="0.25">
      <c r="AG165" s="17"/>
      <c r="AH165" s="1"/>
      <c r="AI165" s="1"/>
      <c r="AJ165" s="1"/>
      <c r="AK165" s="1"/>
      <c r="AL165" s="1"/>
      <c r="AM165" s="1"/>
      <c r="AN165" s="1"/>
      <c r="AO165" s="18"/>
    </row>
    <row r="166" spans="13:81" ht="14.5" x14ac:dyDescent="0.25">
      <c r="AG166" s="17"/>
      <c r="AH166" s="1"/>
      <c r="AI166" s="1"/>
      <c r="AJ166" s="1"/>
      <c r="AK166" s="1"/>
      <c r="AL166" s="1"/>
      <c r="AM166" s="1"/>
      <c r="AN166" s="1"/>
      <c r="AO166" s="18"/>
    </row>
    <row r="167" spans="13:81" ht="14.5" x14ac:dyDescent="0.25">
      <c r="AG167" s="17"/>
      <c r="AH167" s="1"/>
      <c r="AI167" s="1"/>
      <c r="AJ167" s="1"/>
      <c r="AK167" s="1"/>
      <c r="AL167" s="1"/>
      <c r="AM167" s="1"/>
      <c r="AN167" s="1"/>
      <c r="AO167" s="18"/>
    </row>
    <row r="168" spans="13:81" ht="14.5" x14ac:dyDescent="0.25">
      <c r="AG168" s="17"/>
      <c r="AH168" s="1"/>
      <c r="AI168" s="1"/>
      <c r="AJ168" s="1"/>
      <c r="AK168" s="1"/>
      <c r="AL168" s="1"/>
      <c r="AM168" s="1"/>
      <c r="AN168" s="1"/>
      <c r="AO168" s="18"/>
    </row>
    <row r="169" spans="13:81" ht="14.5" x14ac:dyDescent="0.25">
      <c r="AG169" s="17"/>
      <c r="AH169" s="1"/>
      <c r="AI169" s="1"/>
      <c r="AJ169" s="1"/>
      <c r="AK169" s="1"/>
      <c r="AL169" s="1"/>
      <c r="AM169" s="1"/>
      <c r="AN169" s="1"/>
      <c r="AO169" s="18"/>
    </row>
    <row r="170" spans="13:81" ht="14.5" x14ac:dyDescent="0.25">
      <c r="AG170" s="17"/>
      <c r="AH170" s="1"/>
      <c r="AI170" s="1"/>
      <c r="AJ170" s="1"/>
      <c r="AK170" s="1"/>
      <c r="AL170" s="1"/>
      <c r="AM170" s="1"/>
      <c r="AN170" s="1"/>
      <c r="AO170" s="18"/>
    </row>
    <row r="171" spans="13:81" ht="14.5" x14ac:dyDescent="0.25">
      <c r="AG171" s="17"/>
      <c r="AH171" s="1"/>
      <c r="AI171" s="1"/>
      <c r="AJ171" s="1"/>
      <c r="AK171" s="1"/>
      <c r="AL171" s="1"/>
      <c r="AM171" s="1"/>
      <c r="AN171" s="1"/>
      <c r="AO171" s="18"/>
    </row>
    <row r="172" spans="13:81" ht="14.5" x14ac:dyDescent="0.25">
      <c r="AG172" s="17"/>
      <c r="AH172" s="1"/>
      <c r="AI172" s="1"/>
      <c r="AJ172" s="1"/>
      <c r="AK172" s="1"/>
      <c r="AL172" s="1"/>
      <c r="AM172" s="1"/>
      <c r="AN172" s="1"/>
      <c r="AO172" s="18"/>
    </row>
    <row r="173" spans="13:81" ht="14.5" x14ac:dyDescent="0.25">
      <c r="AG173" s="17"/>
      <c r="AH173" s="1"/>
      <c r="AI173" s="1"/>
      <c r="AJ173" s="1"/>
      <c r="AK173" s="1"/>
      <c r="AL173" s="1"/>
      <c r="AM173" s="1"/>
      <c r="AN173" s="1"/>
      <c r="AO173" s="18"/>
    </row>
    <row r="174" spans="13:81" ht="14.5" x14ac:dyDescent="0.25">
      <c r="AG174" s="17"/>
      <c r="AH174" s="1"/>
      <c r="AI174" s="1"/>
      <c r="AJ174" s="1"/>
      <c r="AK174" s="1"/>
      <c r="AL174" s="1"/>
      <c r="AM174" s="1"/>
      <c r="AN174" s="1"/>
      <c r="AO174" s="18"/>
    </row>
    <row r="175" spans="13:81" ht="14.5" x14ac:dyDescent="0.25">
      <c r="AG175" s="17"/>
      <c r="AH175" s="1"/>
      <c r="AI175" s="1"/>
      <c r="AJ175" s="1"/>
      <c r="AK175" s="1"/>
      <c r="AL175" s="1"/>
      <c r="AM175" s="1"/>
      <c r="AN175" s="1"/>
      <c r="AO175" s="18"/>
    </row>
  </sheetData>
  <mergeCells count="383">
    <mergeCell ref="X148:AE148"/>
    <mergeCell ref="X149:AE149"/>
    <mergeCell ref="W151:AE151"/>
    <mergeCell ref="AG65:AO70"/>
    <mergeCell ref="BA40:BI40"/>
    <mergeCell ref="AQ36:AY36"/>
    <mergeCell ref="BU42:CC45"/>
    <mergeCell ref="W73:AE73"/>
    <mergeCell ref="X86:AE86"/>
    <mergeCell ref="W87:AE87"/>
    <mergeCell ref="X100:AE101"/>
    <mergeCell ref="W103:AE103"/>
    <mergeCell ref="X126:AE127"/>
    <mergeCell ref="W128:AE128"/>
    <mergeCell ref="X147:AE147"/>
    <mergeCell ref="M37:U37"/>
    <mergeCell ref="M47:U52"/>
    <mergeCell ref="M53:U55"/>
    <mergeCell ref="X46:AE46"/>
    <mergeCell ref="X47:AE48"/>
    <mergeCell ref="W49:AE49"/>
    <mergeCell ref="W62:AE62"/>
    <mergeCell ref="X72:AE72"/>
    <mergeCell ref="BU83:CC83"/>
    <mergeCell ref="BK84:BS84"/>
    <mergeCell ref="BU82:CC82"/>
    <mergeCell ref="BK83:BS83"/>
    <mergeCell ref="BK110:BS110"/>
    <mergeCell ref="AG114:AO114"/>
    <mergeCell ref="BU114:CC114"/>
    <mergeCell ref="BK115:BS115"/>
    <mergeCell ref="BU113:CC113"/>
    <mergeCell ref="BK114:BS114"/>
    <mergeCell ref="BU112:CC112"/>
    <mergeCell ref="BK113:BS113"/>
    <mergeCell ref="BU111:CC111"/>
    <mergeCell ref="BK112:BS112"/>
    <mergeCell ref="BU110:CC110"/>
    <mergeCell ref="BK111:BS111"/>
    <mergeCell ref="BU103:CC103"/>
    <mergeCell ref="BK104:BS104"/>
    <mergeCell ref="BU102:CC102"/>
    <mergeCell ref="BK103:BS103"/>
    <mergeCell ref="BK102:BS102"/>
    <mergeCell ref="BU86:CC86"/>
    <mergeCell ref="BK87:BS87"/>
    <mergeCell ref="BU98:CC98"/>
    <mergeCell ref="BK99:BS99"/>
    <mergeCell ref="BU97:CC97"/>
    <mergeCell ref="BK98:BS98"/>
    <mergeCell ref="BU96:CC96"/>
    <mergeCell ref="BK97:BS97"/>
    <mergeCell ref="BU95:CC95"/>
    <mergeCell ref="BK96:BS96"/>
    <mergeCell ref="BK95:BS95"/>
    <mergeCell ref="BU99:CC99"/>
    <mergeCell ref="BU119:CC119"/>
    <mergeCell ref="BK120:BS120"/>
    <mergeCell ref="BU118:CC118"/>
    <mergeCell ref="BK119:BS119"/>
    <mergeCell ref="BU117:CC117"/>
    <mergeCell ref="BK118:BS118"/>
    <mergeCell ref="BU116:CC116"/>
    <mergeCell ref="BK117:BS117"/>
    <mergeCell ref="BU115:CC115"/>
    <mergeCell ref="BK116:BS116"/>
    <mergeCell ref="BU124:CC124"/>
    <mergeCell ref="BK125:BS125"/>
    <mergeCell ref="BU123:CC123"/>
    <mergeCell ref="BK124:BS124"/>
    <mergeCell ref="BU122:CC122"/>
    <mergeCell ref="BK123:BS123"/>
    <mergeCell ref="BU121:CC121"/>
    <mergeCell ref="BK122:BS122"/>
    <mergeCell ref="BU120:CC120"/>
    <mergeCell ref="BK121:BS121"/>
    <mergeCell ref="BU129:CC129"/>
    <mergeCell ref="BK130:BS130"/>
    <mergeCell ref="BU128:CC128"/>
    <mergeCell ref="BK129:BS129"/>
    <mergeCell ref="BU127:CC127"/>
    <mergeCell ref="BK128:BS128"/>
    <mergeCell ref="BU126:CC126"/>
    <mergeCell ref="BK127:BS127"/>
    <mergeCell ref="BU125:CC125"/>
    <mergeCell ref="BK126:BS126"/>
    <mergeCell ref="BU134:CC134"/>
    <mergeCell ref="BK135:BS135"/>
    <mergeCell ref="BU133:CC133"/>
    <mergeCell ref="BK134:BS134"/>
    <mergeCell ref="BU132:CC132"/>
    <mergeCell ref="BK133:BS133"/>
    <mergeCell ref="BU131:CC131"/>
    <mergeCell ref="BK132:BS132"/>
    <mergeCell ref="BU130:CC130"/>
    <mergeCell ref="BK131:BS131"/>
    <mergeCell ref="BU139:CC139"/>
    <mergeCell ref="BK140:BS140"/>
    <mergeCell ref="BU138:CC138"/>
    <mergeCell ref="BK139:BS139"/>
    <mergeCell ref="BU137:CC137"/>
    <mergeCell ref="BK138:BS138"/>
    <mergeCell ref="BU136:CC136"/>
    <mergeCell ref="BK137:BS137"/>
    <mergeCell ref="BU135:CC135"/>
    <mergeCell ref="BK136:BS136"/>
    <mergeCell ref="BK145:BS145"/>
    <mergeCell ref="BU143:CC143"/>
    <mergeCell ref="BK144:BS144"/>
    <mergeCell ref="BU142:CC142"/>
    <mergeCell ref="BK143:BS143"/>
    <mergeCell ref="BU141:CC141"/>
    <mergeCell ref="BK142:BS142"/>
    <mergeCell ref="BU140:CC140"/>
    <mergeCell ref="BK141:BS141"/>
    <mergeCell ref="BU81:CC81"/>
    <mergeCell ref="BU153:CC153"/>
    <mergeCell ref="BK154:BS154"/>
    <mergeCell ref="BU152:CC152"/>
    <mergeCell ref="BK153:BS153"/>
    <mergeCell ref="BU151:CC151"/>
    <mergeCell ref="BK152:BS152"/>
    <mergeCell ref="BU150:CC150"/>
    <mergeCell ref="BK151:BS151"/>
    <mergeCell ref="BU149:CC149"/>
    <mergeCell ref="BK150:BS150"/>
    <mergeCell ref="BU148:CC148"/>
    <mergeCell ref="BK149:BS149"/>
    <mergeCell ref="BU147:CC147"/>
    <mergeCell ref="BK148:BS148"/>
    <mergeCell ref="BU146:CC146"/>
    <mergeCell ref="BK147:BS147"/>
    <mergeCell ref="BU145:CC145"/>
    <mergeCell ref="BK146:BS146"/>
    <mergeCell ref="BU144:CC144"/>
    <mergeCell ref="BU88:CC88"/>
    <mergeCell ref="BK89:BS89"/>
    <mergeCell ref="BU87:CC87"/>
    <mergeCell ref="BK88:BS88"/>
    <mergeCell ref="BU84:CC84"/>
    <mergeCell ref="BK85:BS85"/>
    <mergeCell ref="BU93:CC93"/>
    <mergeCell ref="BK94:BS94"/>
    <mergeCell ref="BU92:CC92"/>
    <mergeCell ref="BK93:BS93"/>
    <mergeCell ref="BU91:CC91"/>
    <mergeCell ref="BK92:BS92"/>
    <mergeCell ref="BU90:CC90"/>
    <mergeCell ref="BK91:BS91"/>
    <mergeCell ref="BU89:CC89"/>
    <mergeCell ref="BK90:BS90"/>
    <mergeCell ref="BU94:CC94"/>
    <mergeCell ref="BU85:CC85"/>
    <mergeCell ref="BK86:BS86"/>
    <mergeCell ref="BK100:BS100"/>
    <mergeCell ref="BU108:CC108"/>
    <mergeCell ref="BK109:BS109"/>
    <mergeCell ref="BU107:CC107"/>
    <mergeCell ref="BK108:BS108"/>
    <mergeCell ref="BU106:CC106"/>
    <mergeCell ref="BK107:BS107"/>
    <mergeCell ref="BU105:CC105"/>
    <mergeCell ref="BK106:BS106"/>
    <mergeCell ref="BU104:CC104"/>
    <mergeCell ref="BK105:BS105"/>
    <mergeCell ref="BU109:CC109"/>
    <mergeCell ref="BU101:CC101"/>
    <mergeCell ref="BU100:CC100"/>
    <mergeCell ref="BK101:BS101"/>
    <mergeCell ref="C1:J1"/>
    <mergeCell ref="C2:J2"/>
    <mergeCell ref="N3:AB3"/>
    <mergeCell ref="M30:N31"/>
    <mergeCell ref="O30:U31"/>
    <mergeCell ref="W30:X31"/>
    <mergeCell ref="N16:AD16"/>
    <mergeCell ref="C3:J3"/>
    <mergeCell ref="A11:K12"/>
    <mergeCell ref="C7:J7"/>
    <mergeCell ref="C8:J8"/>
    <mergeCell ref="AB2:AI2"/>
    <mergeCell ref="X32:AB32"/>
    <mergeCell ref="AH32:AL32"/>
    <mergeCell ref="AR32:AV32"/>
    <mergeCell ref="X33:AB33"/>
    <mergeCell ref="R32:T32"/>
    <mergeCell ref="R33:T33"/>
    <mergeCell ref="A21:C26"/>
    <mergeCell ref="N33:Q33"/>
    <mergeCell ref="C4:J4"/>
    <mergeCell ref="C10:J10"/>
    <mergeCell ref="C9:J9"/>
    <mergeCell ref="C5:J5"/>
    <mergeCell ref="C6:J6"/>
    <mergeCell ref="N32:Q32"/>
    <mergeCell ref="AC32:AD32"/>
    <mergeCell ref="Y30:AE31"/>
    <mergeCell ref="AG30:AH31"/>
    <mergeCell ref="AI30:AO31"/>
    <mergeCell ref="AQ30:AR31"/>
    <mergeCell ref="AS30:AY31"/>
    <mergeCell ref="AM32:AN32"/>
    <mergeCell ref="AW32:AX32"/>
    <mergeCell ref="BQ32:BR32"/>
    <mergeCell ref="BK30:BL31"/>
    <mergeCell ref="BM30:BS31"/>
    <mergeCell ref="BK38:BS38"/>
    <mergeCell ref="AR33:AV33"/>
    <mergeCell ref="AW33:AX33"/>
    <mergeCell ref="BL32:BP32"/>
    <mergeCell ref="BL33:BP33"/>
    <mergeCell ref="BL35:BP35"/>
    <mergeCell ref="BL36:BP36"/>
    <mergeCell ref="BK37:BS37"/>
    <mergeCell ref="BQ36:BR36"/>
    <mergeCell ref="BL34:BP34"/>
    <mergeCell ref="BG38:BH38"/>
    <mergeCell ref="AR34:AV34"/>
    <mergeCell ref="AW34:AX34"/>
    <mergeCell ref="BB33:BF33"/>
    <mergeCell ref="BG33:BH33"/>
    <mergeCell ref="BB34:BF34"/>
    <mergeCell ref="BA30:BB31"/>
    <mergeCell ref="BC30:BI31"/>
    <mergeCell ref="BB32:BF32"/>
    <mergeCell ref="BG32:BH32"/>
    <mergeCell ref="N35:Q35"/>
    <mergeCell ref="M36:U36"/>
    <mergeCell ref="BK46:BS46"/>
    <mergeCell ref="AM43:AN43"/>
    <mergeCell ref="AM44:AN44"/>
    <mergeCell ref="BA39:BI39"/>
    <mergeCell ref="X38:AB38"/>
    <mergeCell ref="X37:AB37"/>
    <mergeCell ref="X44:AB44"/>
    <mergeCell ref="X43:AB43"/>
    <mergeCell ref="X42:AB42"/>
    <mergeCell ref="X41:AB41"/>
    <mergeCell ref="X40:AB40"/>
    <mergeCell ref="X39:AB39"/>
    <mergeCell ref="AC44:AD44"/>
    <mergeCell ref="AC43:AD43"/>
    <mergeCell ref="AC42:AD42"/>
    <mergeCell ref="AC41:AD41"/>
    <mergeCell ref="AC40:AD40"/>
    <mergeCell ref="AC39:AD39"/>
    <mergeCell ref="AG46:AL46"/>
    <mergeCell ref="BK42:BS42"/>
    <mergeCell ref="BK43:BS43"/>
    <mergeCell ref="BK44:BS44"/>
    <mergeCell ref="BK45:BS45"/>
    <mergeCell ref="BB38:BF38"/>
    <mergeCell ref="AC36:AD36"/>
    <mergeCell ref="X36:AB36"/>
    <mergeCell ref="BB35:BF35"/>
    <mergeCell ref="BB36:BF36"/>
    <mergeCell ref="BB37:BF37"/>
    <mergeCell ref="BG36:BH36"/>
    <mergeCell ref="AC33:AD33"/>
    <mergeCell ref="BG37:BH37"/>
    <mergeCell ref="AH35:AL35"/>
    <mergeCell ref="AM35:AN35"/>
    <mergeCell ref="AC35:AD35"/>
    <mergeCell ref="BG34:BH34"/>
    <mergeCell ref="AG64:AO64"/>
    <mergeCell ref="AQ35:AY35"/>
    <mergeCell ref="AH33:AL33"/>
    <mergeCell ref="AH34:AL34"/>
    <mergeCell ref="AH36:AL36"/>
    <mergeCell ref="AM36:AN36"/>
    <mergeCell ref="AH38:AL38"/>
    <mergeCell ref="AH39:AL39"/>
    <mergeCell ref="AH40:AL40"/>
    <mergeCell ref="AH41:AL41"/>
    <mergeCell ref="AH42:AL42"/>
    <mergeCell ref="AH43:AL43"/>
    <mergeCell ref="AH44:AL44"/>
    <mergeCell ref="AH45:AL45"/>
    <mergeCell ref="AM40:AN40"/>
    <mergeCell ref="AM41:AN41"/>
    <mergeCell ref="AM42:AN42"/>
    <mergeCell ref="R34:T34"/>
    <mergeCell ref="R35:T35"/>
    <mergeCell ref="N34:Q34"/>
    <mergeCell ref="X35:AB35"/>
    <mergeCell ref="BK66:BS66"/>
    <mergeCell ref="BK47:BS47"/>
    <mergeCell ref="BK48:BS48"/>
    <mergeCell ref="BK49:BS49"/>
    <mergeCell ref="BK50:BS50"/>
    <mergeCell ref="BK51:BS51"/>
    <mergeCell ref="BK54:BS54"/>
    <mergeCell ref="BK55:BS55"/>
    <mergeCell ref="BK56:BS56"/>
    <mergeCell ref="BK57:BS57"/>
    <mergeCell ref="X34:AB34"/>
    <mergeCell ref="AC34:AD34"/>
    <mergeCell ref="AH37:AL37"/>
    <mergeCell ref="AM37:AN37"/>
    <mergeCell ref="AM45:AN45"/>
    <mergeCell ref="M38:U38"/>
    <mergeCell ref="BK39:BS39"/>
    <mergeCell ref="BK40:BS40"/>
    <mergeCell ref="BK41:BS41"/>
    <mergeCell ref="W45:AE45"/>
    <mergeCell ref="BK77:BS77"/>
    <mergeCell ref="BK78:BS78"/>
    <mergeCell ref="BK79:BS79"/>
    <mergeCell ref="BK80:BS80"/>
    <mergeCell ref="BK81:BS81"/>
    <mergeCell ref="BK82:BS82"/>
    <mergeCell ref="BU30:BV31"/>
    <mergeCell ref="BW30:CC31"/>
    <mergeCell ref="BV32:BZ32"/>
    <mergeCell ref="CA32:CB32"/>
    <mergeCell ref="CA33:CB33"/>
    <mergeCell ref="BV33:BZ33"/>
    <mergeCell ref="BV34:BZ34"/>
    <mergeCell ref="BV35:BZ35"/>
    <mergeCell ref="BV36:BZ36"/>
    <mergeCell ref="BV37:BZ37"/>
    <mergeCell ref="BV38:BZ38"/>
    <mergeCell ref="BV39:BZ39"/>
    <mergeCell ref="BV40:BZ40"/>
    <mergeCell ref="CA34:CB34"/>
    <mergeCell ref="CA35:CB35"/>
    <mergeCell ref="CA36:CB36"/>
    <mergeCell ref="BK67:BS67"/>
    <mergeCell ref="BK68:BS68"/>
    <mergeCell ref="CA37:CB37"/>
    <mergeCell ref="CA38:CB38"/>
    <mergeCell ref="CA39:CB39"/>
    <mergeCell ref="CA40:CB40"/>
    <mergeCell ref="BU41:CC41"/>
    <mergeCell ref="BK76:BS76"/>
    <mergeCell ref="BK69:BS69"/>
    <mergeCell ref="BK70:BS70"/>
    <mergeCell ref="BK71:BS71"/>
    <mergeCell ref="BK72:BS72"/>
    <mergeCell ref="BK73:BS73"/>
    <mergeCell ref="BK74:BS74"/>
    <mergeCell ref="BK75:BS75"/>
    <mergeCell ref="BK58:BS58"/>
    <mergeCell ref="BK59:BS59"/>
    <mergeCell ref="BK60:BS60"/>
    <mergeCell ref="BK61:BS61"/>
    <mergeCell ref="BK62:BS62"/>
    <mergeCell ref="BK63:BS63"/>
    <mergeCell ref="BK64:BS64"/>
    <mergeCell ref="BK65:BS65"/>
    <mergeCell ref="BU62:CC62"/>
    <mergeCell ref="BU63:CC63"/>
    <mergeCell ref="BU64:CC64"/>
    <mergeCell ref="BU46:CC46"/>
    <mergeCell ref="BU47:CC47"/>
    <mergeCell ref="BU48:CC48"/>
    <mergeCell ref="BU49:CC49"/>
    <mergeCell ref="BU50:CC50"/>
    <mergeCell ref="BU51:CC51"/>
    <mergeCell ref="BU54:CC54"/>
    <mergeCell ref="BU55:CC55"/>
    <mergeCell ref="BU56:CC56"/>
    <mergeCell ref="BU57:CC57"/>
    <mergeCell ref="BU58:CC58"/>
    <mergeCell ref="BU59:CC59"/>
    <mergeCell ref="BU60:CC60"/>
    <mergeCell ref="BU61:CC61"/>
    <mergeCell ref="BU74:CC74"/>
    <mergeCell ref="BU75:CC75"/>
    <mergeCell ref="BU76:CC76"/>
    <mergeCell ref="BU77:CC77"/>
    <mergeCell ref="BU78:CC78"/>
    <mergeCell ref="BU79:CC79"/>
    <mergeCell ref="BU80:CC80"/>
    <mergeCell ref="BU65:CC65"/>
    <mergeCell ref="BU66:CC66"/>
    <mergeCell ref="BU67:CC67"/>
    <mergeCell ref="BU68:CC68"/>
    <mergeCell ref="BU69:CC69"/>
    <mergeCell ref="BU70:CC70"/>
    <mergeCell ref="BU71:CC71"/>
    <mergeCell ref="BU72:CC72"/>
    <mergeCell ref="BU73:CC73"/>
  </mergeCells>
  <phoneticPr fontId="12" type="noConversion"/>
  <conditionalFormatting sqref="M1:AD1 N9:AD10 M9:N18 A11 AB11:AD11 T12:AD12 M13:AD14 A13:K20 O15:AD15 M19:AD29 A21 A27:C28 M30:Y30 AF30:AF33 M31:X31 AC32:AE32 M32:N35 U32:U35 V32:V89 AC37:AD38 M38:U46 M80:V111 AF102 M102:U134 V102:V142 M133:V163 D24:K26 AH33:AH34 R32 W32:X32 W33 X35:X42 AF35:AF47 W43:X44 AM33:AN34 AQ36 AC36 AE34:AE35 M3:AD8 M2:AA2 A1:B10 K1:K10 M37 M56:U81 M53">
    <cfRule type="beginsWith" dxfId="271" priority="878" operator="beginsWith" text="CHECK">
      <formula>LEFT(A1,LEN("CHECK"))="CHECK"</formula>
    </cfRule>
  </conditionalFormatting>
  <conditionalFormatting sqref="M1:AD1 N9:AD10 M9:N18 A11 AB11:AD11 T12:AD12 M13:AD14 A13:K20 O15:AD15 M19:AD29 A21 A27:C28 M30:Y30 AF30:BS31 M31:X31 AC32:AD32 AF32:AH32 M32:N35 U32:U35 V32:V89 AC37:AD38 M38:U46 M80:V111 AF102 M102:U134 V102:V142 AG114 M133:V163 M3:AD8 M2:AA2 A1:B10 K1:K10 M37 M56:U81 M53 W104:AD125 Y102:AD102 W102:W103 W129:AD146 X126 W127:W128 W147 W148:X148 X150:AD150 W152:AD161 W151">
    <cfRule type="beginsWith" dxfId="270" priority="876" operator="beginsWith" text="BLANK">
      <formula>LEFT(A1,LEN("BLANK"))="BLANK"</formula>
    </cfRule>
    <cfRule type="beginsWith" dxfId="269" priority="877" operator="beginsWith" text="REJECT">
      <formula>LEFT(A1,LEN("REJECT"))="REJECT"</formula>
    </cfRule>
  </conditionalFormatting>
  <conditionalFormatting sqref="M1:AD1 N9:AD10 M9:N18 A11 AB11:AD11 T12:AD12 M13:AD14 A13:K20 O15:AD15 M19:AD29 A21 D24:K26 A27:C28 M30:Y30 AF30:AF33 M31:X31 R32 W32:X32 AC32:AE32 M32:N35 U32:U35 V32:V89 W33 AH33:AH34 AM33:AN34 AE34:AE35 X35:X42 AF35:AF47 AC36 AQ36 AC37:AD38 M38:U46 W43:X44 M80:V111 AF102 M102:U134 V102:V142 M133:V163 M3:AD8 M2:AA2 A1:B10 K1:K10 M37 M56:U81 M53">
    <cfRule type="beginsWith" dxfId="268" priority="879" operator="beginsWith" text="EQ">
      <formula>LEFT(A1,LEN("EQ"))="EQ"</formula>
    </cfRule>
  </conditionalFormatting>
  <conditionalFormatting sqref="D21:K23 BU32:BU40 AE33 BV33:BV40 CA33:CA40 CC33:CC40 AF34">
    <cfRule type="beginsWith" dxfId="267" priority="865" operator="beginsWith" text="EQ">
      <formula>LEFT(D21,LEN("EQ"))="EQ"</formula>
    </cfRule>
  </conditionalFormatting>
  <conditionalFormatting sqref="D21:K23 BU32:BU40 BV33:BV40 CA33:CA40 CC33:CC40 AF34 AE33">
    <cfRule type="beginsWith" dxfId="266" priority="864" operator="beginsWith" text="CHECK">
      <formula>LEFT(D21,LEN("CHECK"))="CHECK"</formula>
    </cfRule>
  </conditionalFormatting>
  <conditionalFormatting sqref="D21:K26 BU32:BU40 BV33:BV40 CA33:CA40 CC33:CC40">
    <cfRule type="beginsWith" dxfId="265" priority="862" operator="beginsWith" text="BLANK">
      <formula>LEFT(D21,LEN("BLANK"))="BLANK"</formula>
    </cfRule>
    <cfRule type="beginsWith" dxfId="264" priority="863" operator="beginsWith" text="REJECT">
      <formula>LEFT(D21,LEN("REJECT"))="REJECT"</formula>
    </cfRule>
  </conditionalFormatting>
  <conditionalFormatting sqref="M36">
    <cfRule type="expression" dxfId="263" priority="226" stopIfTrue="1">
      <formula>CELL("protect",M36)=0</formula>
    </cfRule>
    <cfRule type="beginsWith" dxfId="262" priority="227" operator="beginsWith" text="BLANK">
      <formula>LEFT(M36,LEN("BLANK"))="BLANK"</formula>
    </cfRule>
    <cfRule type="beginsWith" dxfId="261" priority="228" operator="beginsWith" text="REJECT">
      <formula>LEFT(M36,LEN("REJECT"))="REJECT"</formula>
    </cfRule>
    <cfRule type="beginsWith" dxfId="260" priority="229" operator="beginsWith" text="CHECK">
      <formula>LEFT(M36,LEN("CHECK"))="CHECK"</formula>
    </cfRule>
    <cfRule type="beginsWith" dxfId="259" priority="230" operator="beginsWith" text="EQ">
      <formula>LEFT(M36,LEN("EQ"))="EQ"</formula>
    </cfRule>
    <cfRule type="expression" dxfId="258" priority="231" stopIfTrue="1">
      <formula>CELL("protect",M36)=0</formula>
    </cfRule>
    <cfRule type="beginsWith" dxfId="257" priority="232" operator="beginsWith" text="BLANK">
      <formula>LEFT(M36,LEN("BLANK"))="BLANK"</formula>
    </cfRule>
    <cfRule type="beginsWith" dxfId="256" priority="233" operator="beginsWith" text="REJECT">
      <formula>LEFT(M36,LEN("REJECT"))="REJECT"</formula>
    </cfRule>
    <cfRule type="beginsWith" dxfId="255" priority="234" operator="beginsWith" text="CHECK">
      <formula>LEFT(M36,LEN("CHECK"))="CHECK"</formula>
    </cfRule>
    <cfRule type="beginsWith" dxfId="254" priority="235" operator="beginsWith" text="EQ">
      <formula>LEFT(M36,LEN("EQ"))="EQ"</formula>
    </cfRule>
  </conditionalFormatting>
  <conditionalFormatting sqref="R32:R33 W32:X44 AF33:AF47">
    <cfRule type="expression" dxfId="253" priority="646" stopIfTrue="1">
      <formula>CELL("protect",R32)=0</formula>
    </cfRule>
    <cfRule type="beginsWith" dxfId="252" priority="647" operator="beginsWith" text="BLANK">
      <formula>LEFT(R32,LEN("BLANK"))="BLANK"</formula>
    </cfRule>
    <cfRule type="beginsWith" dxfId="251" priority="648" operator="beginsWith" text="REJECT">
      <formula>LEFT(R32,LEN("REJECT"))="REJECT"</formula>
    </cfRule>
  </conditionalFormatting>
  <conditionalFormatting sqref="R33 W104:AD125 Y102:AD102 W102:W103 W129:AD146 X126 W127:W128 W147 W148:X148 X150:AD150 W152:AD161 W151">
    <cfRule type="beginsWith" dxfId="250" priority="649" operator="beginsWith" text="CHECK">
      <formula>LEFT(R33,LEN("CHECK"))="CHECK"</formula>
    </cfRule>
    <cfRule type="beginsWith" dxfId="249" priority="650" operator="beginsWith" text="EQ">
      <formula>LEFT(R33,LEN("EQ"))="EQ"</formula>
    </cfRule>
  </conditionalFormatting>
  <conditionalFormatting sqref="W34:W42">
    <cfRule type="beginsWith" dxfId="248" priority="784" operator="beginsWith" text="CHECK">
      <formula>LEFT(W34,LEN("CHECK"))="CHECK"</formula>
    </cfRule>
    <cfRule type="beginsWith" dxfId="247" priority="785" operator="beginsWith" text="EQ">
      <formula>LEFT(W34,LEN("EQ"))="EQ"</formula>
    </cfRule>
  </conditionalFormatting>
  <conditionalFormatting sqref="W45 AE32:AE44 W50:AD61 X46:X47 W48:W49 W63:AD71 W62 W74:AD85 X72 W73 W88:AD99 X86 W87 X100 W104:AD125 Y102:AD102 W101:W103 W129:AD146 X126 W127:W128 W147 W148:X148 X150:AD150 W152:AD161 W151">
    <cfRule type="expression" dxfId="246" priority="21" stopIfTrue="1">
      <formula>CELL("protect",W32)=0</formula>
    </cfRule>
  </conditionalFormatting>
  <conditionalFormatting sqref="W45">
    <cfRule type="expression" dxfId="245" priority="11" stopIfTrue="1">
      <formula>CELL("protect",W45)=0</formula>
    </cfRule>
    <cfRule type="beginsWith" dxfId="244" priority="12" operator="beginsWith" text="BLANK">
      <formula>LEFT(W45,LEN("BLANK"))="BLANK"</formula>
    </cfRule>
    <cfRule type="beginsWith" dxfId="243" priority="13" operator="beginsWith" text="REJECT">
      <formula>LEFT(W45,LEN("REJECT"))="REJECT"</formula>
    </cfRule>
    <cfRule type="beginsWith" dxfId="242" priority="14" operator="beginsWith" text="CHECK">
      <formula>LEFT(W45,LEN("CHECK"))="CHECK"</formula>
    </cfRule>
    <cfRule type="beginsWith" dxfId="241" priority="15" operator="beginsWith" text="EQ">
      <formula>LEFT(W45,LEN("EQ"))="EQ"</formula>
    </cfRule>
    <cfRule type="expression" dxfId="240" priority="16" stopIfTrue="1">
      <formula>CELL("protect",W45)=0</formula>
    </cfRule>
    <cfRule type="beginsWith" dxfId="239" priority="17" operator="beginsWith" text="BLANK">
      <formula>LEFT(W45,LEN("BLANK"))="BLANK"</formula>
    </cfRule>
    <cfRule type="beginsWith" dxfId="238" priority="18" operator="beginsWith" text="REJECT">
      <formula>LEFT(W45,LEN("REJECT"))="REJECT"</formula>
    </cfRule>
    <cfRule type="beginsWith" dxfId="237" priority="19" operator="beginsWith" text="CHECK">
      <formula>LEFT(W45,LEN("CHECK"))="CHECK"</formula>
    </cfRule>
    <cfRule type="beginsWith" dxfId="236" priority="20" operator="beginsWith" text="EQ">
      <formula>LEFT(W45,LEN("EQ"))="EQ"</formula>
    </cfRule>
  </conditionalFormatting>
  <conditionalFormatting sqref="X33:X34">
    <cfRule type="beginsWith" dxfId="235" priority="829" operator="beginsWith" text="CHECK">
      <formula>LEFT(X33,LEN("CHECK"))="CHECK"</formula>
    </cfRule>
    <cfRule type="beginsWith" dxfId="234" priority="830" operator="beginsWith" text="EQ">
      <formula>LEFT(X33,LEN("EQ"))="EQ"</formula>
    </cfRule>
  </conditionalFormatting>
  <conditionalFormatting sqref="AC33:AC35">
    <cfRule type="beginsWith" dxfId="233" priority="29" operator="beginsWith" text="CHECK">
      <formula>LEFT(AC33,LEN("CHECK"))="CHECK"</formula>
    </cfRule>
    <cfRule type="beginsWith" dxfId="232" priority="30" operator="beginsWith" text="EQ">
      <formula>LEFT(AC33,LEN("EQ"))="EQ"</formula>
    </cfRule>
  </conditionalFormatting>
  <conditionalFormatting sqref="AC33:AC36">
    <cfRule type="expression" dxfId="231" priority="26" stopIfTrue="1">
      <formula>CELL("protect",AC33)=0</formula>
    </cfRule>
    <cfRule type="beginsWith" dxfId="230" priority="27" operator="beginsWith" text="BLANK">
      <formula>LEFT(AC33,LEN("BLANK"))="BLANK"</formula>
    </cfRule>
    <cfRule type="beginsWith" dxfId="229" priority="28" operator="beginsWith" text="REJECT">
      <formula>LEFT(AC33,LEN("REJECT"))="REJECT"</formula>
    </cfRule>
  </conditionalFormatting>
  <conditionalFormatting sqref="AC39:AC44">
    <cfRule type="expression" dxfId="228" priority="611" stopIfTrue="1">
      <formula>CELL("protect",AC39)=0</formula>
    </cfRule>
    <cfRule type="beginsWith" dxfId="227" priority="612" operator="beginsWith" text="BLANK">
      <formula>LEFT(AC39,LEN("BLANK"))="BLANK"</formula>
    </cfRule>
    <cfRule type="beginsWith" dxfId="226" priority="613" operator="beginsWith" text="REJECT">
      <formula>LEFT(AC39,LEN("REJECT"))="REJECT"</formula>
    </cfRule>
    <cfRule type="beginsWith" dxfId="225" priority="614" operator="beginsWith" text="CHECK">
      <formula>LEFT(AC39,LEN("CHECK"))="CHECK"</formula>
    </cfRule>
    <cfRule type="beginsWith" dxfId="224" priority="615" operator="beginsWith" text="EQ">
      <formula>LEFT(AC39,LEN("EQ"))="EQ"</formula>
    </cfRule>
  </conditionalFormatting>
  <conditionalFormatting sqref="AE32:AE44 W45 W50:AD61 X46:X47 W48:W49 W63:AD71 W62 W74:AD85 X72 W73 W88:AD99 X86 W87 X100 W101">
    <cfRule type="beginsWith" dxfId="223" priority="22" operator="beginsWith" text="BLANK">
      <formula>LEFT(W32,LEN("BLANK"))="BLANK"</formula>
    </cfRule>
    <cfRule type="beginsWith" dxfId="222" priority="23" operator="beginsWith" text="REJECT">
      <formula>LEFT(W32,LEN("REJECT"))="REJECT"</formula>
    </cfRule>
  </conditionalFormatting>
  <conditionalFormatting sqref="AE36:AE44 W45 W50:AD61 X46:X47 W48:W49 W63:AD71 W62 W74:AD85 X72 W73 W88:AD99 X86 W87 X100 W101">
    <cfRule type="beginsWith" dxfId="221" priority="24" operator="beginsWith" text="CHECK">
      <formula>LEFT(W36,LEN("CHECK"))="CHECK"</formula>
    </cfRule>
    <cfRule type="beginsWith" dxfId="220" priority="25" operator="beginsWith" text="EQ">
      <formula>LEFT(W36,LEN("EQ"))="EQ"</formula>
    </cfRule>
  </conditionalFormatting>
  <conditionalFormatting sqref="AF32:AH32 AF30:BS31 AG114 M1:AD1 N9:AD10 M9:N18 A11 AB11:AD11 T12:AD12 M13:AD14 A13:K20 O15:AD15 M19:AD29 A21 A27:C28 M30:Y30 M31:X31 AC32:AD32 M32:N35 U32:U35 V32:V89 AC37:AD38 M38:U46 M80:V111 AF102 M102:U134 V102:V142 M133:V163 M3:AD8 M2:AA2 A1:B10 K1:K10 M37 M56:U81 M53">
    <cfRule type="expression" dxfId="219" priority="875" stopIfTrue="1">
      <formula>CELL("protect",A1)=0</formula>
    </cfRule>
  </conditionalFormatting>
  <conditionalFormatting sqref="AG33:AG45 AE50:AE61 AG64 AE63:AE71 AE74:AE85 AE88:AE99 AE102 AE104:AE125 AE129:AE146 AE150 AE152:AE161">
    <cfRule type="expression" dxfId="218" priority="86" stopIfTrue="1">
      <formula>CELL("protect",AE33)=0</formula>
    </cfRule>
    <cfRule type="beginsWith" dxfId="217" priority="87" operator="beginsWith" text="BLANK">
      <formula>LEFT(AE33,LEN("BLANK"))="BLANK"</formula>
    </cfRule>
    <cfRule type="beginsWith" dxfId="216" priority="88" operator="beginsWith" text="REJECT">
      <formula>LEFT(AE33,LEN("REJECT"))="REJECT"</formula>
    </cfRule>
    <cfRule type="beginsWith" dxfId="215" priority="89" operator="beginsWith" text="CHECK">
      <formula>LEFT(AE33,LEN("CHECK"))="CHECK"</formula>
    </cfRule>
    <cfRule type="beginsWith" dxfId="214" priority="90" operator="beginsWith" text="EQ">
      <formula>LEFT(AE33,LEN("EQ"))="EQ"</formula>
    </cfRule>
  </conditionalFormatting>
  <conditionalFormatting sqref="AG64">
    <cfRule type="expression" dxfId="213" priority="131" stopIfTrue="1">
      <formula>CELL("protect",AG64)=0</formula>
    </cfRule>
    <cfRule type="beginsWith" dxfId="212" priority="132" operator="beginsWith" text="BLANK">
      <formula>LEFT(AG64,LEN("BLANK"))="BLANK"</formula>
    </cfRule>
    <cfRule type="beginsWith" dxfId="211" priority="133" operator="beginsWith" text="REJECT">
      <formula>LEFT(AG64,LEN("REJECT"))="REJECT"</formula>
    </cfRule>
    <cfRule type="beginsWith" dxfId="210" priority="134" operator="beginsWith" text="CHECK">
      <formula>LEFT(AG64,LEN("CHECK"))="CHECK"</formula>
    </cfRule>
    <cfRule type="beginsWith" dxfId="209" priority="135" operator="beginsWith" text="EQ">
      <formula>LEFT(AG64,LEN("EQ"))="EQ"</formula>
    </cfRule>
  </conditionalFormatting>
  <conditionalFormatting sqref="AG114">
    <cfRule type="expression" dxfId="208" priority="71" stopIfTrue="1">
      <formula>CELL("protect",AG114)=0</formula>
    </cfRule>
    <cfRule type="beginsWith" dxfId="207" priority="72" operator="beginsWith" text="BLANK">
      <formula>LEFT(AG114,LEN("BLANK"))="BLANK"</formula>
    </cfRule>
    <cfRule type="beginsWith" dxfId="206" priority="73" operator="beginsWith" text="REJECT">
      <formula>LEFT(AG114,LEN("REJECT"))="REJECT"</formula>
    </cfRule>
    <cfRule type="beginsWith" dxfId="205" priority="74" operator="beginsWith" text="CHECK">
      <formula>LEFT(AG114,LEN("CHECK"))="CHECK"</formula>
    </cfRule>
    <cfRule type="beginsWith" dxfId="204" priority="75" operator="beginsWith" text="EQ">
      <formula>LEFT(AG114,LEN("EQ"))="EQ"</formula>
    </cfRule>
    <cfRule type="beginsWith" dxfId="203" priority="79" operator="beginsWith" text="CHECK">
      <formula>LEFT(AG114,LEN("CHECK"))="CHECK"</formula>
    </cfRule>
    <cfRule type="beginsWith" dxfId="202" priority="80" operator="beginsWith" text="EQ">
      <formula>LEFT(AG114,LEN("EQ"))="EQ"</formula>
    </cfRule>
  </conditionalFormatting>
  <conditionalFormatting sqref="AG32:AH32 AM32:AP32">
    <cfRule type="beginsWith" dxfId="201" priority="750" operator="beginsWith" text="EQ">
      <formula>LEFT(AG32,LEN("EQ"))="EQ"</formula>
    </cfRule>
  </conditionalFormatting>
  <conditionalFormatting sqref="AG47:AO47 AG48:AG51 AM48:AO52 AH51:AL51 AG52:AL52 AG53:AO64 AG71:AO175 AG65">
    <cfRule type="beginsWith" dxfId="200" priority="642" operator="beginsWith" text="BLANK">
      <formula>LEFT(AG47,LEN("BLANK"))="BLANK"</formula>
    </cfRule>
    <cfRule type="beginsWith" dxfId="199" priority="643" operator="beginsWith" text="REJECT">
      <formula>LEFT(AG47,LEN("REJECT"))="REJECT"</formula>
    </cfRule>
    <cfRule type="beginsWith" dxfId="198" priority="644" operator="beginsWith" text="CHECK">
      <formula>LEFT(AG47,LEN("CHECK"))="CHECK"</formula>
    </cfRule>
    <cfRule type="beginsWith" dxfId="197" priority="645" operator="beginsWith" text="EQ">
      <formula>LEFT(AG47,LEN("EQ"))="EQ"</formula>
    </cfRule>
  </conditionalFormatting>
  <conditionalFormatting sqref="AG53:AO64 AG47:AO47 AG48:AG51 AM48:AO52 AH51:AL51 AG52:AL52 AG71:AO175 AG65">
    <cfRule type="expression" dxfId="196" priority="641" stopIfTrue="1">
      <formula>CELL("protect",AG47)=0</formula>
    </cfRule>
  </conditionalFormatting>
  <conditionalFormatting sqref="AG30:BS31">
    <cfRule type="beginsWith" dxfId="195" priority="654" operator="beginsWith" text="CHECK">
      <formula>LEFT(AG30,LEN("CHECK"))="CHECK"</formula>
    </cfRule>
    <cfRule type="beginsWith" dxfId="194" priority="655" operator="beginsWith" text="EQ">
      <formula>LEFT(AG30,LEN("EQ"))="EQ"</formula>
    </cfRule>
  </conditionalFormatting>
  <conditionalFormatting sqref="AH33:AH35">
    <cfRule type="expression" dxfId="193" priority="731" stopIfTrue="1">
      <formula>CELL("protect",AH33)=0</formula>
    </cfRule>
    <cfRule type="beginsWith" dxfId="192" priority="732" operator="beginsWith" text="BLANK">
      <formula>LEFT(AH33,LEN("BLANK"))="BLANK"</formula>
    </cfRule>
    <cfRule type="beginsWith" dxfId="191" priority="733" operator="beginsWith" text="REJECT">
      <formula>LEFT(AH33,LEN("REJECT"))="REJECT"</formula>
    </cfRule>
  </conditionalFormatting>
  <conditionalFormatting sqref="AH35">
    <cfRule type="beginsWith" dxfId="190" priority="734" operator="beginsWith" text="CHECK">
      <formula>LEFT(AH35,LEN("CHECK"))="CHECK"</formula>
    </cfRule>
    <cfRule type="beginsWith" dxfId="189" priority="735" operator="beginsWith" text="EQ">
      <formula>LEFT(AH35,LEN("EQ"))="EQ"</formula>
    </cfRule>
  </conditionalFormatting>
  <conditionalFormatting sqref="AH50">
    <cfRule type="expression" dxfId="188" priority="56" stopIfTrue="1">
      <formula>CELL("protect",AH50)=0</formula>
    </cfRule>
    <cfRule type="beginsWith" dxfId="187" priority="57" operator="beginsWith" text="BLANK">
      <formula>LEFT(AH50,LEN("BLANK"))="BLANK"</formula>
    </cfRule>
    <cfRule type="beginsWith" dxfId="186" priority="58" operator="beginsWith" text="REJECT">
      <formula>LEFT(AH50,LEN("REJECT"))="REJECT"</formula>
    </cfRule>
    <cfRule type="beginsWith" dxfId="185" priority="59" operator="beginsWith" text="CHECK">
      <formula>LEFT(AH50,LEN("CHECK"))="CHECK"</formula>
    </cfRule>
    <cfRule type="beginsWith" dxfId="184" priority="60" operator="beginsWith" text="EQ">
      <formula>LEFT(AH50,LEN("EQ"))="EQ"</formula>
    </cfRule>
  </conditionalFormatting>
  <conditionalFormatting sqref="AH48:AL49">
    <cfRule type="expression" dxfId="183" priority="51" stopIfTrue="1">
      <formula>CELL("protect",AH48)=0</formula>
    </cfRule>
    <cfRule type="beginsWith" dxfId="182" priority="52" operator="beginsWith" text="BLANK">
      <formula>LEFT(AH48,LEN("BLANK"))="BLANK"</formula>
    </cfRule>
    <cfRule type="beginsWith" dxfId="181" priority="53" operator="beginsWith" text="REJECT">
      <formula>LEFT(AH48,LEN("REJECT"))="REJECT"</formula>
    </cfRule>
    <cfRule type="beginsWith" dxfId="180" priority="54" operator="beginsWith" text="CHECK">
      <formula>LEFT(AH48,LEN("CHECK"))="CHECK"</formula>
    </cfRule>
    <cfRule type="beginsWith" dxfId="179" priority="55" operator="beginsWith" text="EQ">
      <formula>LEFT(AH48,LEN("EQ"))="EQ"</formula>
    </cfRule>
  </conditionalFormatting>
  <conditionalFormatting sqref="AM35:AM37">
    <cfRule type="expression" dxfId="178" priority="46" stopIfTrue="1">
      <formula>CELL("protect",AM35)=0</formula>
    </cfRule>
    <cfRule type="beginsWith" dxfId="177" priority="47" operator="beginsWith" text="BLANK">
      <formula>LEFT(AM35,LEN("BLANK"))="BLANK"</formula>
    </cfRule>
    <cfRule type="beginsWith" dxfId="176" priority="48" operator="beginsWith" text="REJECT">
      <formula>LEFT(AM35,LEN("REJECT"))="REJECT"</formula>
    </cfRule>
    <cfRule type="beginsWith" dxfId="175" priority="49" operator="beginsWith" text="CHECK">
      <formula>LEFT(AM35,LEN("CHECK"))="CHECK"</formula>
    </cfRule>
    <cfRule type="beginsWith" dxfId="174" priority="50" operator="beginsWith" text="EQ">
      <formula>LEFT(AM35,LEN("EQ"))="EQ"</formula>
    </cfRule>
  </conditionalFormatting>
  <conditionalFormatting sqref="AM40:AM45">
    <cfRule type="expression" dxfId="173" priority="521" stopIfTrue="1">
      <formula>CELL("protect",AM40)=0</formula>
    </cfRule>
    <cfRule type="beginsWith" dxfId="172" priority="522" operator="beginsWith" text="BLANK">
      <formula>LEFT(AM40,LEN("BLANK"))="BLANK"</formula>
    </cfRule>
    <cfRule type="beginsWith" dxfId="171" priority="523" operator="beginsWith" text="REJECT">
      <formula>LEFT(AM40,LEN("REJECT"))="REJECT"</formula>
    </cfRule>
    <cfRule type="beginsWith" dxfId="170" priority="524" operator="beginsWith" text="CHECK">
      <formula>LEFT(AM40,LEN("CHECK"))="CHECK"</formula>
    </cfRule>
    <cfRule type="beginsWith" dxfId="169" priority="525" operator="beginsWith" text="EQ">
      <formula>LEFT(AM40,LEN("EQ"))="EQ"</formula>
    </cfRule>
  </conditionalFormatting>
  <conditionalFormatting sqref="AM38:AN39">
    <cfRule type="expression" dxfId="168" priority="586" stopIfTrue="1">
      <formula>CELL("protect",AM38)=0</formula>
    </cfRule>
    <cfRule type="beginsWith" dxfId="167" priority="587" operator="beginsWith" text="BLANK">
      <formula>LEFT(AM38,LEN("BLANK"))="BLANK"</formula>
    </cfRule>
    <cfRule type="beginsWith" dxfId="166" priority="588" operator="beginsWith" text="REJECT">
      <formula>LEFT(AM38,LEN("REJECT"))="REJECT"</formula>
    </cfRule>
    <cfRule type="beginsWith" dxfId="165" priority="589" operator="beginsWith" text="CHECK">
      <formula>LEFT(AM38,LEN("CHECK"))="CHECK"</formula>
    </cfRule>
    <cfRule type="beginsWith" dxfId="164" priority="590" operator="beginsWith" text="EQ">
      <formula>LEFT(AM38,LEN("EQ"))="EQ"</formula>
    </cfRule>
  </conditionalFormatting>
  <conditionalFormatting sqref="AM46:AO46">
    <cfRule type="expression" dxfId="163" priority="41" stopIfTrue="1">
      <formula>CELL("protect",AM46)=0</formula>
    </cfRule>
    <cfRule type="beginsWith" dxfId="162" priority="42" operator="beginsWith" text="BLANK">
      <formula>LEFT(AM46,LEN("BLANK"))="BLANK"</formula>
    </cfRule>
    <cfRule type="beginsWith" dxfId="161" priority="43" operator="beginsWith" text="REJECT">
      <formula>LEFT(AM46,LEN("REJECT"))="REJECT"</formula>
    </cfRule>
    <cfRule type="beginsWith" dxfId="160" priority="44" operator="beginsWith" text="CHECK">
      <formula>LEFT(AM46,LEN("CHECK"))="CHECK"</formula>
    </cfRule>
    <cfRule type="beginsWith" dxfId="159" priority="45" operator="beginsWith" text="EQ">
      <formula>LEFT(AM46,LEN("EQ"))="EQ"</formula>
    </cfRule>
  </conditionalFormatting>
  <conditionalFormatting sqref="AM32:AP32 AG32:AH32">
    <cfRule type="beginsWith" dxfId="158" priority="749" operator="beginsWith" text="CHECK">
      <formula>LEFT(AG32,LEN("CHECK"))="CHECK"</formula>
    </cfRule>
  </conditionalFormatting>
  <conditionalFormatting sqref="AM32:AR34">
    <cfRule type="expression" dxfId="157" priority="351" stopIfTrue="1">
      <formula>CELL("protect",AM32)=0</formula>
    </cfRule>
    <cfRule type="beginsWith" dxfId="156" priority="352" operator="beginsWith" text="BLANK">
      <formula>LEFT(AM32,LEN("BLANK"))="BLANK"</formula>
    </cfRule>
    <cfRule type="beginsWith" dxfId="155" priority="353" operator="beginsWith" text="REJECT">
      <formula>LEFT(AM32,LEN("REJECT"))="REJECT"</formula>
    </cfRule>
  </conditionalFormatting>
  <conditionalFormatting sqref="AO35:AO45">
    <cfRule type="expression" dxfId="154" priority="6" stopIfTrue="1">
      <formula>CELL("protect",AO35)=0</formula>
    </cfRule>
    <cfRule type="beginsWith" dxfId="153" priority="7" operator="beginsWith" text="BLANK">
      <formula>LEFT(AO35,LEN("BLANK"))="BLANK"</formula>
    </cfRule>
    <cfRule type="beginsWith" dxfId="152" priority="8" operator="beginsWith" text="REJECT">
      <formula>LEFT(AO35,LEN("REJECT"))="REJECT"</formula>
    </cfRule>
    <cfRule type="beginsWith" dxfId="151" priority="9" operator="beginsWith" text="CHECK">
      <formula>LEFT(AO35,LEN("CHECK"))="CHECK"</formula>
    </cfRule>
    <cfRule type="beginsWith" dxfId="150" priority="10" operator="beginsWith" text="EQ">
      <formula>LEFT(AO35,LEN("EQ"))="EQ"</formula>
    </cfRule>
  </conditionalFormatting>
  <conditionalFormatting sqref="AO33:AP34">
    <cfRule type="beginsWith" dxfId="149" priority="354" operator="beginsWith" text="CHECK">
      <formula>LEFT(AO33,LEN("CHECK"))="CHECK"</formula>
    </cfRule>
    <cfRule type="beginsWith" dxfId="148" priority="355" operator="beginsWith" text="EQ">
      <formula>LEFT(AO33,LEN("EQ"))="EQ"</formula>
    </cfRule>
  </conditionalFormatting>
  <conditionalFormatting sqref="AQ35">
    <cfRule type="expression" dxfId="147" priority="121" stopIfTrue="1">
      <formula>CELL("protect",AQ35)=0</formula>
    </cfRule>
    <cfRule type="beginsWith" dxfId="146" priority="122" operator="beginsWith" text="BLANK">
      <formula>LEFT(AQ35,LEN("BLANK"))="BLANK"</formula>
    </cfRule>
    <cfRule type="beginsWith" dxfId="145" priority="123" operator="beginsWith" text="REJECT">
      <formula>LEFT(AQ35,LEN("REJECT"))="REJECT"</formula>
    </cfRule>
    <cfRule type="beginsWith" dxfId="144" priority="124" operator="beginsWith" text="CHECK">
      <formula>LEFT(AQ35,LEN("CHECK"))="CHECK"</formula>
    </cfRule>
    <cfRule type="beginsWith" dxfId="143" priority="125" operator="beginsWith" text="EQ">
      <formula>LEFT(AQ35,LEN("EQ"))="EQ"</formula>
    </cfRule>
    <cfRule type="beginsWith" dxfId="142" priority="129" operator="beginsWith" text="CHECK">
      <formula>LEFT(AQ35,LEN("CHECK"))="CHECK"</formula>
    </cfRule>
    <cfRule type="beginsWith" dxfId="141" priority="130" operator="beginsWith" text="EQ">
      <formula>LEFT(AQ35,LEN("EQ"))="EQ"</formula>
    </cfRule>
  </conditionalFormatting>
  <conditionalFormatting sqref="AQ35:AQ36">
    <cfRule type="expression" dxfId="140" priority="126" stopIfTrue="1">
      <formula>CELL("protect",AQ35)=0</formula>
    </cfRule>
    <cfRule type="beginsWith" dxfId="139" priority="127" operator="beginsWith" text="BLANK">
      <formula>LEFT(AQ35,LEN("BLANK"))="BLANK"</formula>
    </cfRule>
    <cfRule type="beginsWith" dxfId="138" priority="128" operator="beginsWith" text="REJECT">
      <formula>LEFT(AQ35,LEN("REJECT"))="REJECT"</formula>
    </cfRule>
  </conditionalFormatting>
  <conditionalFormatting sqref="AQ32:AR34">
    <cfRule type="beginsWith" dxfId="137" priority="504" operator="beginsWith" text="CHECK">
      <formula>LEFT(AQ32,LEN("CHECK"))="CHECK"</formula>
    </cfRule>
    <cfRule type="beginsWith" dxfId="136" priority="505" operator="beginsWith" text="EQ">
      <formula>LEFT(AQ32,LEN("EQ"))="EQ"</formula>
    </cfRule>
  </conditionalFormatting>
  <conditionalFormatting sqref="AQ38:AY163">
    <cfRule type="expression" dxfId="135" priority="461" stopIfTrue="1">
      <formula>CELL("protect",AQ38)=0</formula>
    </cfRule>
    <cfRule type="beginsWith" dxfId="134" priority="462" operator="beginsWith" text="BLANK">
      <formula>LEFT(AQ38,LEN("BLANK"))="BLANK"</formula>
    </cfRule>
    <cfRule type="beginsWith" dxfId="133" priority="463" operator="beginsWith" text="REJECT">
      <formula>LEFT(AQ38,LEN("REJECT"))="REJECT"</formula>
    </cfRule>
    <cfRule type="beginsWith" dxfId="132" priority="464" operator="beginsWith" text="CHECK">
      <formula>LEFT(AQ38,LEN("CHECK"))="CHECK"</formula>
    </cfRule>
    <cfRule type="beginsWith" dxfId="131" priority="465" operator="beginsWith" text="EQ">
      <formula>LEFT(AQ38,LEN("EQ"))="EQ"</formula>
    </cfRule>
  </conditionalFormatting>
  <conditionalFormatting sqref="AW33:AW34">
    <cfRule type="expression" dxfId="130" priority="486" stopIfTrue="1">
      <formula>CELL("protect",AW33)=0</formula>
    </cfRule>
    <cfRule type="beginsWith" dxfId="129" priority="487" operator="beginsWith" text="BLANK">
      <formula>LEFT(AW33,LEN("BLANK"))="BLANK"</formula>
    </cfRule>
    <cfRule type="beginsWith" dxfId="128" priority="488" operator="beginsWith" text="REJECT">
      <formula>LEFT(AW33,LEN("REJECT"))="REJECT"</formula>
    </cfRule>
    <cfRule type="beginsWith" dxfId="127" priority="489" operator="beginsWith" text="CHECK">
      <formula>LEFT(AW33,LEN("CHECK"))="CHECK"</formula>
    </cfRule>
    <cfRule type="beginsWith" dxfId="126" priority="490" operator="beginsWith" text="EQ">
      <formula>LEFT(AW33,LEN("EQ"))="EQ"</formula>
    </cfRule>
  </conditionalFormatting>
  <conditionalFormatting sqref="AW32:BB32">
    <cfRule type="expression" dxfId="125" priority="706" stopIfTrue="1">
      <formula>CELL("protect",AW32)=0</formula>
    </cfRule>
    <cfRule type="beginsWith" dxfId="124" priority="707" operator="beginsWith" text="BLANK">
      <formula>LEFT(AW32,LEN("BLANK"))="BLANK"</formula>
    </cfRule>
    <cfRule type="beginsWith" dxfId="123" priority="708" operator="beginsWith" text="REJECT">
      <formula>LEFT(AW32,LEN("REJECT"))="REJECT"</formula>
    </cfRule>
    <cfRule type="beginsWith" dxfId="122" priority="709" operator="beginsWith" text="CHECK">
      <formula>LEFT(AW32,LEN("CHECK"))="CHECK"</formula>
    </cfRule>
    <cfRule type="beginsWith" dxfId="121" priority="710" operator="beginsWith" text="EQ">
      <formula>LEFT(AW32,LEN("EQ"))="EQ"</formula>
    </cfRule>
  </conditionalFormatting>
  <conditionalFormatting sqref="AY33:AZ34">
    <cfRule type="expression" dxfId="120" priority="481" stopIfTrue="1">
      <formula>CELL("protect",AY33)=0</formula>
    </cfRule>
    <cfRule type="beginsWith" dxfId="119" priority="482" operator="beginsWith" text="BLANK">
      <formula>LEFT(AY33,LEN("BLANK"))="BLANK"</formula>
    </cfRule>
    <cfRule type="beginsWith" dxfId="118" priority="483" operator="beginsWith" text="REJECT">
      <formula>LEFT(AY33,LEN("REJECT"))="REJECT"</formula>
    </cfRule>
    <cfRule type="beginsWith" dxfId="117" priority="484" operator="beginsWith" text="CHECK">
      <formula>LEFT(AY33,LEN("CHECK"))="CHECK"</formula>
    </cfRule>
    <cfRule type="beginsWith" dxfId="116" priority="485" operator="beginsWith" text="EQ">
      <formula>LEFT(AY33,LEN("EQ"))="EQ"</formula>
    </cfRule>
  </conditionalFormatting>
  <conditionalFormatting sqref="BA39">
    <cfRule type="expression" dxfId="115" priority="111" stopIfTrue="1">
      <formula>CELL("protect",BA39)=0</formula>
    </cfRule>
    <cfRule type="beginsWith" dxfId="114" priority="112" operator="beginsWith" text="BLANK">
      <formula>LEFT(BA39,LEN("BLANK"))="BLANK"</formula>
    </cfRule>
    <cfRule type="beginsWith" dxfId="113" priority="113" operator="beginsWith" text="REJECT">
      <formula>LEFT(BA39,LEN("REJECT"))="REJECT"</formula>
    </cfRule>
    <cfRule type="beginsWith" dxfId="112" priority="114" operator="beginsWith" text="CHECK">
      <formula>LEFT(BA39,LEN("CHECK"))="CHECK"</formula>
    </cfRule>
    <cfRule type="beginsWith" dxfId="111" priority="115" operator="beginsWith" text="EQ">
      <formula>LEFT(BA39,LEN("EQ"))="EQ"</formula>
    </cfRule>
    <cfRule type="expression" dxfId="110" priority="116" stopIfTrue="1">
      <formula>CELL("protect",BA39)=0</formula>
    </cfRule>
    <cfRule type="beginsWith" dxfId="109" priority="117" operator="beginsWith" text="BLANK">
      <formula>LEFT(BA39,LEN("BLANK"))="BLANK"</formula>
    </cfRule>
    <cfRule type="beginsWith" dxfId="108" priority="118" operator="beginsWith" text="REJECT">
      <formula>LEFT(BA39,LEN("REJECT"))="REJECT"</formula>
    </cfRule>
    <cfRule type="beginsWith" dxfId="107" priority="119" operator="beginsWith" text="CHECK">
      <formula>LEFT(BA39,LEN("CHECK"))="CHECK"</formula>
    </cfRule>
    <cfRule type="beginsWith" dxfId="106" priority="120" operator="beginsWith" text="EQ">
      <formula>LEFT(BA39,LEN("EQ"))="EQ"</formula>
    </cfRule>
  </conditionalFormatting>
  <conditionalFormatting sqref="BA33:BB38">
    <cfRule type="expression" dxfId="105" priority="451" stopIfTrue="1">
      <formula>CELL("protect",BA33)=0</formula>
    </cfRule>
    <cfRule type="beginsWith" dxfId="104" priority="452" operator="beginsWith" text="BLANK">
      <formula>LEFT(BA33,LEN("BLANK"))="BLANK"</formula>
    </cfRule>
    <cfRule type="beginsWith" dxfId="103" priority="453" operator="beginsWith" text="REJECT">
      <formula>LEFT(BA33,LEN("REJECT"))="REJECT"</formula>
    </cfRule>
    <cfRule type="beginsWith" dxfId="102" priority="454" operator="beginsWith" text="CHECK">
      <formula>LEFT(BA33,LEN("CHECK"))="CHECK"</formula>
    </cfRule>
    <cfRule type="beginsWith" dxfId="101" priority="455" operator="beginsWith" text="EQ">
      <formula>LEFT(BA33,LEN("EQ"))="EQ"</formula>
    </cfRule>
  </conditionalFormatting>
  <conditionalFormatting sqref="BA41:BI163 BA40">
    <cfRule type="expression" dxfId="100" priority="386" stopIfTrue="1">
      <formula>CELL("protect",BA40)=0</formula>
    </cfRule>
    <cfRule type="beginsWith" dxfId="99" priority="387" operator="beginsWith" text="BLANK">
      <formula>LEFT(BA40,LEN("BLANK"))="BLANK"</formula>
    </cfRule>
    <cfRule type="beginsWith" dxfId="98" priority="388" operator="beginsWith" text="REJECT">
      <formula>LEFT(BA40,LEN("REJECT"))="REJECT"</formula>
    </cfRule>
    <cfRule type="beginsWith" dxfId="97" priority="389" operator="beginsWith" text="CHECK">
      <formula>LEFT(BA40,LEN("CHECK"))="CHECK"</formula>
    </cfRule>
    <cfRule type="beginsWith" dxfId="96" priority="390" operator="beginsWith" text="EQ">
      <formula>LEFT(BA40,LEN("EQ"))="EQ"</formula>
    </cfRule>
  </conditionalFormatting>
  <conditionalFormatting sqref="BG33:BG34">
    <cfRule type="expression" dxfId="95" priority="296" stopIfTrue="1">
      <formula>CELL("protect",BG33)=0</formula>
    </cfRule>
    <cfRule type="beginsWith" dxfId="94" priority="297" operator="beginsWith" text="BLANK">
      <formula>LEFT(BG33,LEN("BLANK"))="BLANK"</formula>
    </cfRule>
    <cfRule type="beginsWith" dxfId="93" priority="298" operator="beginsWith" text="REJECT">
      <formula>LEFT(BG33,LEN("REJECT"))="REJECT"</formula>
    </cfRule>
    <cfRule type="beginsWith" dxfId="92" priority="299" operator="beginsWith" text="CHECK">
      <formula>LEFT(BG33,LEN("CHECK"))="CHECK"</formula>
    </cfRule>
    <cfRule type="beginsWith" dxfId="91" priority="300" operator="beginsWith" text="EQ">
      <formula>LEFT(BG33,LEN("EQ"))="EQ"</formula>
    </cfRule>
  </conditionalFormatting>
  <conditionalFormatting sqref="BG36:BG38">
    <cfRule type="expression" dxfId="90" priority="266" stopIfTrue="1">
      <formula>CELL("protect",BG36)=0</formula>
    </cfRule>
    <cfRule type="beginsWith" dxfId="89" priority="267" operator="beginsWith" text="BLANK">
      <formula>LEFT(BG36,LEN("BLANK"))="BLANK"</formula>
    </cfRule>
    <cfRule type="beginsWith" dxfId="88" priority="268" operator="beginsWith" text="REJECT">
      <formula>LEFT(BG36,LEN("REJECT"))="REJECT"</formula>
    </cfRule>
    <cfRule type="beginsWith" dxfId="87" priority="269" operator="beginsWith" text="CHECK">
      <formula>LEFT(BG36,LEN("CHECK"))="CHECK"</formula>
    </cfRule>
    <cfRule type="beginsWith" dxfId="86" priority="270" operator="beginsWith" text="EQ">
      <formula>LEFT(BG36,LEN("EQ"))="EQ"</formula>
    </cfRule>
  </conditionalFormatting>
  <conditionalFormatting sqref="BG35:BI35">
    <cfRule type="expression" dxfId="85" priority="356" stopIfTrue="1">
      <formula>CELL("protect",BG35)=0</formula>
    </cfRule>
    <cfRule type="beginsWith" dxfId="84" priority="357" operator="beginsWith" text="BLANK">
      <formula>LEFT(BG35,LEN("BLANK"))="BLANK"</formula>
    </cfRule>
    <cfRule type="beginsWith" dxfId="83" priority="358" operator="beginsWith" text="REJECT">
      <formula>LEFT(BG35,LEN("REJECT"))="REJECT"</formula>
    </cfRule>
    <cfRule type="beginsWith" dxfId="82" priority="359" operator="beginsWith" text="CHECK">
      <formula>LEFT(BG35,LEN("CHECK"))="CHECK"</formula>
    </cfRule>
    <cfRule type="beginsWith" dxfId="81" priority="360" operator="beginsWith" text="EQ">
      <formula>LEFT(BG35,LEN("EQ"))="EQ"</formula>
    </cfRule>
  </conditionalFormatting>
  <conditionalFormatting sqref="BG32:BL32">
    <cfRule type="expression" dxfId="80" priority="686" stopIfTrue="1">
      <formula>CELL("protect",BG32)=0</formula>
    </cfRule>
    <cfRule type="beginsWith" dxfId="79" priority="687" operator="beginsWith" text="BLANK">
      <formula>LEFT(BG32,LEN("BLANK"))="BLANK"</formula>
    </cfRule>
    <cfRule type="beginsWith" dxfId="78" priority="688" operator="beginsWith" text="REJECT">
      <formula>LEFT(BG32,LEN("REJECT"))="REJECT"</formula>
    </cfRule>
    <cfRule type="beginsWith" dxfId="77" priority="689" operator="beginsWith" text="CHECK">
      <formula>LEFT(BG32,LEN("CHECK"))="CHECK"</formula>
    </cfRule>
    <cfRule type="beginsWith" dxfId="76" priority="690" operator="beginsWith" text="EQ">
      <formula>LEFT(BG32,LEN("EQ"))="EQ"</formula>
    </cfRule>
  </conditionalFormatting>
  <conditionalFormatting sqref="BI36:BI38">
    <cfRule type="expression" dxfId="75" priority="1" stopIfTrue="1">
      <formula>CELL("protect",BI36)=0</formula>
    </cfRule>
    <cfRule type="beginsWith" dxfId="74" priority="2" operator="beginsWith" text="BLANK">
      <formula>LEFT(BI36,LEN("BLANK"))="BLANK"</formula>
    </cfRule>
    <cfRule type="beginsWith" dxfId="73" priority="3" operator="beginsWith" text="REJECT">
      <formula>LEFT(BI36,LEN("REJECT"))="REJECT"</formula>
    </cfRule>
    <cfRule type="beginsWith" dxfId="72" priority="4" operator="beginsWith" text="CHECK">
      <formula>LEFT(BI36,LEN("CHECK"))="CHECK"</formula>
    </cfRule>
    <cfRule type="beginsWith" dxfId="71" priority="5" operator="beginsWith" text="EQ">
      <formula>LEFT(BI36,LEN("EQ"))="EQ"</formula>
    </cfRule>
  </conditionalFormatting>
  <conditionalFormatting sqref="BI33:BJ34">
    <cfRule type="expression" dxfId="70" priority="301" stopIfTrue="1">
      <formula>CELL("protect",BI33)=0</formula>
    </cfRule>
    <cfRule type="beginsWith" dxfId="69" priority="302" operator="beginsWith" text="BLANK">
      <formula>LEFT(BI33,LEN("BLANK"))="BLANK"</formula>
    </cfRule>
    <cfRule type="beginsWith" dxfId="68" priority="303" operator="beginsWith" text="REJECT">
      <formula>LEFT(BI33,LEN("REJECT"))="REJECT"</formula>
    </cfRule>
    <cfRule type="beginsWith" dxfId="67" priority="304" operator="beginsWith" text="CHECK">
      <formula>LEFT(BI33,LEN("CHECK"))="CHECK"</formula>
    </cfRule>
    <cfRule type="beginsWith" dxfId="66" priority="305" operator="beginsWith" text="EQ">
      <formula>LEFT(BI33,LEN("EQ"))="EQ"</formula>
    </cfRule>
  </conditionalFormatting>
  <conditionalFormatting sqref="BK37">
    <cfRule type="expression" dxfId="65" priority="101" stopIfTrue="1">
      <formula>CELL("protect",BK37)=0</formula>
    </cfRule>
    <cfRule type="beginsWith" dxfId="64" priority="102" operator="beginsWith" text="BLANK">
      <formula>LEFT(BK37,LEN("BLANK"))="BLANK"</formula>
    </cfRule>
    <cfRule type="beginsWith" dxfId="63" priority="103" operator="beginsWith" text="REJECT">
      <formula>LEFT(BK37,LEN("REJECT"))="REJECT"</formula>
    </cfRule>
    <cfRule type="beginsWith" dxfId="62" priority="104" operator="beginsWith" text="CHECK">
      <formula>LEFT(BK37,LEN("CHECK"))="CHECK"</formula>
    </cfRule>
    <cfRule type="beginsWith" dxfId="61" priority="105" operator="beginsWith" text="EQ">
      <formula>LEFT(BK37,LEN("EQ"))="EQ"</formula>
    </cfRule>
  </conditionalFormatting>
  <conditionalFormatting sqref="BK37:BK163">
    <cfRule type="expression" dxfId="60" priority="106" stopIfTrue="1">
      <formula>CELL("protect",BK37)=0</formula>
    </cfRule>
    <cfRule type="beginsWith" dxfId="59" priority="107" operator="beginsWith" text="BLANK">
      <formula>LEFT(BK37,LEN("BLANK"))="BLANK"</formula>
    </cfRule>
    <cfRule type="beginsWith" dxfId="58" priority="108" operator="beginsWith" text="REJECT">
      <formula>LEFT(BK37,LEN("REJECT"))="REJECT"</formula>
    </cfRule>
    <cfRule type="beginsWith" dxfId="57" priority="109" operator="beginsWith" text="CHECK">
      <formula>LEFT(BK37,LEN("CHECK"))="CHECK"</formula>
    </cfRule>
    <cfRule type="beginsWith" dxfId="56" priority="110" operator="beginsWith" text="EQ">
      <formula>LEFT(BK37,LEN("EQ"))="EQ"</formula>
    </cfRule>
  </conditionalFormatting>
  <conditionalFormatting sqref="BK38:BK163">
    <cfRule type="expression" dxfId="55" priority="221" stopIfTrue="1">
      <formula>CELL("protect",BK38)=0</formula>
    </cfRule>
    <cfRule type="beginsWith" dxfId="54" priority="222" operator="beginsWith" text="BLANK">
      <formula>LEFT(BK38,LEN("BLANK"))="BLANK"</formula>
    </cfRule>
    <cfRule type="beginsWith" dxfId="53" priority="223" operator="beginsWith" text="REJECT">
      <formula>LEFT(BK38,LEN("REJECT"))="REJECT"</formula>
    </cfRule>
    <cfRule type="beginsWith" dxfId="52" priority="224" operator="beginsWith" text="CHECK">
      <formula>LEFT(BK38,LEN("CHECK"))="CHECK"</formula>
    </cfRule>
    <cfRule type="beginsWith" dxfId="51" priority="225" operator="beginsWith" text="EQ">
      <formula>LEFT(BK38,LEN("EQ"))="EQ"</formula>
    </cfRule>
  </conditionalFormatting>
  <conditionalFormatting sqref="BK33:BL36">
    <cfRule type="expression" dxfId="50" priority="176" stopIfTrue="1">
      <formula>CELL("protect",BK33)=0</formula>
    </cfRule>
    <cfRule type="beginsWith" dxfId="49" priority="177" operator="beginsWith" text="BLANK">
      <formula>LEFT(BK33,LEN("BLANK"))="BLANK"</formula>
    </cfRule>
    <cfRule type="beginsWith" dxfId="48" priority="178" operator="beginsWith" text="REJECT">
      <formula>LEFT(BK33,LEN("REJECT"))="REJECT"</formula>
    </cfRule>
    <cfRule type="beginsWith" dxfId="47" priority="179" operator="beginsWith" text="CHECK">
      <formula>LEFT(BK33,LEN("CHECK"))="CHECK"</formula>
    </cfRule>
    <cfRule type="beginsWith" dxfId="46" priority="180" operator="beginsWith" text="EQ">
      <formula>LEFT(BK33,LEN("EQ"))="EQ"</formula>
    </cfRule>
  </conditionalFormatting>
  <conditionalFormatting sqref="BQ35:BQ36">
    <cfRule type="expression" dxfId="45" priority="206" stopIfTrue="1">
      <formula>CELL("protect",BQ35)=0</formula>
    </cfRule>
    <cfRule type="beginsWith" dxfId="44" priority="207" operator="beginsWith" text="BLANK">
      <formula>LEFT(BQ35,LEN("BLANK"))="BLANK"</formula>
    </cfRule>
    <cfRule type="beginsWith" dxfId="43" priority="208" operator="beginsWith" text="REJECT">
      <formula>LEFT(BQ35,LEN("REJECT"))="REJECT"</formula>
    </cfRule>
    <cfRule type="beginsWith" dxfId="42" priority="209" operator="beginsWith" text="CHECK">
      <formula>LEFT(BQ35,LEN("CHECK"))="CHECK"</formula>
    </cfRule>
    <cfRule type="beginsWith" dxfId="41" priority="210" operator="beginsWith" text="EQ">
      <formula>LEFT(BQ35,LEN("EQ"))="EQ"</formula>
    </cfRule>
  </conditionalFormatting>
  <conditionalFormatting sqref="BQ32:BS34 BR33:BR35">
    <cfRule type="expression" dxfId="40" priority="381" stopIfTrue="1">
      <formula>CELL("protect",BQ32)=0</formula>
    </cfRule>
    <cfRule type="beginsWith" dxfId="39" priority="382" operator="beginsWith" text="BLANK">
      <formula>LEFT(BQ32,LEN("BLANK"))="BLANK"</formula>
    </cfRule>
    <cfRule type="beginsWith" dxfId="38" priority="383" operator="beginsWith" text="REJECT">
      <formula>LEFT(BQ32,LEN("REJECT"))="REJECT"</formula>
    </cfRule>
    <cfRule type="beginsWith" dxfId="37" priority="384" operator="beginsWith" text="CHECK">
      <formula>LEFT(BQ32,LEN("CHECK"))="CHECK"</formula>
    </cfRule>
    <cfRule type="beginsWith" dxfId="36" priority="385" operator="beginsWith" text="EQ">
      <formula>LEFT(BQ32,LEN("EQ"))="EQ"</formula>
    </cfRule>
  </conditionalFormatting>
  <conditionalFormatting sqref="BS35:BS36">
    <cfRule type="expression" dxfId="35" priority="211" stopIfTrue="1">
      <formula>CELL("protect",BS35)=0</formula>
    </cfRule>
    <cfRule type="beginsWith" dxfId="34" priority="212" operator="beginsWith" text="BLANK">
      <formula>LEFT(BS35,LEN("BLANK"))="BLANK"</formula>
    </cfRule>
    <cfRule type="beginsWith" dxfId="33" priority="213" operator="beginsWith" text="REJECT">
      <formula>LEFT(BS35,LEN("REJECT"))="REJECT"</formula>
    </cfRule>
    <cfRule type="beginsWith" dxfId="32" priority="214" operator="beginsWith" text="CHECK">
      <formula>LEFT(BS35,LEN("CHECK"))="CHECK"</formula>
    </cfRule>
    <cfRule type="beginsWith" dxfId="31" priority="215" operator="beginsWith" text="EQ">
      <formula>LEFT(BS35,LEN("EQ"))="EQ"</formula>
    </cfRule>
  </conditionalFormatting>
  <conditionalFormatting sqref="BU32:BU40 D21:K26 BV33:BV40 CA33:CA40 CC33:CC40">
    <cfRule type="expression" dxfId="30" priority="861" stopIfTrue="1">
      <formula>CELL("protect",D21)=0</formula>
    </cfRule>
  </conditionalFormatting>
  <conditionalFormatting sqref="BU41">
    <cfRule type="expression" dxfId="29" priority="91" stopIfTrue="1">
      <formula>CELL("protect",BU41)=0</formula>
    </cfRule>
    <cfRule type="beginsWith" dxfId="28" priority="92" operator="beginsWith" text="BLANK">
      <formula>LEFT(BU41,LEN("BLANK"))="BLANK"</formula>
    </cfRule>
    <cfRule type="beginsWith" dxfId="27" priority="93" operator="beginsWith" text="REJECT">
      <formula>LEFT(BU41,LEN("REJECT"))="REJECT"</formula>
    </cfRule>
    <cfRule type="beginsWith" dxfId="26" priority="94" operator="beginsWith" text="CHECK">
      <formula>LEFT(BU41,LEN("CHECK"))="CHECK"</formula>
    </cfRule>
    <cfRule type="beginsWith" dxfId="25" priority="95" operator="beginsWith" text="EQ">
      <formula>LEFT(BU41,LEN("EQ"))="EQ"</formula>
    </cfRule>
  </conditionalFormatting>
  <conditionalFormatting sqref="BU41:BU42 BU46:BU162">
    <cfRule type="expression" dxfId="24" priority="96" stopIfTrue="1">
      <formula>CELL("protect",BU41)=0</formula>
    </cfRule>
    <cfRule type="beginsWith" dxfId="23" priority="97" operator="beginsWith" text="BLANK">
      <formula>LEFT(BU41,LEN("BLANK"))="BLANK"</formula>
    </cfRule>
    <cfRule type="beginsWith" dxfId="22" priority="98" operator="beginsWith" text="REJECT">
      <formula>LEFT(BU41,LEN("REJECT"))="REJECT"</formula>
    </cfRule>
    <cfRule type="beginsWith" dxfId="21" priority="99" operator="beginsWith" text="CHECK">
      <formula>LEFT(BU41,LEN("CHECK"))="CHECK"</formula>
    </cfRule>
    <cfRule type="beginsWith" dxfId="20" priority="100" operator="beginsWith" text="EQ">
      <formula>LEFT(BU41,LEN("EQ"))="EQ"</formula>
    </cfRule>
  </conditionalFormatting>
  <conditionalFormatting sqref="BU42 BU46:BU162">
    <cfRule type="expression" dxfId="19" priority="156" stopIfTrue="1">
      <formula>CELL("protect",BU42)=0</formula>
    </cfRule>
    <cfRule type="beginsWith" dxfId="18" priority="157" operator="beginsWith" text="BLANK">
      <formula>LEFT(BU42,LEN("BLANK"))="BLANK"</formula>
    </cfRule>
    <cfRule type="beginsWith" dxfId="17" priority="158" operator="beginsWith" text="REJECT">
      <formula>LEFT(BU42,LEN("REJECT"))="REJECT"</formula>
    </cfRule>
    <cfRule type="beginsWith" dxfId="16" priority="159" operator="beginsWith" text="CHECK">
      <formula>LEFT(BU42,LEN("CHECK"))="CHECK"</formula>
    </cfRule>
    <cfRule type="beginsWith" dxfId="15" priority="160" operator="beginsWith" text="EQ">
      <formula>LEFT(BU42,LEN("EQ"))="EQ"</formula>
    </cfRule>
  </conditionalFormatting>
  <conditionalFormatting sqref="BU30:BV32">
    <cfRule type="expression" dxfId="14" priority="191" stopIfTrue="1">
      <formula>CELL("protect",BU30)=0</formula>
    </cfRule>
    <cfRule type="beginsWith" dxfId="13" priority="192" operator="beginsWith" text="BLANK">
      <formula>LEFT(BU30,LEN("BLANK"))="BLANK"</formula>
    </cfRule>
    <cfRule type="beginsWith" dxfId="12" priority="193" operator="beginsWith" text="REJECT">
      <formula>LEFT(BU30,LEN("REJECT"))="REJECT"</formula>
    </cfRule>
    <cfRule type="beginsWith" dxfId="11" priority="194" operator="beginsWith" text="CHECK">
      <formula>LEFT(BU30,LEN("CHECK"))="CHECK"</formula>
    </cfRule>
    <cfRule type="beginsWith" dxfId="10" priority="195" operator="beginsWith" text="EQ">
      <formula>LEFT(BU30,LEN("EQ"))="EQ"</formula>
    </cfRule>
  </conditionalFormatting>
  <conditionalFormatting sqref="BW30:CC31">
    <cfRule type="expression" dxfId="9" priority="201" stopIfTrue="1">
      <formula>CELL("protect",BW30)=0</formula>
    </cfRule>
    <cfRule type="beginsWith" dxfId="8" priority="202" operator="beginsWith" text="BLANK">
      <formula>LEFT(BW30,LEN("BLANK"))="BLANK"</formula>
    </cfRule>
    <cfRule type="beginsWith" dxfId="7" priority="203" operator="beginsWith" text="REJECT">
      <formula>LEFT(BW30,LEN("REJECT"))="REJECT"</formula>
    </cfRule>
    <cfRule type="beginsWith" dxfId="6" priority="204" operator="beginsWith" text="CHECK">
      <formula>LEFT(BW30,LEN("CHECK"))="CHECK"</formula>
    </cfRule>
    <cfRule type="beginsWith" dxfId="5" priority="205" operator="beginsWith" text="EQ">
      <formula>LEFT(BW30,LEN("EQ"))="EQ"</formula>
    </cfRule>
  </conditionalFormatting>
  <conditionalFormatting sqref="CA32:CC32">
    <cfRule type="expression" dxfId="4" priority="196" stopIfTrue="1">
      <formula>CELL("protect",CA32)=0</formula>
    </cfRule>
    <cfRule type="beginsWith" dxfId="3" priority="197" operator="beginsWith" text="BLANK">
      <formula>LEFT(CA32,LEN("BLANK"))="BLANK"</formula>
    </cfRule>
    <cfRule type="beginsWith" dxfId="2" priority="198" operator="beginsWith" text="REJECT">
      <formula>LEFT(CA32,LEN("REJECT"))="REJECT"</formula>
    </cfRule>
    <cfRule type="beginsWith" dxfId="1" priority="199" operator="beginsWith" text="CHECK">
      <formula>LEFT(CA32,LEN("CHECK"))="CHECK"</formula>
    </cfRule>
    <cfRule type="beginsWith" dxfId="0" priority="200" operator="beginsWith" text="EQ">
      <formula>LEFT(CA32,LEN("EQ"))="EQ"</formula>
    </cfRule>
  </conditionalFormatting>
  <dataValidations count="6">
    <dataValidation type="list" allowBlank="1" showInputMessage="1" showErrorMessage="1" sqref="N3:AB3" xr:uid="{64ED5FB7-D137-4552-8EE7-16200C92F4A2}">
      <formula1>"Cells with drop down lists are highlighted with a thick border. An initial setting is shown., Drop down options can be identified by the heavy border. Delete will clear the entry."</formula1>
    </dataValidation>
    <dataValidation type="list" allowBlank="1" showInputMessage="1" showErrorMessage="1" sqref="R33:T33" xr:uid="{952D919A-FD59-4E20-B771-48CDCBAE4241}">
      <formula1>"Select option in list:, Yes, No"</formula1>
    </dataValidation>
    <dataValidation type="list" allowBlank="1" showInputMessage="1" showErrorMessage="1" sqref="AC33:AD35 AC39:AD39 CA33:CB40 AM40:AN40 AC41:AD43 BG33:BH34 AM42:AN44 BQ36:BR36 BG36:BH37" xr:uid="{08296402-66C7-48F3-8638-7CBA55BE2D78}">
      <formula1>"Select Option in list:, Yes, No"</formula1>
    </dataValidation>
    <dataValidation type="list" allowBlank="1" showInputMessage="1" showErrorMessage="1" sqref="AC40:AD40 AM41:AN41" xr:uid="{EA6A81A5-7DFA-4BB6-84AF-F30FD3C5BE09}">
      <formula1>"Select Option in list:, Yes, No, NA"</formula1>
    </dataValidation>
    <dataValidation type="list" allowBlank="1" showInputMessage="1" showErrorMessage="1" sqref="AW33:AX33" xr:uid="{9BAE4D99-89B3-4E28-8BAB-435DE6898F56}">
      <formula1>"Select Option in List:, Throttle blipping system, No throttle blipping system"</formula1>
    </dataValidation>
    <dataValidation type="list" allowBlank="1" showInputMessage="1" showErrorMessage="1" sqref="AC44:AD44 AM45:AN45 BG38:BH38 AW34:AX34" xr:uid="{A58D7523-0226-445F-B280-246C28C3E7AB}">
      <formula1>"Select Option in list:, Yes, No, N/A"</formula1>
    </dataValidation>
  </dataValidations>
  <hyperlinks>
    <hyperlink ref="M47" r:id="rId1" display="https://github.com/NicArisi/FSAEETCFiles" xr:uid="{2F23675A-923B-44C6-9163-6FBB2EB8F8C4}"/>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2A92A-1930-41E8-908A-BA35553A3625}">
  <sheetPr>
    <tabColor rgb="FFFFFF00"/>
    <pageSetUpPr fitToPage="1"/>
  </sheetPr>
  <dimension ref="A1:I23"/>
  <sheetViews>
    <sheetView view="pageBreakPreview" topLeftCell="A14" zoomScale="130" zoomScaleNormal="100" zoomScaleSheetLayoutView="130" workbookViewId="0">
      <selection activeCell="C20" sqref="C20:D20"/>
    </sheetView>
  </sheetViews>
  <sheetFormatPr defaultColWidth="0" defaultRowHeight="13.5" x14ac:dyDescent="0.3"/>
  <cols>
    <col min="1" max="1" width="2.6328125" style="115" customWidth="1"/>
    <col min="2" max="2" width="6.6328125" style="117" customWidth="1"/>
    <col min="3" max="3" width="22.36328125" style="117" customWidth="1"/>
    <col min="4" max="4" width="55.90625" style="117" customWidth="1"/>
    <col min="5" max="6" width="4.6328125" style="117" customWidth="1"/>
    <col min="7" max="7" width="22" style="117" customWidth="1"/>
    <col min="8" max="8" width="4.36328125" style="115" customWidth="1"/>
    <col min="9" max="16384" width="0" style="117" hidden="1"/>
  </cols>
  <sheetData>
    <row r="1" spans="1:9" s="115" customFormat="1" ht="12.5" x14ac:dyDescent="0.25"/>
    <row r="2" spans="1:9" ht="20" customHeight="1" x14ac:dyDescent="0.3">
      <c r="B2" s="189" t="s">
        <v>186</v>
      </c>
      <c r="C2" s="189"/>
      <c r="D2" s="189"/>
      <c r="E2" s="189"/>
      <c r="F2" s="189"/>
      <c r="G2" s="189"/>
      <c r="I2" s="116"/>
    </row>
    <row r="3" spans="1:9" ht="5" customHeight="1" x14ac:dyDescent="0.3">
      <c r="B3" s="118"/>
      <c r="C3" s="118"/>
      <c r="D3" s="118"/>
      <c r="E3" s="118"/>
      <c r="F3" s="118"/>
      <c r="G3" s="118"/>
    </row>
    <row r="4" spans="1:9" s="123" customFormat="1" ht="13" x14ac:dyDescent="0.25">
      <c r="A4" s="115"/>
      <c r="B4" s="119" t="s">
        <v>167</v>
      </c>
      <c r="C4" s="120"/>
      <c r="D4" s="119" t="s">
        <v>168</v>
      </c>
      <c r="E4" s="121"/>
      <c r="F4" s="121"/>
      <c r="G4" s="122"/>
      <c r="H4" s="115"/>
    </row>
    <row r="5" spans="1:9" ht="5" customHeight="1" thickBot="1" x14ac:dyDescent="0.35">
      <c r="B5" s="118"/>
      <c r="C5" s="118"/>
      <c r="D5" s="118"/>
      <c r="E5" s="118"/>
      <c r="F5" s="118"/>
      <c r="G5" s="118"/>
    </row>
    <row r="6" spans="1:9" ht="18" customHeight="1" x14ac:dyDescent="0.3">
      <c r="B6" s="124" t="s">
        <v>169</v>
      </c>
      <c r="C6" s="190" t="s">
        <v>49</v>
      </c>
      <c r="D6" s="191"/>
      <c r="E6" s="192" t="s">
        <v>170</v>
      </c>
      <c r="F6" s="193"/>
      <c r="G6" s="125" t="s">
        <v>171</v>
      </c>
    </row>
    <row r="7" spans="1:9" ht="53" customHeight="1" x14ac:dyDescent="0.3">
      <c r="B7" s="126"/>
      <c r="C7" s="186" t="s">
        <v>172</v>
      </c>
      <c r="D7" s="186"/>
      <c r="E7" s="187" t="s">
        <v>16</v>
      </c>
      <c r="F7" s="188"/>
      <c r="G7" s="127"/>
    </row>
    <row r="8" spans="1:9" ht="42" customHeight="1" x14ac:dyDescent="0.3">
      <c r="B8" s="126"/>
      <c r="C8" s="186" t="s">
        <v>173</v>
      </c>
      <c r="D8" s="186"/>
      <c r="E8" s="187" t="s">
        <v>16</v>
      </c>
      <c r="F8" s="188"/>
      <c r="G8" s="127"/>
    </row>
    <row r="9" spans="1:9" ht="34.25" customHeight="1" x14ac:dyDescent="0.3">
      <c r="B9" s="126"/>
      <c r="C9" s="186" t="s">
        <v>174</v>
      </c>
      <c r="D9" s="186"/>
      <c r="E9" s="187" t="s">
        <v>16</v>
      </c>
      <c r="F9" s="188"/>
      <c r="G9" s="127"/>
    </row>
    <row r="10" spans="1:9" ht="29.4" customHeight="1" x14ac:dyDescent="0.3">
      <c r="B10" s="126"/>
      <c r="C10" s="186" t="s">
        <v>175</v>
      </c>
      <c r="D10" s="186"/>
      <c r="E10" s="187" t="s">
        <v>16</v>
      </c>
      <c r="F10" s="188"/>
      <c r="G10" s="127"/>
    </row>
    <row r="11" spans="1:9" ht="32" customHeight="1" x14ac:dyDescent="0.3">
      <c r="B11" s="126"/>
      <c r="C11" s="186" t="s">
        <v>176</v>
      </c>
      <c r="D11" s="186"/>
      <c r="E11" s="194" t="s">
        <v>16</v>
      </c>
      <c r="F11" s="195"/>
      <c r="G11" s="127"/>
    </row>
    <row r="12" spans="1:9" ht="45" customHeight="1" x14ac:dyDescent="0.3">
      <c r="B12" s="126"/>
      <c r="C12" s="186" t="s">
        <v>177</v>
      </c>
      <c r="D12" s="186"/>
      <c r="E12" s="187" t="s">
        <v>16</v>
      </c>
      <c r="F12" s="188"/>
      <c r="G12" s="127"/>
    </row>
    <row r="13" spans="1:9" ht="35" customHeight="1" x14ac:dyDescent="0.3">
      <c r="B13" s="126"/>
      <c r="C13" s="186" t="s">
        <v>178</v>
      </c>
      <c r="D13" s="186"/>
      <c r="E13" s="187" t="s">
        <v>16</v>
      </c>
      <c r="F13" s="188"/>
      <c r="G13" s="127"/>
    </row>
    <row r="14" spans="1:9" ht="35" customHeight="1" x14ac:dyDescent="0.3">
      <c r="B14" s="126"/>
      <c r="C14" s="186" t="s">
        <v>179</v>
      </c>
      <c r="D14" s="186"/>
      <c r="E14" s="187" t="s">
        <v>16</v>
      </c>
      <c r="F14" s="188"/>
      <c r="G14" s="127"/>
    </row>
    <row r="15" spans="1:9" ht="65.400000000000006" customHeight="1" x14ac:dyDescent="0.3">
      <c r="B15" s="128"/>
      <c r="C15" s="196" t="s">
        <v>180</v>
      </c>
      <c r="D15" s="196"/>
      <c r="E15" s="197" t="s">
        <v>16</v>
      </c>
      <c r="F15" s="198"/>
      <c r="G15" s="129"/>
    </row>
    <row r="16" spans="1:9" ht="35" customHeight="1" x14ac:dyDescent="0.3">
      <c r="B16" s="130"/>
      <c r="C16" s="199" t="s">
        <v>181</v>
      </c>
      <c r="D16" s="200"/>
      <c r="E16" s="187" t="s">
        <v>16</v>
      </c>
      <c r="F16" s="188"/>
      <c r="G16" s="131"/>
    </row>
    <row r="17" spans="2:7" ht="35" customHeight="1" x14ac:dyDescent="0.3">
      <c r="B17" s="130"/>
      <c r="C17" s="196" t="s">
        <v>182</v>
      </c>
      <c r="D17" s="196"/>
      <c r="E17" s="187" t="s">
        <v>16</v>
      </c>
      <c r="F17" s="188"/>
      <c r="G17" s="131"/>
    </row>
    <row r="18" spans="2:7" ht="35" customHeight="1" x14ac:dyDescent="0.3">
      <c r="B18" s="130"/>
      <c r="C18" s="196" t="s">
        <v>183</v>
      </c>
      <c r="D18" s="196"/>
      <c r="E18" s="187"/>
      <c r="F18" s="188"/>
      <c r="G18" s="131"/>
    </row>
    <row r="19" spans="2:7" ht="52.75" customHeight="1" x14ac:dyDescent="0.3">
      <c r="B19" s="130"/>
      <c r="C19" s="196" t="s">
        <v>190</v>
      </c>
      <c r="D19" s="196"/>
      <c r="E19" s="187"/>
      <c r="F19" s="188"/>
      <c r="G19" s="131"/>
    </row>
    <row r="20" spans="2:7" ht="53.4" customHeight="1" x14ac:dyDescent="0.3">
      <c r="B20" s="130"/>
      <c r="C20" s="196" t="s">
        <v>193</v>
      </c>
      <c r="D20" s="196"/>
      <c r="E20" s="187"/>
      <c r="F20" s="188"/>
      <c r="G20" s="131"/>
    </row>
    <row r="21" spans="2:7" ht="55.25" customHeight="1" thickBot="1" x14ac:dyDescent="0.35">
      <c r="B21" s="132"/>
      <c r="C21" s="201" t="s">
        <v>191</v>
      </c>
      <c r="D21" s="201"/>
      <c r="E21" s="201"/>
      <c r="F21" s="201"/>
      <c r="G21" s="133"/>
    </row>
    <row r="22" spans="2:7" ht="35" customHeight="1" x14ac:dyDescent="0.3">
      <c r="B22" s="134"/>
      <c r="C22" s="202" t="s">
        <v>184</v>
      </c>
      <c r="D22" s="202"/>
      <c r="E22" s="203">
        <v>46143</v>
      </c>
      <c r="F22" s="204"/>
      <c r="G22" s="204"/>
    </row>
    <row r="23" spans="2:7" ht="35" customHeight="1" x14ac:dyDescent="0.3">
      <c r="B23" s="134"/>
      <c r="C23" s="202" t="s">
        <v>185</v>
      </c>
      <c r="D23" s="202"/>
      <c r="E23" s="205"/>
      <c r="F23" s="206"/>
      <c r="G23" s="206"/>
    </row>
  </sheetData>
  <mergeCells count="36">
    <mergeCell ref="C21:D21"/>
    <mergeCell ref="E21:F21"/>
    <mergeCell ref="C22:D22"/>
    <mergeCell ref="E22:G23"/>
    <mergeCell ref="C23:D23"/>
    <mergeCell ref="C18:D18"/>
    <mergeCell ref="E18:F18"/>
    <mergeCell ref="C19:D19"/>
    <mergeCell ref="E19:F19"/>
    <mergeCell ref="C20:D20"/>
    <mergeCell ref="E20:F20"/>
    <mergeCell ref="C15:D15"/>
    <mergeCell ref="E15:F15"/>
    <mergeCell ref="C16:D16"/>
    <mergeCell ref="E16:F16"/>
    <mergeCell ref="C17:D17"/>
    <mergeCell ref="E17:F17"/>
    <mergeCell ref="C12:D12"/>
    <mergeCell ref="E12:F12"/>
    <mergeCell ref="C13:D13"/>
    <mergeCell ref="E13:F13"/>
    <mergeCell ref="C14:D14"/>
    <mergeCell ref="E14:F14"/>
    <mergeCell ref="C9:D9"/>
    <mergeCell ref="E9:F9"/>
    <mergeCell ref="C10:D10"/>
    <mergeCell ref="E10:F10"/>
    <mergeCell ref="C11:D11"/>
    <mergeCell ref="E11:F11"/>
    <mergeCell ref="C8:D8"/>
    <mergeCell ref="E8:F8"/>
    <mergeCell ref="B2:G2"/>
    <mergeCell ref="C6:D6"/>
    <mergeCell ref="E6:F6"/>
    <mergeCell ref="C7:D7"/>
    <mergeCell ref="E7:F7"/>
  </mergeCells>
  <printOptions horizontalCentered="1"/>
  <pageMargins left="0.3" right="0.3" top="0.3" bottom="0.3" header="0" footer="0"/>
  <pageSetup scale="88"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9E37190B45D14468AD338A95B393908" ma:contentTypeVersion="18" ma:contentTypeDescription="Create a new document." ma:contentTypeScope="" ma:versionID="ec80e2559a132cfae1e4f77fd8bbd619">
  <xsd:schema xmlns:xsd="http://www.w3.org/2001/XMLSchema" xmlns:xs="http://www.w3.org/2001/XMLSchema" xmlns:p="http://schemas.microsoft.com/office/2006/metadata/properties" xmlns:ns3="51ffc59d-bedf-46ea-b889-c60aaeceae85" xmlns:ns4="3349cc54-672d-4d12-bce3-5e3f2b3482d0" targetNamespace="http://schemas.microsoft.com/office/2006/metadata/properties" ma:root="true" ma:fieldsID="db5287e8230fc1730c59c8f91a978efa" ns3:_="" ns4:_="">
    <xsd:import namespace="51ffc59d-bedf-46ea-b889-c60aaeceae85"/>
    <xsd:import namespace="3349cc54-672d-4d12-bce3-5e3f2b3482d0"/>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4:SharedWithUsers" minOccurs="0"/>
                <xsd:element ref="ns4:SharedWithDetails" minOccurs="0"/>
                <xsd:element ref="ns4:SharingHintHash" minOccurs="0"/>
                <xsd:element ref="ns3:MediaServiceAutoKeyPoints" minOccurs="0"/>
                <xsd:element ref="ns3:MediaServiceKeyPoints" minOccurs="0"/>
                <xsd:element ref="ns3:MediaServiceDateTaken" minOccurs="0"/>
                <xsd:element ref="ns3:MediaServiceLocation" minOccurs="0"/>
                <xsd:element ref="ns3:MediaLengthInSeconds" minOccurs="0"/>
                <xsd:element ref="ns3:_activity"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ffc59d-bedf-46ea-b889-c60aaeceae8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349cc54-672d-4d12-bce3-5e3f2b3482d0"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SharingHintHash" ma:index="16"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51ffc59d-bedf-46ea-b889-c60aaeceae85" xsi:nil="true"/>
  </documentManagement>
</p:properties>
</file>

<file path=customXml/itemProps1.xml><?xml version="1.0" encoding="utf-8"?>
<ds:datastoreItem xmlns:ds="http://schemas.openxmlformats.org/officeDocument/2006/customXml" ds:itemID="{627196E6-1C21-460E-95AE-C83E9C5FB3BD}">
  <ds:schemaRefs>
    <ds:schemaRef ds:uri="http://schemas.microsoft.com/sharepoint/v3/contenttype/forms"/>
  </ds:schemaRefs>
</ds:datastoreItem>
</file>

<file path=customXml/itemProps2.xml><?xml version="1.0" encoding="utf-8"?>
<ds:datastoreItem xmlns:ds="http://schemas.openxmlformats.org/officeDocument/2006/customXml" ds:itemID="{9AE3AFF2-CC48-4295-B654-F14DB942DB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1ffc59d-bedf-46ea-b889-c60aaeceae85"/>
    <ds:schemaRef ds:uri="3349cc54-672d-4d12-bce3-5e3f2b3482d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6901849-AB07-4C78-B52F-7D71080DA3D8}">
  <ds:schemaRefs>
    <ds:schemaRef ds:uri="http://schemas.microsoft.com/office/2006/documentManagement/types"/>
    <ds:schemaRef ds:uri="http://schemas.microsoft.com/office/infopath/2007/PartnerControls"/>
    <ds:schemaRef ds:uri="3349cc54-672d-4d12-bce3-5e3f2b3482d0"/>
    <ds:schemaRef ds:uri="http://purl.org/dc/elements/1.1/"/>
    <ds:schemaRef ds:uri="http://schemas.microsoft.com/office/2006/metadata/properties"/>
    <ds:schemaRef ds:uri="51ffc59d-bedf-46ea-b889-c60aaeceae85"/>
    <ds:schemaRef ds:uri="http://purl.org/dc/terms/"/>
    <ds:schemaRef ds:uri="http://schemas.openxmlformats.org/package/2006/metadata/core-properties"/>
    <ds:schemaRef ds:uri="http://www.w3.org/XML/1998/namespace"/>
    <ds:schemaRef ds:uri="http://purl.org/dc/dcmitype/"/>
  </ds:schemaRefs>
</ds:datastoreItem>
</file>

<file path=docMetadata/LabelInfo.xml><?xml version="1.0" encoding="utf-8"?>
<clbl:labelList xmlns:clbl="http://schemas.microsoft.com/office/2020/mipLabelMetadata">
  <clbl:label id="{c990bb7a-51f4-439b-bd36-9c07fb1041c0}" enabled="0" method="" siteId="{c990bb7a-51f4-439b-bd36-9c07fb1041c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2026 IC ETC Form</vt:lpstr>
      <vt:lpstr>On-site Competition Inspection</vt:lpstr>
      <vt:lpstr>'On-site Competition Inspection'!Print_Area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Klepacki, Anthony (A.)</dc:creator>
  <cp:keywords/>
  <dc:description/>
  <cp:lastModifiedBy>Arisi-Fernandez, Nicolas F</cp:lastModifiedBy>
  <cp:revision/>
  <dcterms:created xsi:type="dcterms:W3CDTF">2023-02-17T16:23:14Z</dcterms:created>
  <dcterms:modified xsi:type="dcterms:W3CDTF">2026-01-31T03:42:29Z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0x01010009E37190B45D14468AD338A95B393908</vt:lpwstr>
  </property>
</Properties>
</file>