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at/Desktop/"/>
    </mc:Choice>
  </mc:AlternateContent>
  <xr:revisionPtr revIDLastSave="0" documentId="13_ncr:1_{49ACD033-A902-654A-850F-FDFE818088DE}" xr6:coauthVersionLast="47" xr6:coauthVersionMax="47" xr10:uidLastSave="{00000000-0000-0000-0000-000000000000}"/>
  <bookViews>
    <workbookView xWindow="0" yWindow="720" windowWidth="29400" windowHeight="18400" activeTab="2" xr2:uid="{E280761A-8204-2E4F-93CF-4FF76845A94D}"/>
  </bookViews>
  <sheets>
    <sheet name="Furniture_data1" sheetId="2" r:id="rId1"/>
    <sheet name="Calculations" sheetId="1" r:id="rId2"/>
    <sheet name="Dashboard" sheetId="3" r:id="rId3"/>
  </sheets>
  <definedNames>
    <definedName name="_xlchart.v5.0" hidden="1">Calculations!$A$35:$C$35</definedName>
    <definedName name="_xlchart.v5.1" hidden="1">Calculations!$A$36:$C$84</definedName>
    <definedName name="_xlchart.v5.2" hidden="1">Calculations!$D$35</definedName>
    <definedName name="_xlchart.v5.3" hidden="1">Calculations!$D$36:$D$84</definedName>
    <definedName name="ExternalData_1" localSheetId="0" hidden="1">Furniture_data1!$A$1:$T$2122</definedName>
    <definedName name="highcategory">Calculations!$F$49</definedName>
    <definedName name="ordersbyduration">Calculations!$F$40</definedName>
    <definedName name="Profit">Calculations!$H$8</definedName>
    <definedName name="Profitttt">Calculations!$I$8</definedName>
    <definedName name="Profityoy">Calculations!$M$8</definedName>
    <definedName name="Quantity">Calculations!$H$7</definedName>
    <definedName name="Quantityyoy">Calculations!$M$7</definedName>
    <definedName name="Quantityyoyyyy">Calculations!$M$6</definedName>
    <definedName name="Quantityyy">Calculations!$I$7</definedName>
    <definedName name="Sales">Calculations!$H$6</definedName>
    <definedName name="Salesbycategory">Calculations!$F$49</definedName>
    <definedName name="Saleshippingduratiob">Calculations!$F$27</definedName>
    <definedName name="Salesss">Calculations!$I$6</definedName>
    <definedName name="Salestrend">Calculations!$B$17</definedName>
    <definedName name="Salesyoy">Calculations!$H$6</definedName>
    <definedName name="Salesyoyy">Calculations!$H$6</definedName>
    <definedName name="Salesyoyyy">Calculations!$M$6</definedName>
    <definedName name="Saleyoyy">Calculations!$M$6</definedName>
    <definedName name="Shipmode">Calculations!$F$40</definedName>
    <definedName name="Slicer_Region">#N/A</definedName>
    <definedName name="Slicer_Segment">#N/A</definedName>
    <definedName name="topcellingcity">Calculations!$F$17</definedName>
    <definedName name="yoy">Calculations!$M$6</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7" i="1" l="1"/>
  <c r="C36" i="1" a="1"/>
  <c r="C36" i="1" s="1"/>
  <c r="H51" i="1" a="1"/>
  <c r="H51" i="1" s="1"/>
  <c r="F49" i="1"/>
  <c r="F40" i="1"/>
  <c r="F27" i="1"/>
  <c r="H19" i="1" a="1"/>
  <c r="H19" i="1" s="1"/>
  <c r="B17" i="1"/>
  <c r="J8" i="1"/>
  <c r="J7" i="1"/>
  <c r="J6" i="1"/>
  <c r="K8" i="1"/>
  <c r="K7" i="1"/>
  <c r="K6" i="1"/>
  <c r="I8" i="1"/>
  <c r="I7" i="1"/>
  <c r="I6" i="1"/>
  <c r="L6" i="1" l="1"/>
  <c r="M6" i="1" s="1"/>
  <c r="L7" i="1"/>
  <c r="M7" i="1" s="1"/>
  <c r="L8" i="1"/>
  <c r="J50" i="1"/>
  <c r="J52" i="1" s="1"/>
  <c r="M8" i="1"/>
  <c r="J54" i="1"/>
  <c r="J18" i="1"/>
  <c r="J53" i="1" l="1"/>
  <c r="J51" i="1"/>
  <c r="J23" i="1"/>
  <c r="J22" i="1"/>
  <c r="J21" i="1"/>
  <c r="J20" i="1"/>
  <c r="J1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33F0C9-CBA9-6B4D-AAA7-D32E5CE89E0E}" keepAlive="1" name="Query - Furniture_data1" description="Connection to the 'Furniture_data1' query in the workbook." type="5" refreshedVersion="8" background="1" saveData="1">
    <dbPr connection="Provider=Microsoft.Mashup.OleDb.1;Data Source=$Workbook$;Location=Furniture_data1;Extended Properties=&quot;&quot;" command="SELECT * FROM [Furniture_data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<sst xmlns="http://schemas.openxmlformats.org/spreadsheetml/2006/main" count="31962" uniqueCount="4433">
  <si>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</si>
  <si>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</si>
  <si>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</si>
  <si>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</si>
  <si>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</si>
  <si>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</si>
  <si>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</si>
  <si>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</si>
  <si>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</si>
  <si>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</si>
  <si>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</si>
  <si>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</si>
  <si>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</si>
  <si>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</si>
  <si>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</si>
  <si>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</si>
  <si>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</si>
  <si>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</si>
  <si>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</si>
  <si>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</si>
  <si>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</si>
  <si>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</si>
  <si>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</si>
  <si>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</si>
  <si>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</si>
  <si>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</si>
  <si>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</si>
  <si>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</si>
  <si>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</si>
  <si>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</si>
  <si>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</si>
  <si>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</si>
  <si>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</si>
  <si>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</si>
  <si>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</si>
  <si>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</si>
  <si>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</si>
  <si>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</si>
  <si>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</si>
  <si>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</si>
  <si>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</si>
  <si>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</si>
  <si>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</si>
  <si>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</si>
  <si>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</si>
  <si>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</si>
  <si>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</si>
  <si>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</si>
  <si>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</si>
  <si>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</si>
  <si>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</si>
  <si>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</si>
  <si>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</si>
  <si>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</si>
  <si>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</si>
  <si>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</si>
  <si>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</si>
  <si>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</si>
  <si>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</si>
  <si>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</si>
  <si>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</si>
  <si>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</si>
  <si>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</si>
  <si>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</si>
  <si>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</si>
  <si>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</si>
  <si>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</si>
  <si>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</si>
  <si>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</si>
  <si>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</si>
  <si>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</si>
  <si>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</si>
  <si>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</si>
  <si>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</si>
  <si>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</si>
  <si>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</si>
  <si>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</si>
  <si>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</si>
  <si>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</si>
  <si>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</si>
  <si>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</si>
  <si>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</si>
  <si>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</si>
  <si>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</si>
  <si>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</si>
  <si>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</si>
  <si>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</si>
  <si>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</si>
  <si>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</si>
  <si>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</si>
  <si>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</si>
  <si>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</si>
  <si>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</si>
  <si>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</si>
  <si>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</si>
  <si>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</si>
  <si>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</si>
  <si>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</si>
  <si>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</si>
  <si>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</si>
  <si>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</si>
  <si>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</si>
  <si>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</si>
  <si>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</si>
  <si>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</si>
  <si>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</si>
  <si>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</si>
  <si>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</si>
  <si>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</si>
  <si>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</si>
  <si>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</si>
  <si>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</si>
  <si>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</si>
  <si>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</si>
  <si>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</si>
  <si>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</si>
  <si>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</si>
  <si>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</si>
  <si>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</si>
  <si>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</si>
  <si>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</si>
  <si>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</si>
  <si>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</si>
  <si>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</si>
  <si>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</si>
  <si>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</si>
  <si>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</si>
  <si>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</si>
  <si>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</si>
  <si>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</si>
  <si>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</si>
  <si>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</si>
  <si>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</si>
  <si>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</si>
  <si>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</si>
  <si>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</si>
  <si>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</si>
  <si>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</si>
  <si>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</si>
  <si>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</si>
  <si>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</si>
  <si>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</si>
  <si>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</si>
  <si>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</si>
  <si>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</si>
  <si>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</si>
  <si>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</si>
  <si>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</si>
  <si>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</si>
  <si>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</si>
  <si>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</si>
  <si>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</si>
  <si>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</si>
  <si>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</si>
  <si>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</si>
  <si>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</si>
  <si>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</si>
  <si>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</si>
  <si>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</si>
  <si>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</si>
  <si>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</si>
  <si>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</si>
  <si>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</si>
  <si>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</si>
  <si>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</si>
  <si>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</si>
  <si>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</si>
  <si>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</si>
  <si>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</si>
  <si>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</si>
  <si>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</si>
  <si>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</si>
  <si>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</si>
  <si>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</si>
  <si>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</si>
  <si>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</si>
  <si>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</si>
  <si>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</si>
  <si>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</si>
  <si>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</si>
  <si>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</si>
  <si>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</si>
  <si>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</si>
  <si>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</si>
  <si>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</si>
  <si>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</si>
  <si>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</si>
  <si>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</si>
  <si>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</si>
  <si>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</si>
  <si>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</si>
  <si>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</si>
  <si>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</si>
  <si>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</si>
  <si>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</si>
  <si>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</si>
  <si>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</si>
  <si>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</si>
  <si>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</si>
  <si>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</si>
  <si>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</si>
  <si>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</si>
  <si>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</si>
  <si>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</si>
  <si>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</si>
  <si>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</si>
  <si>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</si>
  <si>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</si>
  <si>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</si>
  <si>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</si>
  <si>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</si>
  <si>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</si>
  <si>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</si>
  <si>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</si>
  <si>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</si>
  <si>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</si>
  <si>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</si>
  <si>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</si>
  <si>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</si>
  <si>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</si>
  <si>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</si>
  <si>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</si>
  <si>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</si>
  <si>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</si>
  <si>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</si>
  <si>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</si>
  <si>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</si>
  <si>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</si>
  <si>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</si>
  <si>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</si>
  <si>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</si>
  <si>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</si>
  <si>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</si>
  <si>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</si>
  <si>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</si>
  <si>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</si>
  <si>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</si>
  <si>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</si>
  <si>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</si>
  <si>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</si>
  <si>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</si>
  <si>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</si>
  <si>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</si>
  <si>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</si>
  <si>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</si>
  <si>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</si>
  <si>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</si>
  <si>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</si>
  <si>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</si>
  <si>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</si>
  <si>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</si>
  <si>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</si>
  <si>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</si>
  <si>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</si>
  <si>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</si>
  <si>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</si>
  <si>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</si>
  <si>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</si>
  <si>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</si>
  <si>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</si>
  <si>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</si>
  <si>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</si>
  <si>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</si>
  <si>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</si>
  <si>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</si>
  <si>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</si>
  <si>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</si>
  <si>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</si>
  <si>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</si>
  <si>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</si>
  <si>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</si>
  <si>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</si>
  <si>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</si>
  <si>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</si>
  <si>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</si>
  <si>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</si>
  <si>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</si>
  <si>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</si>
  <si>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</si>
  <si>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</si>
  <si>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</si>
  <si>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</si>
  <si>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</si>
  <si>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</si>
  <si>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</si>
  <si>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</si>
  <si>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</si>
  <si>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</si>
  <si>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</si>
  <si>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</si>
  <si>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</si>
  <si>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</si>
  <si>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</si>
  <si>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</si>
  <si>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</si>
  <si>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</si>
  <si>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</si>
  <si>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</si>
  <si>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</si>
  <si>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</si>
  <si>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</si>
  <si>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</si>
  <si>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</si>
  <si>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</si>
  <si>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</si>
  <si>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</si>
  <si>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</si>
  <si>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</si>
  <si>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</si>
  <si>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</si>
  <si>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</si>
  <si>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</si>
  <si>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</si>
  <si>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</si>
  <si>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</si>
  <si>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</si>
  <si>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</si>
  <si>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</si>
  <si>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</si>
  <si>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</si>
  <si>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</si>
  <si>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</si>
  <si>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</si>
  <si>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</si>
  <si>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</si>
  <si>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</si>
  <si>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</si>
  <si>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</si>
  <si>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</si>
  <si>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</si>
  <si>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</si>
  <si>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</si>
  <si>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</si>
  <si>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</si>
  <si>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</si>
  <si>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</si>
  <si>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</si>
  <si>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</si>
  <si>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</si>
  <si>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</si>
  <si>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</si>
  <si>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</si>
  <si>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</si>
  <si>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</si>
  <si>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</si>
  <si>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</si>
  <si>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</si>
  <si>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</si>
  <si>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</si>
  <si>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</si>
  <si>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</si>
  <si>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</si>
  <si>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</si>
  <si>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</si>
  <si>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</si>
  <si>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</si>
  <si>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</si>
  <si>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</si>
  <si>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</si>
  <si>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</si>
  <si>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</si>
  <si>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</si>
  <si>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</si>
  <si>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</si>
  <si>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</si>
  <si>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</si>
  <si>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</si>
  <si>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</si>
  <si>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</si>
  <si>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</si>
  <si>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</si>
  <si>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</si>
  <si>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</si>
  <si>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</si>
  <si>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</si>
  <si>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</si>
  <si>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</si>
  <si>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</si>
  <si>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</si>
  <si>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</si>
  <si>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</si>
  <si>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</si>
  <si>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</si>
  <si>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</si>
  <si>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</si>
  <si>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</si>
  <si>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</si>
  <si>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</si>
  <si>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</si>
  <si>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</si>
  <si>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</si>
  <si>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</si>
  <si>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</si>
  <si>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</si>
  <si>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</si>
  <si>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</si>
  <si>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</si>
  <si>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</si>
  <si>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</si>
  <si>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</si>
  <si>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</si>
  <si>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</si>
  <si>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</si>
  <si>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</si>
  <si>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</si>
  <si>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</si>
  <si>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</si>
  <si>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</si>
  <si>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</si>
  <si>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</si>
  <si>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</si>
  <si>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</si>
  <si>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</si>
  <si>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</si>
  <si>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</si>
  <si>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</si>
  <si>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</si>
  <si>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</si>
  <si>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</si>
  <si>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</si>
  <si>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</si>
  <si>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</si>
  <si>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</si>
  <si>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</si>
  <si>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</si>
  <si>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</si>
  <si>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</si>
  <si>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</si>
  <si>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</si>
  <si>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</si>
  <si>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</si>
  <si>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</si>
  <si>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</si>
  <si>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</si>
  <si>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</si>
  <si>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</si>
  <si>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</si>
  <si>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</si>
  <si>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</si>
  <si>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</si>
  <si>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</si>
  <si>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</si>
  <si>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</si>
  <si>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</si>
  <si>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</si>
  <si>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</si>
  <si>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</si>
  <si>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</si>
  <si>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</si>
  <si>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</si>
  <si>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</si>
  <si>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</si>
  <si>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</si>
  <si>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</si>
  <si>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</si>
  <si>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</si>
  <si>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</si>
  <si>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</si>
  <si>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</si>
  <si>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</si>
  <si>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</si>
  <si>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</si>
  <si>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</si>
  <si>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</si>
  <si>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</si>
  <si>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</si>
  <si>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</si>
  <si>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</si>
  <si>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</si>
  <si>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</si>
  <si>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</si>
  <si>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</si>
  <si>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</si>
  <si>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</si>
  <si>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</si>
  <si>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</si>
  <si>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</si>
  <si>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</si>
  <si>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</si>
  <si>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</si>
  <si>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</si>
  <si>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</si>
  <si>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</si>
  <si>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</si>
  <si>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</si>
  <si>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</si>
  <si>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</si>
  <si>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</si>
  <si>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</si>
  <si>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</si>
  <si>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</si>
  <si>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</si>
  <si>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</si>
  <si>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</si>
  <si>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</si>
  <si>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</si>
  <si>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</si>
  <si>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</si>
  <si>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</si>
  <si>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</si>
  <si>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</si>
  <si>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</si>
  <si>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</si>
  <si>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</si>
  <si>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</si>
  <si>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</si>
  <si>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</si>
  <si>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</si>
  <si>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</si>
  <si>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</si>
  <si>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</si>
  <si>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</si>
  <si>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</si>
  <si>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</si>
  <si>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</si>
  <si>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</si>
  <si>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</si>
  <si>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</si>
  <si>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</si>
  <si>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</si>
  <si>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</si>
  <si>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</si>
  <si>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</si>
  <si>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</si>
  <si>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</si>
  <si>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</si>
  <si>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</si>
  <si>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</si>
  <si>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</si>
  <si>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</si>
  <si>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</si>
  <si>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</si>
  <si>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</si>
  <si>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</si>
  <si>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</si>
  <si>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</si>
  <si>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</si>
  <si>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</si>
  <si>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</si>
  <si>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</si>
  <si>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</si>
  <si>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</si>
  <si>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</si>
  <si>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</si>
  <si>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</si>
  <si>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</si>
  <si>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</si>
  <si>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</si>
  <si>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</si>
  <si>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</si>
  <si>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</si>
  <si>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</si>
  <si>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</si>
  <si>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</si>
  <si>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</si>
  <si>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</si>
  <si>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</si>
  <si>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</si>
  <si>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</si>
  <si>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</si>
  <si>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</si>
  <si>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</si>
  <si>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</si>
  <si>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</si>
  <si>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</si>
  <si>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</si>
  <si>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</si>
  <si>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</si>
  <si>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</si>
  <si>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</si>
  <si>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</si>
  <si>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</si>
  <si>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</si>
  <si>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</si>
  <si>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</si>
  <si>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</si>
  <si>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</si>
  <si>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</si>
  <si>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</si>
  <si>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</si>
  <si>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</si>
  <si>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</si>
  <si>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</si>
  <si>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</si>
  <si>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</si>
  <si>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</si>
  <si>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</si>
  <si>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</si>
  <si>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</si>
  <si>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</si>
  <si>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</si>
  <si>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</si>
  <si>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</si>
  <si>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</si>
  <si>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</si>
  <si>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</si>
  <si>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</si>
  <si>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</si>
  <si>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</si>
  <si>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</si>
  <si>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</si>
  <si>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</si>
  <si>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</si>
  <si>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</si>
  <si>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</si>
  <si>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</si>
  <si>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</si>
  <si>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</si>
  <si>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</si>
  <si>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</si>
  <si>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</si>
  <si>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</si>
  <si>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</si>
  <si>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</si>
  <si>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</si>
  <si>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</si>
  <si>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</si>
  <si>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</si>
  <si>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</si>
  <si>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</si>
  <si>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</si>
  <si>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</si>
  <si>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</si>
  <si>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</si>
  <si>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</si>
  <si>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</si>
  <si>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</si>
  <si>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</si>
  <si>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</si>
  <si>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</si>
  <si>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</si>
  <si>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</si>
  <si>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</si>
  <si>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</si>
  <si>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</si>
  <si>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</si>
  <si>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</si>
  <si>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</si>
  <si>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</si>
  <si>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</si>
  <si>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</si>
  <si>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</si>
  <si>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</si>
  <si>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</si>
  <si>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</si>
  <si>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</si>
  <si>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</si>
  <si>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</si>
  <si>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</si>
  <si>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</si>
  <si>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</si>
  <si>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</si>
  <si>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</si>
  <si>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</si>
  <si>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</si>
  <si>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</si>
  <si>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</si>
  <si>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</si>
  <si>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</si>
  <si>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</si>
  <si>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</si>
  <si>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</si>
  <si>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</si>
  <si>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</si>
  <si>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</si>
  <si>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</si>
  <si>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</si>
  <si>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</si>
  <si>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</si>
  <si>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</si>
  <si>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</si>
  <si>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</si>
  <si>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</si>
  <si>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</si>
  <si>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</si>
  <si>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</si>
  <si>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</si>
  <si>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</si>
  <si>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</si>
  <si>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</si>
  <si>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</si>
  <si>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</si>
  <si>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</si>
  <si>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</si>
  <si>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</si>
  <si>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</si>
  <si>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</si>
  <si>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</si>
  <si>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</si>
  <si>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</si>
  <si>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</si>
  <si>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</si>
  <si>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</si>
  <si>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</si>
  <si>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</si>
  <si>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</si>
  <si>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</si>
  <si>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</si>
  <si>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</si>
  <si>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</si>
  <si>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</si>
  <si>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</si>
  <si>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</si>
  <si>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</si>
  <si>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</si>
  <si>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</si>
  <si>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</si>
  <si>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</si>
  <si>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</si>
  <si>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</si>
  <si>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</si>
  <si>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</si>
  <si>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</si>
  <si>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</si>
  <si>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</si>
  <si>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</si>
  <si>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</si>
  <si>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</si>
  <si>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</si>
  <si>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</si>
  <si>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</si>
  <si>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</si>
  <si>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</si>
  <si>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</si>
  <si>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</si>
  <si>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</si>
  <si>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</si>
  <si>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</si>
  <si>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</si>
  <si>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</si>
  <si>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</si>
  <si>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</si>
  <si>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</si>
  <si>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</si>
  <si>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</si>
  <si>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</si>
  <si>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</si>
  <si>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</si>
  <si>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</si>
  <si>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</si>
  <si>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</si>
  <si>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</si>
  <si>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</si>
  <si>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</si>
  <si>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</si>
  <si>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</si>
  <si>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</si>
  <si>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</si>
  <si>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</si>
  <si>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</si>
  <si>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</si>
  <si>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</si>
  <si>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</si>
  <si>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</si>
  <si>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</si>
  <si>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</si>
  <si>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</si>
  <si>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</si>
  <si>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</si>
  <si>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</si>
  <si>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</si>
  <si>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</si>
  <si>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</si>
  <si>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</si>
  <si>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</si>
  <si>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</si>
  <si>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</si>
  <si>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</si>
  <si>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</si>
  <si>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</si>
  <si>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</si>
  <si>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</si>
  <si>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</si>
  <si>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</si>
  <si>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</si>
  <si>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</si>
  <si>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</si>
  <si>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</si>
  <si>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</si>
  <si>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</si>
  <si>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</si>
  <si>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</si>
  <si>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</si>
  <si>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</si>
  <si>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</si>
  <si>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</si>
  <si>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</si>
  <si>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</si>
  <si>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</si>
  <si>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</si>
  <si>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</si>
  <si>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</si>
  <si>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</si>
  <si>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</si>
  <si>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</si>
  <si>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</si>
  <si>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</si>
  <si>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</si>
  <si>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</si>
  <si>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</si>
  <si>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</si>
  <si>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</si>
  <si>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</si>
  <si>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</si>
  <si>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</si>
  <si>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</si>
  <si>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</si>
  <si>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</si>
  <si>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</si>
  <si>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</si>
  <si>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</si>
  <si>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</si>
  <si>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</si>
  <si>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</si>
  <si>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</si>
  <si>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</si>
  <si>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</si>
  <si>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</si>
  <si>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</si>
  <si>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</si>
  <si>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</si>
  <si>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</si>
  <si>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</si>
  <si>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</si>
  <si>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</si>
  <si>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</si>
  <si>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</si>
  <si>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</si>
  <si>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</si>
  <si>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</si>
  <si>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</si>
  <si>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</si>
  <si>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</si>
  <si>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</si>
  <si>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</si>
  <si>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</si>
  <si>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</si>
  <si>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</si>
  <si>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</si>
  <si>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</si>
  <si>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</si>
  <si>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</si>
  <si>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</si>
  <si>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</si>
  <si>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</si>
  <si>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</si>
  <si>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</si>
  <si>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</si>
  <si>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</si>
  <si>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</si>
  <si>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</si>
  <si>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</si>
  <si>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</si>
  <si>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</si>
  <si>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</si>
  <si>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</si>
  <si>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</si>
  <si>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</si>
  <si>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</si>
  <si>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</si>
  <si>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</si>
  <si>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</si>
  <si>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</si>
  <si>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</si>
  <si>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</si>
  <si>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</si>
  <si>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</si>
  <si>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</si>
  <si>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</si>
  <si>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</si>
  <si>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</si>
  <si>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</si>
  <si>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</si>
  <si>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</si>
  <si>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</si>
  <si>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</si>
  <si>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</si>
  <si>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</si>
  <si>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</si>
  <si>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</si>
  <si>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</si>
  <si>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</si>
  <si>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</si>
  <si>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</si>
  <si>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</si>
  <si>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</si>
  <si>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</si>
  <si>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</si>
  <si>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</si>
  <si>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</si>
  <si>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</si>
  <si>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</si>
  <si>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</si>
  <si>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</si>
  <si>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</si>
  <si>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</si>
  <si>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</si>
  <si>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</si>
  <si>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</si>
  <si>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</si>
  <si>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</si>
  <si>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</si>
  <si>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</si>
  <si>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</si>
  <si>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</si>
  <si>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</si>
  <si>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</si>
  <si>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</si>
  <si>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</si>
  <si>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</si>
  <si>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</si>
  <si>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</si>
  <si>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</si>
  <si>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</si>
  <si>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</si>
  <si>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</si>
  <si>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</si>
  <si>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</si>
  <si>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</si>
  <si>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</si>
  <si>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</si>
  <si>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</si>
  <si>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</si>
  <si>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</si>
  <si>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</si>
  <si>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</si>
  <si>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</si>
  <si>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</si>
  <si>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</si>
  <si>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</si>
  <si>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</si>
  <si>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</si>
  <si>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</si>
  <si>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</si>
  <si>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</si>
  <si>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</si>
  <si>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</si>
  <si>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</si>
  <si>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</si>
  <si>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</si>
  <si>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</si>
  <si>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</si>
  <si>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</si>
  <si>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</si>
  <si>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</si>
  <si>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</si>
  <si>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</si>
  <si>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</si>
  <si>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</si>
  <si>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</si>
  <si>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</si>
  <si>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</si>
  <si>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</si>
  <si>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</si>
  <si>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</si>
  <si>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</si>
  <si>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</si>
  <si>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</si>
  <si>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</si>
  <si>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</si>
  <si>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</si>
  <si>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</si>
  <si>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</si>
  <si>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</si>
  <si>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</si>
  <si>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</si>
  <si>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</si>
  <si>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</si>
  <si>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</si>
  <si>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</si>
  <si>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</si>
  <si>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</si>
  <si>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</si>
  <si>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</si>
  <si>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</si>
  <si>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</si>
  <si>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</si>
  <si>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</si>
  <si>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</si>
  <si>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</si>
  <si>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</si>
  <si>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</si>
  <si>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</si>
  <si>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</si>
  <si>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</si>
  <si>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</si>
  <si>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</si>
  <si>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</si>
  <si>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</si>
  <si>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</si>
  <si>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</si>
  <si>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</si>
  <si>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</si>
  <si>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</si>
  <si>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</si>
  <si>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</si>
  <si>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</si>
  <si>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</si>
  <si>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</si>
  <si>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</si>
  <si>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</si>
  <si>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</si>
  <si>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</si>
  <si>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</si>
  <si>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</si>
  <si>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</si>
  <si>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</si>
  <si>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</si>
  <si>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</si>
  <si>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</si>
  <si>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</si>
  <si>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</si>
  <si>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</si>
  <si>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</si>
  <si>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</si>
  <si>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</si>
  <si>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</si>
  <si>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</si>
  <si>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</si>
  <si>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</si>
  <si>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</si>
  <si>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</si>
  <si>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</si>
  <si>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</si>
  <si>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</si>
  <si>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</si>
  <si>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</si>
  <si>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</si>
  <si>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</si>
  <si>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</si>
  <si>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</si>
  <si>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</si>
  <si>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</si>
  <si>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</si>
  <si>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</si>
  <si>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</si>
  <si>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</si>
  <si>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</si>
  <si>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</si>
  <si>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</si>
  <si>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</si>
  <si>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</si>
  <si>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</si>
  <si>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</si>
  <si>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</si>
  <si>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</si>
  <si>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</si>
  <si>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</si>
  <si>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</si>
  <si>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</si>
  <si>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</si>
  <si>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</si>
  <si>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</si>
  <si>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</si>
  <si>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</si>
  <si>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</si>
  <si>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</si>
  <si>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</si>
  <si>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</si>
  <si>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</si>
  <si>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</si>
  <si>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</si>
  <si>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</si>
  <si>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</si>
  <si>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</si>
  <si>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</si>
  <si>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</si>
  <si>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</si>
  <si>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</si>
  <si>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</si>
  <si>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</si>
  <si>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</si>
  <si>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</si>
  <si>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</si>
  <si>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</si>
  <si>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</si>
  <si>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</si>
  <si>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</si>
  <si>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</si>
  <si>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</si>
  <si>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</si>
  <si>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</si>
  <si>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</si>
  <si>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</si>
  <si>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</si>
  <si>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</si>
  <si>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</si>
  <si>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</si>
  <si>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</si>
  <si>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</si>
  <si>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</si>
  <si>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</si>
  <si>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</si>
  <si>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</si>
  <si>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</si>
  <si>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</si>
  <si>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</si>
  <si>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</si>
  <si>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</si>
  <si>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</si>
  <si>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</si>
  <si>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</si>
  <si>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</si>
  <si>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</si>
  <si>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</si>
  <si>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</si>
  <si>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</si>
  <si>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</si>
  <si>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</si>
  <si>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</si>
  <si>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</si>
  <si>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</si>
  <si>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</si>
  <si>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</si>
  <si>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</si>
  <si>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</si>
  <si>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</si>
  <si>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</si>
  <si>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</si>
  <si>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</si>
  <si>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</si>
  <si>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</si>
  <si>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</si>
  <si>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</si>
  <si>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</si>
  <si>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</si>
  <si>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</si>
  <si>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</si>
  <si>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</si>
  <si>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</si>
  <si>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</si>
  <si>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</si>
  <si>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</si>
  <si>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</si>
  <si>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</si>
  <si>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</si>
  <si>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</si>
  <si>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</si>
  <si>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</si>
  <si>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</si>
  <si>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</si>
  <si>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</si>
  <si>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</si>
  <si>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</si>
  <si>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</si>
  <si>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</si>
  <si>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</si>
  <si>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</si>
  <si>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</si>
  <si>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</si>
  <si>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</si>
  <si>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</si>
  <si>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</si>
  <si>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</si>
  <si>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</si>
  <si>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</si>
  <si>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</si>
  <si>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</si>
  <si>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</si>
  <si>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</si>
  <si>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</si>
  <si>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</si>
  <si>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</si>
  <si>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</si>
  <si>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</si>
  <si>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</si>
  <si>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</si>
  <si>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</si>
  <si>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</si>
  <si>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</si>
  <si>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</si>
  <si>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</si>
  <si>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</si>
  <si>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</si>
  <si>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</si>
  <si>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</si>
  <si>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</si>
  <si>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</si>
  <si>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</si>
  <si>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</si>
  <si>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</si>
  <si>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</si>
  <si>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</si>
  <si>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</si>
  <si>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</si>
  <si>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</si>
  <si>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</si>
  <si>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</si>
  <si>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</si>
  <si>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</si>
  <si>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</si>
  <si>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</si>
  <si>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</si>
  <si>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</si>
  <si>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</si>
  <si>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</si>
  <si>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</si>
  <si>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</si>
  <si>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</si>
  <si>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</si>
  <si>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</si>
  <si>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</si>
  <si>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</si>
  <si>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</si>
  <si>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</si>
  <si>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</si>
  <si>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</si>
  <si>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</si>
  <si>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</si>
  <si>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</si>
  <si>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</si>
  <si>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</si>
  <si>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</si>
  <si>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</si>
  <si>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</si>
  <si>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</si>
  <si>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</si>
  <si>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</si>
  <si>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</si>
  <si>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</si>
  <si>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</si>
  <si>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</si>
  <si>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</si>
  <si>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</si>
  <si>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</si>
  <si>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</si>
  <si>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</si>
  <si>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</si>
  <si>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</si>
  <si>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</si>
  <si>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</si>
  <si>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</si>
  <si>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</si>
  <si>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</si>
  <si>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</si>
  <si>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</si>
  <si>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</si>
  <si>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</si>
  <si>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</si>
  <si>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</si>
  <si>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</si>
  <si>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</si>
  <si>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</si>
  <si>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</si>
  <si>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</si>
  <si>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</si>
  <si>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</si>
  <si>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</si>
  <si>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</si>
  <si>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</si>
  <si>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</si>
  <si>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</si>
  <si>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</si>
  <si>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</si>
  <si>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</si>
  <si>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</si>
  <si>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</si>
  <si>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</si>
  <si>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</si>
  <si>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</si>
  <si>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</si>
  <si>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</si>
  <si>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</si>
  <si>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</si>
  <si>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</si>
  <si>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</si>
  <si>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</si>
  <si>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</si>
  <si>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</si>
  <si>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</si>
  <si>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</si>
  <si>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</si>
  <si>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</si>
  <si>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</si>
  <si>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</si>
  <si>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</si>
  <si>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</si>
  <si>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</si>
  <si>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</si>
  <si>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</si>
  <si>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</si>
  <si>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</si>
  <si>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</si>
  <si>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</si>
  <si>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</si>
  <si>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</si>
  <si>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</si>
  <si>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</si>
  <si>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</si>
  <si>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</si>
  <si>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</si>
  <si>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</si>
  <si>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</si>
  <si>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</si>
  <si>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</si>
  <si>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</si>
  <si>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</si>
  <si>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</si>
  <si>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</si>
  <si>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</si>
  <si>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</si>
  <si>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</si>
  <si>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</si>
  <si>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</si>
  <si>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</si>
  <si>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</si>
  <si>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</si>
  <si>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</si>
  <si>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</si>
  <si>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</si>
  <si>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</si>
  <si>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</si>
  <si>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</si>
  <si>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</si>
  <si>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</si>
  <si>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</si>
  <si>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</si>
  <si>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</si>
  <si>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</si>
  <si>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</si>
  <si>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</si>
  <si>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</si>
  <si>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</si>
  <si>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</si>
  <si>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</si>
  <si>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</si>
  <si>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</si>
  <si>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</si>
  <si>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</si>
  <si>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</si>
  <si>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</si>
  <si>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</si>
  <si>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</si>
  <si>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</si>
  <si>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</si>
  <si>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</si>
  <si>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</si>
  <si>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</si>
  <si>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</si>
  <si>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</si>
  <si>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</si>
  <si>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</si>
  <si>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</si>
  <si>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</si>
  <si>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</si>
  <si>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</si>
  <si>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</si>
  <si>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</si>
  <si>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</si>
  <si>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</si>
  <si>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</si>
  <si>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</si>
  <si>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</si>
  <si>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</si>
  <si>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</si>
  <si>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</si>
  <si>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</si>
  <si>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</si>
  <si>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</si>
  <si>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</si>
  <si>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</si>
  <si>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</si>
  <si>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</si>
  <si>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</si>
  <si>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</si>
  <si>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</si>
  <si>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</si>
  <si>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</si>
  <si>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</si>
  <si>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</si>
  <si>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</si>
  <si>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</si>
  <si>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</si>
  <si>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</si>
  <si>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</si>
  <si>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</si>
  <si>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</si>
  <si>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</si>
  <si>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</si>
  <si>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</si>
  <si>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</si>
  <si>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</si>
  <si>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</si>
  <si>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</si>
  <si>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</si>
  <si>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</si>
  <si>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</si>
  <si>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</si>
  <si>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</si>
  <si>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</si>
  <si>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</si>
  <si>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</si>
  <si>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</si>
  <si>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</si>
  <si>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</si>
  <si>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</si>
  <si>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</si>
  <si>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</si>
  <si>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</si>
  <si>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</si>
  <si>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</si>
  <si>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</si>
  <si>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</si>
  <si>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</si>
  <si>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</si>
  <si>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</si>
  <si>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</si>
  <si>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</si>
  <si>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</si>
  <si>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</si>
  <si>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</si>
  <si>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</si>
  <si>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</si>
  <si>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</si>
  <si>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</si>
  <si>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</si>
  <si>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</si>
  <si>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</si>
  <si>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</si>
  <si>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</si>
  <si>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</si>
  <si>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</si>
  <si>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</si>
  <si>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</si>
  <si>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</si>
  <si>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</si>
  <si>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</si>
  <si>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</si>
  <si>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</si>
  <si>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</si>
  <si>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</si>
  <si>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</si>
  <si>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</si>
  <si>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</si>
  <si>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</si>
  <si>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</si>
  <si>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</si>
  <si>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</si>
  <si>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</si>
  <si>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</si>
  <si>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</si>
  <si>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</si>
  <si>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</si>
  <si>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</si>
  <si>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</si>
  <si>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</si>
  <si>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</si>
  <si>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</si>
  <si>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</si>
  <si>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</si>
  <si>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</si>
  <si>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</si>
  <si>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</si>
  <si>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</si>
  <si>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</si>
  <si>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</si>
  <si>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</si>
  <si>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</si>
  <si>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</si>
  <si>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</si>
  <si>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</si>
  <si>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</si>
  <si>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</si>
  <si>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</si>
  <si>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</si>
  <si>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</si>
  <si>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</si>
  <si>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</si>
  <si>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</si>
  <si>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</si>
  <si>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</si>
  <si>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</si>
  <si>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</si>
  <si>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</si>
  <si>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</si>
  <si>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</si>
  <si>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</si>
  <si>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</si>
  <si>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</si>
  <si>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</si>
  <si>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</si>
  <si>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</si>
  <si>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</si>
  <si>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</si>
  <si>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</si>
  <si>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</si>
  <si>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</si>
  <si>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</si>
  <si>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</si>
  <si>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</si>
  <si>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</si>
  <si>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</si>
  <si>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</si>
  <si>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</si>
  <si>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</si>
  <si>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</si>
  <si>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</si>
  <si>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</si>
  <si>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</si>
  <si>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</si>
  <si>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</si>
  <si>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</si>
  <si>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</si>
  <si>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</si>
  <si>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</si>
  <si>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</si>
  <si>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</si>
  <si>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</si>
  <si>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</si>
  <si>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</si>
  <si>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</si>
  <si>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</si>
  <si>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</si>
  <si>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</si>
  <si>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</si>
  <si>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</si>
  <si>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</si>
  <si>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</si>
  <si>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</si>
  <si>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</si>
  <si>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</si>
  <si>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</si>
  <si>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</si>
  <si>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</si>
  <si>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</si>
  <si>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</si>
  <si>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</si>
  <si>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</si>
  <si>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</si>
  <si>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</si>
  <si>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</si>
  <si>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</si>
  <si>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</si>
  <si>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</si>
  <si>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</si>
  <si>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</si>
  <si>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</si>
  <si>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</si>
  <si>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</si>
  <si>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</si>
  <si>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</si>
  <si>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</si>
  <si>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</si>
  <si>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</si>
  <si>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</si>
  <si>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</si>
  <si>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</si>
  <si>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</si>
  <si>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</si>
  <si>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</si>
  <si>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</si>
  <si>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</si>
  <si>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</si>
  <si>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</si>
  <si>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</si>
  <si>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</si>
  <si>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</si>
  <si>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</si>
  <si>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</si>
  <si>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</si>
  <si>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</si>
  <si>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</si>
  <si>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</si>
  <si>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</si>
  <si>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</si>
  <si>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</si>
  <si>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</si>
  <si>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</si>
  <si>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</si>
  <si>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</si>
  <si>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</si>
  <si>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</si>
  <si>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</si>
  <si>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</si>
  <si>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</si>
  <si>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</si>
  <si>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</si>
  <si>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</si>
  <si>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</si>
  <si>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</si>
  <si>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</si>
  <si>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</si>
  <si>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</si>
  <si>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</si>
  <si>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</si>
  <si>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</si>
  <si>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</si>
  <si>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</si>
  <si>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</si>
  <si>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</si>
  <si>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</si>
  <si>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</si>
  <si>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</si>
  <si>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</si>
  <si>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</si>
  <si>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</si>
  <si>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</si>
  <si>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</si>
  <si>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</si>
  <si>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</si>
  <si>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</si>
  <si>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</si>
  <si>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</si>
  <si>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</si>
  <si>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</si>
  <si>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</si>
  <si>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</si>
  <si>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</si>
  <si>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</si>
  <si>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</si>
  <si>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</si>
  <si>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</si>
  <si>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</si>
  <si>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</si>
  <si>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</si>
  <si>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</si>
  <si>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</si>
  <si>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</si>
  <si>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</si>
  <si>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</si>
  <si>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</si>
  <si>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</si>
  <si>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</si>
  <si>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</si>
  <si>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</si>
  <si>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</si>
  <si>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</si>
  <si>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</si>
  <si>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</si>
  <si>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</si>
  <si>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</si>
  <si>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</si>
  <si>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</si>
  <si>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</si>
  <si>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</si>
  <si>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</si>
  <si>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</si>
  <si>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</si>
  <si>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</si>
  <si>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</si>
  <si>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</si>
  <si>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</si>
  <si>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</si>
  <si>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</si>
  <si>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</si>
  <si>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</si>
  <si>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</si>
  <si>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</si>
  <si>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</si>
  <si>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</si>
  <si>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</si>
  <si>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</si>
  <si>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</si>
  <si>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</si>
  <si>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</si>
  <si>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</si>
  <si>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</si>
  <si>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</si>
  <si>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</si>
  <si>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</si>
  <si>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</si>
  <si>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</si>
  <si>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</si>
  <si>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</si>
  <si>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</si>
  <si>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</si>
  <si>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</si>
  <si>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</si>
  <si>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</si>
  <si>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</si>
  <si>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</si>
  <si>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</si>
  <si>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</si>
  <si>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</si>
  <si>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</si>
  <si>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</si>
  <si>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</si>
  <si>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</si>
  <si>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</si>
  <si>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</si>
  <si>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</si>
  <si>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</si>
  <si>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</si>
  <si>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</si>
  <si>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</si>
  <si>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</si>
  <si>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</si>
  <si>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</si>
  <si>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</si>
  <si>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</si>
  <si>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</si>
  <si>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</si>
  <si>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</si>
  <si>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</si>
  <si>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</si>
  <si>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</si>
  <si>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</si>
  <si>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</si>
  <si>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</si>
  <si>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</si>
  <si>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</si>
  <si>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</si>
  <si>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</si>
  <si>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</si>
  <si>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</si>
  <si>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</si>
  <si>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</si>
  <si>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</si>
  <si>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</si>
  <si>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</si>
  <si>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</si>
  <si>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</si>
  <si>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</si>
  <si>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</si>
  <si>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</si>
  <si>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</si>
  <si>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</si>
  <si>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</si>
  <si>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</si>
  <si>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</si>
  <si>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</si>
  <si>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</si>
  <si>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</si>
  <si>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</si>
  <si>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</si>
  <si>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</si>
  <si>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</si>
  <si>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</si>
  <si>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</si>
  <si>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</si>
  <si>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</si>
  <si>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</si>
  <si>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</si>
  <si>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</si>
  <si>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</si>
  <si>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</si>
  <si>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</si>
  <si>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</si>
  <si>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</si>
  <si>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</si>
  <si>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</si>
  <si>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</si>
  <si>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</si>
  <si>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</si>
  <si>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</si>
  <si>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</si>
  <si>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</si>
  <si>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</si>
  <si>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</si>
  <si>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</si>
  <si>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</si>
  <si>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</si>
  <si>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</si>
  <si>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</si>
  <si>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</si>
  <si>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</si>
  <si>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</si>
  <si>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</si>
  <si>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</si>
  <si>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</si>
  <si>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</si>
  <si>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</si>
  <si>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</si>
  <si>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</si>
  <si>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</si>
  <si>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</si>
  <si>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</si>
  <si>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</si>
  <si>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</si>
  <si>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</si>
  <si>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</si>
  <si>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</si>
  <si>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</si>
  <si>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</si>
  <si>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</si>
  <si>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</si>
  <si>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</si>
  <si>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</si>
  <si>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</si>
  <si>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</si>
  <si>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</si>
  <si>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</si>
  <si>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</si>
  <si>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</si>
  <si>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</si>
  <si>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</si>
  <si>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</si>
  <si>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</si>
  <si>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</si>
  <si>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</si>
  <si>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</si>
  <si>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</si>
  <si>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</si>
  <si>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</si>
  <si>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</si>
  <si>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</si>
  <si>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</si>
  <si>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</si>
  <si>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</si>
  <si>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</si>
  <si>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</si>
  <si>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</si>
  <si>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</si>
  <si>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</si>
  <si>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</si>
  <si>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</si>
  <si>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</si>
  <si>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</si>
  <si>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</si>
  <si>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</si>
  <si>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</si>
  <si>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</si>
  <si>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</si>
  <si>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</si>
  <si>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</si>
  <si>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</si>
  <si>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</si>
  <si>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</si>
  <si>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</si>
  <si>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</si>
  <si>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</si>
  <si>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</si>
  <si>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</si>
  <si>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</si>
  <si>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</si>
  <si>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</si>
  <si>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</si>
  <si>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</si>
  <si>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</si>
  <si>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</si>
  <si>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</si>
  <si>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</si>
  <si>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</si>
  <si>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</si>
  <si>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</si>
  <si>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</si>
  <si>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</si>
  <si>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</si>
  <si>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</si>
  <si>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</si>
  <si>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</si>
  <si>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</si>
  <si>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</si>
  <si>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</si>
  <si>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</si>
  <si>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</si>
  <si>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</si>
  <si>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</si>
  <si>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</si>
  <si>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</si>
  <si>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</si>
  <si>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</si>
  <si>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</si>
  <si>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</si>
  <si>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</si>
  <si>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</si>
  <si>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</si>
  <si>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</si>
  <si>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</si>
  <si>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</si>
  <si>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</si>
  <si>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</si>
  <si>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</si>
  <si>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</si>
  <si>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</si>
  <si>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</si>
  <si>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</si>
  <si>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</si>
  <si>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</si>
  <si>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</si>
  <si>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</si>
  <si>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</si>
  <si>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</si>
  <si>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</si>
  <si>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</si>
  <si>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</si>
  <si>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</si>
  <si>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</si>
  <si>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</si>
  <si>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</si>
  <si>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</si>
  <si>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</si>
  <si>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</si>
  <si>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</si>
  <si>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</si>
  <si>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</si>
  <si>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</si>
  <si>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</si>
  <si>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</si>
  <si>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</si>
  <si>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</si>
  <si>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</si>
  <si>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</si>
  <si>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</si>
  <si>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</si>
  <si>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</si>
  <si>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</si>
  <si>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</si>
  <si>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</si>
  <si>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</si>
  <si>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</si>
  <si>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</si>
  <si>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</si>
  <si>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</si>
  <si>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</si>
  <si>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</si>
  <si>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</si>
  <si>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</si>
  <si>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</si>
  <si>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</si>
  <si>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</si>
  <si>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</si>
  <si>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</si>
  <si>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</si>
  <si>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</si>
  <si>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</si>
  <si>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</si>
  <si>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</si>
  <si>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</si>
  <si>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</si>
  <si>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</si>
  <si>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</si>
  <si>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</si>
  <si>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</si>
  <si>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</si>
  <si>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</si>
  <si>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</si>
  <si>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</si>
  <si>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</si>
  <si>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</si>
  <si>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</si>
  <si>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</si>
  <si>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</si>
  <si>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</si>
  <si>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</si>
  <si>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</si>
  <si>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</si>
  <si>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</si>
  <si>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</si>
  <si>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</si>
  <si>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</si>
  <si>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</si>
  <si>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</si>
  <si>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</si>
  <si>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</si>
  <si>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</si>
  <si>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</si>
  <si>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</si>
  <si>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</si>
  <si>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</si>
  <si>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</si>
  <si>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</si>
  <si>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</si>
  <si>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</si>
  <si>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</si>
  <si>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</si>
  <si>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</si>
  <si>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</si>
  <si>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</si>
  <si>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</si>
  <si>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</si>
  <si>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</si>
  <si>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</si>
  <si>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</si>
  <si>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</si>
  <si>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</si>
  <si>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</si>
  <si>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</si>
  <si>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</si>
  <si>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</si>
  <si>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</si>
  <si>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</si>
  <si>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</si>
  <si>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</si>
  <si>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</si>
  <si>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</si>
  <si>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</si>
  <si>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</si>
  <si>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</si>
  <si>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</si>
  <si>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</si>
  <si>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</si>
  <si>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</si>
  <si>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</si>
  <si>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</si>
  <si>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</si>
  <si>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</si>
  <si>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</si>
  <si>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</si>
  <si>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</si>
  <si>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</si>
  <si>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</si>
  <si>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</si>
  <si>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</si>
  <si>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</si>
  <si>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</si>
  <si>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</si>
  <si>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</si>
  <si>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</si>
  <si>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</si>
  <si>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</si>
  <si>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</si>
  <si>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</si>
  <si>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</si>
  <si>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</si>
  <si>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</si>
  <si>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</si>
  <si>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</si>
  <si>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</si>
  <si>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</si>
  <si>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</si>
  <si>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</si>
  <si>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</si>
  <si>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</si>
  <si>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</si>
  <si>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</si>
  <si>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</si>
  <si>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</si>
  <si>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</si>
  <si>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</si>
  <si>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</si>
  <si>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</si>
  <si>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</si>
  <si>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</si>
  <si>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</si>
  <si>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</si>
  <si>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</si>
  <si>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</si>
  <si>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</si>
  <si>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</si>
  <si>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</si>
  <si>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</si>
  <si>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</si>
  <si>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</si>
  <si>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</si>
  <si>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</si>
  <si>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</si>
  <si>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</si>
  <si>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</si>
  <si>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</si>
  <si>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</si>
  <si>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</si>
  <si>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</si>
  <si>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</si>
  <si>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</si>
  <si>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</si>
  <si>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</si>
  <si>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</si>
  <si>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</si>
  <si>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</si>
  <si>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</si>
  <si>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</si>
  <si>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</si>
  <si>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</si>
  <si>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</si>
  <si>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</si>
  <si>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</si>
  <si>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</si>
  <si>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</si>
  <si>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</si>
  <si>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</si>
  <si>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</si>
  <si>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</si>
  <si>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</si>
  <si>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</si>
  <si>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</si>
  <si>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</si>
  <si>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</si>
  <si>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</si>
  <si>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</si>
  <si>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</si>
  <si>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</si>
  <si>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</si>
  <si>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</si>
  <si>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</si>
  <si>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</si>
  <si>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</si>
  <si>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</si>
  <si>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</si>
  <si>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</si>
  <si>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</si>
  <si>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</si>
  <si>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</si>
  <si>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</si>
  <si>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</si>
  <si>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</si>
  <si>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</si>
  <si>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</si>
  <si>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</si>
  <si>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</si>
  <si>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</si>
  <si>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</si>
  <si>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</si>
  <si>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</si>
  <si>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</si>
  <si>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</si>
  <si>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</si>
  <si>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</si>
  <si>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</si>
  <si>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</si>
  <si>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</si>
  <si>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</si>
  <si>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</si>
  <si>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</si>
  <si>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</si>
  <si>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</si>
  <si>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</si>
  <si>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</si>
  <si>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</si>
  <si>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</si>
  <si>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</si>
  <si>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</si>
  <si>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</si>
  <si>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</si>
  <si>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</si>
  <si>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</si>
  <si>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</si>
  <si>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</si>
  <si>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</si>
  <si>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</si>
  <si>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</si>
  <si>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</si>
  <si>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</si>
  <si>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</si>
  <si>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</si>
  <si>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</si>
  <si>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</si>
  <si>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</si>
  <si>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</si>
  <si>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</si>
  <si>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</si>
  <si>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</si>
  <si>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</si>
  <si>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</si>
  <si>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</si>
  <si>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</si>
  <si>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</si>
  <si>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</si>
  <si>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</si>
  <si>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</si>
  <si>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</si>
  <si>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</si>
  <si>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</si>
  <si>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</si>
  <si>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</si>
  <si>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</si>
  <si>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</si>
  <si>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</si>
  <si>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</si>
  <si>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</si>
  <si>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</si>
  <si>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</si>
  <si>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</si>
  <si>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</si>
  <si>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</si>
  <si>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</si>
  <si>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</si>
  <si>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</si>
  <si>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</si>
  <si>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</si>
  <si>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</si>
  <si>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</si>
  <si>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</si>
  <si>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</si>
  <si>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</si>
  <si>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</si>
  <si>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</si>
  <si>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</si>
  <si>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</si>
  <si>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</si>
  <si>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</si>
  <si>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</si>
  <si>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</si>
  <si>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</si>
  <si>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</si>
  <si>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</si>
  <si>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</si>
  <si>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</si>
  <si>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</si>
  <si>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</si>
  <si>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</si>
  <si>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</si>
  <si>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</si>
  <si>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</si>
  <si>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</si>
  <si>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</si>
  <si>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</si>
  <si>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</si>
  <si>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</si>
  <si>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</si>
  <si>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</si>
  <si>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</si>
  <si>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</si>
  <si>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</si>
  <si>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</si>
  <si>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</si>
  <si>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</si>
  <si>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</si>
  <si>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</si>
  <si>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</si>
  <si>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</si>
  <si>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</si>
  <si>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</si>
  <si>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</si>
  <si>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</si>
  <si>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</si>
  <si>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</si>
  <si>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</si>
  <si>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</si>
  <si>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</si>
  <si>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</si>
  <si>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</si>
  <si>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</si>
  <si>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</si>
  <si>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</si>
  <si>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</si>
  <si>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</si>
  <si>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</si>
  <si>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</si>
  <si>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</si>
  <si>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</si>
  <si>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</si>
  <si>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</si>
  <si>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</si>
  <si>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</si>
  <si>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</si>
  <si>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</si>
  <si>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</si>
  <si>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</si>
  <si>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</si>
  <si>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</si>
  <si>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</si>
  <si>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</si>
  <si>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</si>
  <si>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</si>
  <si>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</si>
  <si>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</si>
  <si>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</si>
  <si>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</si>
  <si>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</si>
  <si>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</si>
  <si>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</si>
  <si>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</si>
  <si>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</si>
  <si>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</si>
  <si>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</si>
  <si>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</si>
  <si>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</si>
  <si>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</si>
  <si>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</si>
  <si>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</si>
  <si>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</si>
  <si>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</si>
  <si>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</si>
  <si>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</si>
  <si>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</si>
  <si>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</si>
  <si>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</si>
  <si>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</si>
  <si>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</si>
  <si>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</si>
  <si>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</si>
  <si>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</si>
  <si>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</si>
  <si>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</si>
  <si>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</si>
  <si>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</si>
  <si>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</si>
  <si>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</si>
  <si>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</si>
  <si>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</si>
  <si>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</si>
  <si>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</si>
  <si>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</si>
  <si>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</si>
  <si>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</si>
  <si>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</si>
  <si>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</si>
  <si>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</si>
  <si>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</si>
  <si>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</si>
  <si>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</si>
  <si>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</si>
  <si>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</si>
  <si>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</si>
  <si>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</si>
  <si>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</si>
  <si>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</si>
  <si>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</si>
  <si>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</si>
  <si>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</si>
  <si>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</si>
  <si>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</si>
  <si>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</si>
  <si>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</si>
  <si>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</si>
  <si>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</si>
  <si>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</si>
  <si>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</si>
  <si>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</si>
  <si>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</si>
  <si>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</si>
  <si>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</si>
  <si>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</si>
  <si>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</si>
  <si>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</si>
  <si>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</si>
  <si>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</si>
  <si>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</si>
  <si>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</si>
  <si>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</si>
  <si>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</si>
  <si>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</si>
  <si>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</si>
  <si>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</si>
  <si>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</si>
  <si>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</si>
  <si>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</si>
  <si>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</si>
  <si>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</si>
  <si>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</si>
  <si>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</si>
  <si>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</si>
  <si>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</si>
  <si>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</si>
  <si>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</si>
  <si>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</si>
  <si>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</si>
  <si>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</si>
  <si>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</si>
  <si>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</si>
  <si>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</si>
  <si>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</si>
  <si>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</si>
  <si>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</si>
  <si>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</si>
  <si>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</si>
  <si>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</si>
  <si>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</si>
  <si>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</si>
  <si>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</si>
  <si>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</si>
  <si>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</si>
  <si>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</si>
  <si>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</si>
  <si>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</si>
  <si>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</si>
  <si>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</si>
  <si>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</si>
  <si>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</si>
  <si>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</si>
  <si>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</si>
  <si>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</si>
  <si>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</si>
  <si>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</si>
  <si>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</si>
  <si>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</si>
  <si>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</si>
  <si>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</si>
  <si>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</si>
  <si>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</si>
  <si>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</si>
  <si>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</si>
  <si>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</si>
  <si>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</si>
  <si>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</si>
  <si>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</si>
  <si>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</si>
  <si>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</si>
  <si>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</si>
  <si>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</si>
  <si>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</si>
  <si>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</si>
  <si>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</si>
  <si>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</si>
  <si>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</si>
  <si>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</si>
  <si>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</si>
  <si>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</si>
  <si>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</si>
  <si>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</si>
  <si>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</si>
  <si>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</si>
  <si>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</si>
  <si>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</si>
  <si>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</si>
  <si>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</si>
  <si>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</si>
  <si>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</si>
  <si>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</si>
  <si>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</si>
  <si>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</si>
  <si>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</si>
  <si>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</si>
  <si>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</si>
  <si>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</si>
  <si>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</si>
  <si>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</si>
  <si>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</si>
  <si>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</si>
  <si>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</si>
  <si>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</si>
  <si>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</si>
  <si>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</si>
  <si>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</si>
  <si>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</si>
  <si>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</si>
  <si>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</si>
  <si>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</si>
  <si>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</si>
  <si>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</si>
  <si>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</si>
  <si>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</si>
  <si>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</si>
  <si>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</si>
  <si>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</si>
  <si>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</si>
  <si>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</si>
  <si>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</si>
  <si>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</si>
  <si>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</si>
  <si>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</si>
  <si>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</si>
  <si>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</si>
  <si>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</si>
  <si>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</si>
  <si>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</si>
  <si>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</si>
  <si>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</si>
  <si>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</si>
  <si>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</si>
  <si>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</si>
  <si>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</si>
  <si>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</si>
  <si>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</si>
  <si>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</si>
  <si>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</si>
  <si>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</si>
  <si>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</si>
  <si>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</si>
  <si>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</si>
  <si>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</si>
  <si>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</si>
  <si>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</si>
  <si>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</si>
  <si>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</si>
  <si>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</si>
  <si>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</si>
  <si>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</si>
  <si>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</si>
  <si>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</si>
  <si>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</si>
  <si>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</si>
  <si>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</si>
  <si>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</si>
  <si>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</si>
  <si>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</si>
  <si>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</si>
  <si>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</si>
  <si>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</si>
  <si>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</si>
  <si>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</si>
  <si>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</si>
  <si>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</si>
  <si>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</si>
  <si>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</si>
  <si>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</si>
  <si>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</si>
  <si>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</si>
  <si>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</si>
  <si>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</si>
  <si>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</si>
  <si>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</si>
  <si>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</si>
  <si>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</si>
  <si>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</si>
  <si>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</si>
  <si>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</si>
  <si>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</si>
  <si>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</si>
  <si>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</si>
  <si>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</si>
  <si>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</si>
  <si>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</si>
  <si>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</si>
  <si>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</si>
  <si>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</si>
  <si>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</si>
  <si>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</si>
  <si>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</si>
  <si>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</si>
  <si>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</si>
  <si>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</si>
  <si>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</si>
  <si>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</si>
  <si>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</si>
  <si>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</si>
  <si>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</si>
  <si>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</si>
  <si>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</si>
  <si>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</si>
  <si>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</si>
  <si>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</si>
  <si>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</si>
  <si>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</si>
  <si>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</si>
  <si>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</si>
  <si>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</si>
  <si>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</si>
  <si>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</si>
  <si>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</si>
  <si>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</si>
  <si>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</si>
  <si>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</si>
  <si>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</si>
  <si>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</si>
  <si>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</si>
  <si>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</si>
  <si>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</si>
  <si>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</si>
  <si>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</si>
  <si>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</si>
  <si>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</si>
  <si>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</si>
  <si>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</si>
  <si>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</si>
  <si>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</si>
  <si>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</si>
  <si>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</si>
  <si>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</si>
  <si>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</si>
  <si>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</si>
  <si>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</si>
  <si>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</si>
  <si>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</si>
  <si>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</si>
  <si>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</si>
  <si>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</si>
  <si>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</si>
  <si>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</si>
  <si>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</si>
  <si>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</si>
  <si>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</si>
  <si>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</si>
  <si>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</si>
  <si>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</si>
  <si>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</si>
  <si>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</si>
  <si>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</si>
  <si>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</si>
  <si>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</si>
  <si>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</si>
  <si>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</si>
  <si>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</si>
  <si>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</si>
  <si>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</si>
  <si>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</si>
  <si>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</si>
  <si>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</si>
  <si>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</si>
  <si>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</si>
  <si>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</si>
  <si>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</si>
  <si>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</si>
  <si>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</si>
  <si>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</si>
  <si>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</si>
  <si>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</si>
  <si>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</si>
  <si>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</si>
  <si>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</si>
  <si>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</si>
  <si>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</si>
  <si>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</si>
  <si>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</si>
  <si>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</si>
  <si>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</si>
  <si>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</si>
  <si>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</si>
  <si>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</si>
  <si>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</si>
  <si>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</si>
  <si>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</si>
  <si>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</si>
  <si>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</si>
  <si>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</si>
  <si>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</si>
  <si>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</si>
  <si>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</si>
  <si>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</si>
  <si>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</si>
  <si>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</si>
  <si>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</si>
  <si>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</si>
  <si>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</si>
  <si>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</si>
  <si>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</si>
  <si>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</si>
  <si>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</si>
  <si>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</si>
  <si>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</si>
  <si>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</si>
  <si>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</si>
  <si>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</si>
  <si>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</si>
  <si>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</si>
  <si>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</si>
  <si>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</si>
  <si>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</si>
  <si>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</si>
  <si>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</si>
  <si>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</si>
  <si>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</si>
  <si>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</si>
  <si>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</si>
  <si>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</si>
  <si>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</si>
  <si>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</si>
  <si>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</si>
  <si>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</si>
  <si>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</si>
  <si>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</si>
  <si>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</si>
  <si>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</si>
  <si>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</si>
  <si>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</si>
  <si>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</si>
  <si>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</si>
  <si>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</si>
  <si>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</si>
  <si>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</si>
  <si>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</si>
  <si>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</si>
  <si>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</si>
  <si>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</si>
  <si>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</si>
  <si>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</si>
  <si>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</si>
  <si>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</si>
  <si>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</si>
  <si>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</si>
  <si>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</si>
  <si>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</si>
  <si>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</si>
  <si>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</si>
  <si>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</si>
  <si>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</si>
  <si>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</si>
  <si>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</si>
  <si>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</si>
  <si>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</si>
  <si>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</si>
  <si>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</si>
  <si>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</si>
  <si>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</si>
  <si>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</si>
  <si>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</si>
  <si>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</si>
  <si>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</si>
  <si>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</si>
  <si>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</si>
  <si>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</si>
  <si>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</si>
  <si>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</si>
  <si>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</si>
  <si>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</si>
  <si>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</si>
  <si>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</si>
  <si>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</si>
  <si>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</si>
  <si>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</si>
  <si>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</si>
  <si>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</si>
  <si>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</si>
  <si>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</si>
  <si>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</si>
  <si>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</si>
  <si>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</si>
  <si>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</si>
  <si>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</si>
  <si>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</si>
  <si>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</si>
  <si>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</si>
  <si>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</si>
  <si>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</si>
  <si>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</si>
  <si>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</si>
  <si>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</si>
  <si>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</si>
  <si>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</si>
  <si>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</si>
  <si>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</si>
  <si>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</si>
  <si>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</si>
  <si>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</si>
  <si>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</si>
  <si>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</si>
  <si>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</si>
  <si>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</si>
  <si>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</si>
  <si>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</si>
  <si>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</si>
  <si>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</si>
  <si>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</si>
  <si>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</si>
  <si>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</si>
  <si>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</si>
  <si>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</si>
  <si>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</si>
  <si>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</si>
  <si>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</si>
  <si>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</si>
  <si>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</si>
  <si>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</si>
  <si>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</si>
  <si>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</si>
  <si>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</si>
  <si>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</si>
  <si>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</si>
  <si>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</si>
  <si>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</si>
  <si>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</si>
  <si>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</si>
  <si>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</si>
  <si>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</si>
  <si>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</si>
  <si>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</si>
  <si>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</si>
  <si>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</si>
  <si>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</si>
  <si>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</si>
  <si>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</si>
  <si>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</si>
  <si>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</si>
  <si>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</si>
  <si>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</si>
  <si>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</si>
  <si>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</si>
  <si>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</si>
  <si>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</si>
  <si>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</si>
  <si>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</si>
  <si>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</si>
  <si>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</si>
  <si>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</si>
  <si>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</si>
  <si>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</si>
  <si>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</si>
  <si>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</si>
  <si>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</si>
  <si>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</si>
  <si>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</si>
  <si>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</si>
  <si>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</si>
  <si>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</si>
  <si>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</si>
  <si>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</si>
  <si>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</si>
  <si>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</si>
  <si>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</si>
  <si>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</si>
  <si>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</si>
  <si>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</si>
  <si>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</si>
  <si>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</si>
  <si>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</si>
  <si>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</si>
  <si>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</si>
  <si>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</si>
  <si>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</si>
  <si>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</si>
  <si>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</si>
  <si>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</si>
  <si>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</si>
  <si>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</si>
  <si>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</si>
  <si>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</si>
  <si>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</si>
  <si>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</si>
  <si>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</si>
  <si>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</si>
  <si>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</si>
  <si>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</si>
  <si>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</si>
  <si>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</si>
  <si>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</si>
  <si>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</si>
  <si>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</si>
  <si>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</si>
  <si>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</si>
  <si>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</si>
  <si>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</si>
  <si>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</si>
  <si>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</si>
  <si>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</si>
  <si>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</si>
  <si>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</si>
  <si>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</si>
  <si>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</si>
  <si>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</si>
  <si>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</si>
  <si>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</si>
  <si>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</si>
  <si>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</si>
  <si>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</si>
  <si>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</si>
  <si>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</si>
  <si>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</si>
  <si>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</si>
  <si>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</si>
  <si>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</si>
  <si>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</si>
  <si>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</si>
  <si>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</si>
  <si>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</si>
  <si>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</si>
  <si>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</si>
  <si>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</si>
  <si>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</si>
  <si>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</si>
  <si>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</si>
  <si>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</si>
  <si>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</si>
  <si>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</si>
  <si>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</si>
  <si>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</si>
  <si>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</si>
  <si>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</si>
  <si>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</si>
  <si>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</si>
  <si>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</si>
  <si>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</si>
  <si>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</si>
  <si>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</si>
  <si>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</si>
  <si>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</si>
  <si>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</si>
  <si>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</si>
  <si>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</si>
  <si>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</si>
  <si>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</si>
  <si>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</si>
  <si>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</si>
  <si>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</si>
  <si>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</si>
  <si>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</si>
  <si>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</si>
  <si>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</si>
  <si>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</si>
  <si>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</si>
  <si>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</si>
  <si>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</si>
  <si>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</si>
  <si>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</si>
  <si>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</si>
  <si>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</si>
  <si>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</si>
  <si>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</si>
  <si>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</si>
  <si>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</si>
  <si>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</si>
  <si>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</si>
  <si>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</si>
  <si>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</si>
  <si>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</si>
  <si>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</si>
  <si>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</si>
  <si>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</si>
  <si>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</si>
  <si>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</si>
  <si>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</si>
  <si>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</si>
  <si>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</si>
  <si>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</si>
  <si>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</si>
  <si>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</si>
  <si>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</si>
  <si>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</si>
  <si>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</si>
  <si>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</si>
  <si>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</si>
  <si>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</si>
  <si>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</si>
  <si>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</si>
  <si>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</si>
  <si>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</si>
  <si>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</si>
  <si>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</si>
  <si>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</si>
  <si>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</si>
  <si>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</si>
  <si>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</si>
  <si>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</si>
  <si>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</si>
  <si>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</si>
  <si>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</si>
  <si>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</si>
  <si>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</si>
  <si>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</si>
  <si>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</si>
  <si>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</si>
  <si>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</si>
  <si>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</si>
  <si>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</si>
  <si>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</si>
  <si>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</si>
  <si>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</si>
  <si>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</si>
  <si>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</si>
  <si>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</si>
  <si>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</si>
  <si>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</si>
  <si>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</si>
  <si>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</si>
  <si>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</si>
  <si>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</si>
  <si>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</si>
  <si>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</si>
  <si>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</si>
  <si>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</si>
  <si>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</si>
  <si>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</si>
  <si>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</si>
  <si>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</si>
  <si>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</si>
  <si>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</si>
  <si>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</si>
  <si>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</si>
  <si>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</si>
  <si>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</si>
  <si>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</si>
  <si>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</si>
  <si>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</si>
  <si>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</si>
  <si>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</si>
  <si>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</si>
  <si>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</si>
  <si>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</si>
  <si>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</si>
  <si>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</si>
  <si>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</si>
  <si>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</si>
  <si>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</si>
  <si>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</si>
  <si>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</si>
  <si>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</si>
  <si>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</si>
  <si>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</si>
  <si>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</si>
  <si>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</si>
  <si>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</si>
  <si>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</si>
  <si>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</si>
  <si>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</si>
  <si>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</si>
  <si>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</si>
  <si>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</si>
  <si>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</si>
  <si>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</si>
  <si>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</si>
  <si>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</si>
  <si>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</si>
  <si>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</si>
  <si>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</si>
  <si>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</si>
  <si>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</si>
  <si>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</si>
  <si>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</si>
  <si>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</si>
  <si>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</si>
  <si>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</si>
  <si>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</si>
  <si>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</si>
  <si>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</si>
  <si>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</si>
  <si>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</si>
  <si>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</si>
  <si>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</si>
  <si>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</si>
  <si>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</si>
  <si>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</si>
  <si>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</si>
  <si>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</si>
  <si>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</si>
  <si>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</si>
  <si>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</si>
  <si>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</si>
  <si>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</si>
  <si>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</si>
  <si>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</si>
  <si>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</si>
  <si>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</si>
  <si>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</si>
  <si>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</si>
  <si>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</si>
  <si>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</si>
  <si>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</si>
  <si>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</si>
  <si>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</si>
  <si>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</si>
  <si>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</si>
  <si>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</si>
  <si>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</si>
  <si>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</si>
  <si>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</si>
  <si>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</si>
  <si>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</si>
  <si>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</si>
  <si>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</si>
  <si>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</si>
  <si>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</si>
  <si>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</si>
  <si>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</si>
  <si>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</si>
  <si>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</si>
  <si>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</si>
  <si>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</si>
  <si>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</si>
  <si>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</si>
  <si>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</si>
  <si>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</si>
  <si>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</si>
  <si>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</si>
  <si>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</si>
  <si>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</si>
  <si>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</si>
  <si>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</si>
  <si>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</si>
  <si>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</si>
  <si>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</si>
  <si>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</si>
  <si>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</si>
  <si>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</si>
  <si>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</si>
  <si>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</si>
  <si>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</si>
  <si>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</si>
  <si>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</si>
  <si>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</si>
  <si>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</si>
  <si>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</si>
  <si>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</si>
  <si>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</si>
  <si>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</si>
  <si>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</si>
  <si>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</si>
  <si>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</si>
  <si>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</si>
  <si>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</si>
  <si>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</si>
  <si>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</si>
  <si>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</si>
  <si>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</si>
  <si>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</si>
  <si>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</si>
  <si>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</si>
  <si>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</si>
  <si>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</si>
  <si>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</si>
  <si>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</si>
  <si>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</si>
  <si>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</si>
  <si>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</si>
  <si>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</si>
  <si>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</si>
  <si>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</si>
  <si>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</si>
  <si>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</si>
  <si>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</si>
  <si>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</si>
  <si>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</si>
  <si>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</si>
  <si>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</si>
  <si>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</si>
  <si>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</si>
  <si>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</si>
  <si>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</si>
  <si>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</si>
  <si>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</si>
  <si>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</si>
  <si>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</si>
  <si>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</si>
  <si>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</si>
  <si>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</si>
  <si>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</si>
  <si>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</si>
  <si>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</si>
  <si>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</si>
  <si>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</si>
  <si>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</si>
  <si>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</si>
  <si>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</si>
  <si>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</si>
  <si>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</si>
  <si>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</si>
  <si>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</si>
  <si>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</si>
  <si>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</si>
  <si>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</si>
  <si>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</si>
  <si>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</si>
  <si>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</si>
  <si>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</si>
  <si>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</si>
  <si>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</si>
  <si>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</si>
  <si>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</si>
  <si>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</si>
  <si>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</si>
  <si>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</si>
  <si>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</si>
  <si>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</si>
  <si>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</si>
  <si>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</si>
  <si>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</si>
  <si>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</si>
  <si>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</si>
  <si>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</si>
  <si>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</si>
  <si>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</si>
  <si>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</si>
  <si>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</si>
  <si>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</si>
  <si>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</si>
  <si>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</si>
  <si>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</si>
  <si>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</si>
  <si>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</si>
  <si>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</si>
  <si>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</si>
  <si>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</si>
  <si>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</si>
  <si>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</si>
  <si>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</si>
  <si>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</si>
  <si>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</si>
  <si>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</si>
  <si>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</si>
  <si>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</si>
  <si>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</si>
  <si>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</si>
  <si>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</si>
  <si>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</si>
  <si>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</si>
  <si>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</si>
  <si>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</si>
  <si>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</si>
  <si>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</si>
  <si>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</si>
  <si>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</si>
  <si>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</si>
  <si>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</si>
  <si>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</si>
  <si>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</si>
  <si>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</si>
  <si>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</si>
  <si>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</si>
  <si>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</si>
  <si>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</si>
  <si>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</si>
  <si>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</si>
  <si>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</si>
  <si>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</si>
  <si>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</si>
  <si>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</si>
  <si>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</si>
  <si>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</si>
  <si>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</si>
  <si>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</si>
  <si>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</si>
  <si>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</si>
  <si>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</si>
  <si>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</si>
  <si>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</si>
  <si>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</si>
  <si>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</si>
  <si>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</si>
  <si>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</si>
  <si>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</si>
  <si>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</si>
  <si>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</si>
  <si>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</si>
  <si>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</si>
  <si>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</si>
  <si>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</si>
  <si>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</si>
  <si>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</si>
  <si>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</si>
  <si>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</si>
  <si>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</si>
  <si>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</si>
  <si>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</si>
  <si>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</si>
  <si>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</si>
  <si>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</si>
  <si>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</si>
  <si>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</si>
  <si>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</si>
  <si>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</si>
  <si>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</si>
  <si>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</si>
  <si>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</si>
  <si>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</si>
  <si>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</si>
  <si>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</si>
  <si>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</si>
  <si>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</si>
  <si>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</si>
  <si>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</si>
  <si>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</si>
  <si>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</si>
  <si>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</si>
  <si>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</si>
  <si>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</si>
  <si>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</si>
  <si>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</si>
  <si>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</si>
  <si>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</si>
  <si>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</si>
  <si>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</si>
  <si>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</si>
  <si>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</si>
  <si>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</si>
  <si>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</si>
  <si>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</si>
  <si>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</si>
  <si>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</si>
  <si>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</si>
  <si>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</si>
  <si>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</si>
  <si>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</si>
  <si>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</si>
  <si>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</si>
  <si>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</si>
  <si>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</si>
  <si>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</si>
  <si>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</si>
  <si>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</si>
  <si>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</si>
  <si>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</si>
  <si>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</si>
  <si>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</si>
  <si>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</si>
  <si>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</si>
  <si>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</si>
  <si>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</si>
  <si>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</si>
  <si>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</si>
  <si>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</si>
  <si>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</si>
  <si>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</si>
  <si>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</si>
  <si>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</si>
  <si>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</si>
  <si>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</si>
  <si>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</si>
  <si>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</si>
  <si>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</si>
  <si>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</si>
  <si>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</si>
  <si>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</si>
  <si>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</si>
  <si>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</si>
  <si>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</si>
  <si>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</si>
  <si>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</si>
  <si>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</si>
  <si>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</si>
  <si>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</si>
  <si>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</si>
  <si>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</si>
  <si>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</si>
  <si>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</si>
  <si>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</si>
  <si>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</si>
  <si>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</si>
  <si>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</si>
  <si>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</si>
  <si>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</si>
  <si>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</si>
  <si>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</si>
  <si>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</si>
  <si>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</si>
  <si>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</si>
  <si>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</si>
  <si>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</si>
  <si>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</si>
  <si>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</si>
  <si>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</si>
  <si>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</si>
  <si>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</si>
  <si>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</si>
  <si>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</si>
  <si>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</si>
  <si>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</si>
  <si>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</si>
  <si>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</si>
  <si>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</si>
  <si>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</si>
  <si>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</si>
  <si>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</si>
  <si>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</si>
  <si>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</si>
  <si>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</si>
  <si>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</si>
  <si>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</si>
  <si>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</si>
  <si>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</si>
  <si>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</si>
  <si>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</si>
  <si>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</si>
  <si>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</si>
  <si>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</si>
  <si>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</si>
  <si>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</si>
  <si>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</si>
  <si>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</si>
  <si>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</si>
  <si>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</si>
  <si>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</si>
  <si>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</si>
  <si>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</si>
  <si>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</si>
  <si>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</si>
  <si>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</si>
  <si>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</si>
  <si>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</si>
  <si>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</si>
  <si>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</si>
  <si>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</si>
  <si>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</si>
  <si>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</si>
  <si>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</si>
  <si>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</si>
  <si>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</si>
  <si>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</si>
  <si>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</si>
  <si>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</si>
  <si>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</si>
  <si>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</si>
  <si>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</si>
  <si>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</si>
  <si>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</si>
  <si>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</si>
  <si>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</si>
  <si>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</si>
  <si>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</si>
  <si>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</si>
  <si>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</si>
  <si>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</si>
  <si>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</si>
  <si>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</si>
  <si>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</si>
  <si>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</si>
  <si>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</si>
  <si>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</si>
  <si>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</si>
  <si>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</si>
  <si>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</si>
  <si>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</si>
  <si>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</si>
  <si>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</si>
  <si>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</si>
  <si>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</si>
  <si>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</si>
  <si>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</si>
  <si>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</si>
  <si>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</si>
  <si>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</si>
  <si>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</si>
  <si>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</si>
  <si>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</si>
  <si>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</si>
  <si>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</si>
  <si>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</si>
  <si>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</si>
  <si>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</si>
  <si>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</si>
  <si>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</si>
  <si>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</si>
  <si>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</si>
  <si>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</si>
  <si>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</si>
  <si>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</si>
  <si>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</si>
  <si>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</si>
  <si>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</si>
  <si>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</si>
  <si>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</si>
  <si>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</si>
  <si>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</si>
  <si>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</si>
  <si>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</si>
  <si>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</si>
  <si>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</si>
  <si>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</si>
  <si>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</si>
  <si>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</si>
  <si>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</si>
  <si>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</si>
  <si>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</si>
  <si>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</si>
  <si>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</si>
  <si>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</si>
  <si>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</si>
  <si>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</si>
  <si>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</si>
  <si>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</si>
  <si>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</si>
  <si>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</si>
  <si>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</si>
  <si>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</si>
  <si>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</si>
  <si>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</si>
  <si>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</si>
  <si>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</si>
  <si>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</si>
  <si>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</si>
  <si>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</si>
  <si>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</si>
  <si>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</si>
  <si>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</si>
  <si>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</si>
  <si>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</si>
  <si>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</si>
  <si>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</si>
  <si>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</si>
  <si>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</si>
  <si>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</si>
  <si>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</si>
  <si>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</si>
  <si>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</si>
  <si>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</si>
  <si>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</si>
  <si>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</si>
  <si>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</si>
  <si>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</si>
  <si>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</si>
  <si>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</si>
  <si>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</si>
  <si>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</si>
  <si>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</si>
  <si>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</si>
  <si>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</si>
  <si>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</si>
  <si>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</si>
  <si>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</si>
  <si>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</si>
  <si>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</si>
  <si>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</si>
  <si>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</si>
  <si>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</si>
  <si>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</si>
  <si>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</si>
  <si>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</si>
  <si>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</si>
  <si>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</si>
  <si>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</si>
  <si>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</si>
  <si>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</si>
  <si>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</si>
  <si>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</si>
  <si>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</si>
  <si>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</si>
  <si>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</si>
  <si>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</si>
  <si>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</si>
  <si>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</si>
  <si>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</si>
  <si>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</si>
  <si>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</si>
  <si>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</si>
  <si>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</si>
  <si>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</si>
  <si>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</si>
  <si>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</si>
  <si>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</si>
  <si>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</si>
  <si>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</si>
  <si>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</si>
  <si>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</si>
  <si>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</si>
  <si>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</si>
  <si>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</si>
  <si>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</si>
  <si>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</si>
  <si>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</si>
  <si>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</si>
  <si>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</si>
  <si>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</si>
  <si>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</si>
  <si>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</si>
  <si>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</si>
  <si>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</si>
  <si>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</si>
  <si>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</si>
  <si>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</si>
  <si>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</si>
  <si>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</si>
  <si>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</si>
  <si>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</si>
  <si>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</si>
  <si>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</si>
  <si>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</si>
  <si>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</si>
  <si>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</si>
  <si>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</si>
  <si>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</si>
  <si>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</si>
  <si>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</si>
  <si>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</si>
  <si>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</si>
  <si>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</si>
  <si>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</si>
  <si>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</si>
  <si>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</si>
  <si>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</si>
  <si>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</si>
  <si>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</si>
  <si>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</si>
  <si>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</si>
  <si>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</si>
  <si>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</si>
  <si>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</si>
  <si>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</si>
  <si>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</si>
  <si>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</si>
  <si>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</si>
  <si>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</si>
  <si>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</si>
  <si>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</si>
  <si>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</si>
  <si>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</si>
  <si>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</si>
  <si>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</si>
  <si>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</si>
  <si>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</si>
  <si>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</si>
  <si>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</si>
  <si>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</si>
  <si>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</si>
  <si>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</si>
  <si>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</si>
  <si>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</si>
  <si>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</si>
  <si>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</si>
  <si>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</si>
  <si>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</si>
  <si>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</si>
  <si>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</si>
  <si>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</si>
  <si>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</si>
  <si>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</si>
  <si>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</si>
  <si>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</si>
  <si>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</si>
  <si>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</si>
  <si>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</si>
  <si>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</si>
  <si>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</si>
  <si>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</si>
  <si>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</si>
  <si>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</si>
  <si>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</si>
  <si>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</si>
  <si>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</si>
  <si>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</si>
  <si>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</si>
  <si>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</si>
  <si>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</si>
  <si>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</si>
  <si>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</si>
  <si>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</si>
  <si>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</si>
  <si>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</si>
  <si>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</si>
  <si>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</si>
  <si>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</si>
  <si>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</si>
  <si>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</si>
  <si>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</si>
  <si>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</si>
  <si>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</si>
  <si>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</si>
  <si>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</si>
  <si>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</si>
  <si>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</si>
  <si>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</si>
  <si>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</si>
  <si>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</si>
  <si>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</si>
  <si>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</si>
  <si>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</si>
  <si>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</si>
  <si>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</si>
  <si>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</si>
  <si>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</si>
  <si>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</si>
  <si>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</si>
  <si>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</si>
  <si>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</si>
  <si>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</si>
  <si>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</si>
  <si>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</si>
  <si>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</si>
  <si>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</si>
  <si>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</si>
  <si>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</si>
  <si>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</si>
  <si>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</si>
  <si>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</si>
  <si>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</si>
  <si>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</si>
  <si>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</si>
  <si>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</si>
  <si>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</si>
  <si>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</si>
  <si>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</si>
  <si>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</si>
  <si>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</si>
  <si>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</si>
  <si>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</si>
  <si>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</si>
  <si>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</si>
  <si>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</si>
  <si>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</si>
  <si>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</si>
  <si>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</si>
  <si>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</si>
  <si>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</si>
  <si>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</si>
  <si>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</si>
  <si>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</si>
  <si>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</si>
  <si>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</si>
  <si>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</si>
  <si>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</si>
  <si>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</si>
  <si>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</si>
  <si>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</si>
  <si>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</si>
  <si>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</si>
  <si>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</si>
  <si>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</si>
  <si>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</si>
  <si>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</si>
  <si>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</si>
  <si>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</si>
  <si>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</si>
  <si>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</si>
  <si>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</si>
  <si>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</si>
  <si>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</si>
  <si>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</si>
  <si>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</si>
  <si>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</si>
  <si>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</si>
  <si>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</si>
  <si>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</si>
  <si>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</si>
  <si>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</si>
  <si>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</si>
  <si>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</si>
  <si>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</si>
  <si>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</si>
  <si>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</si>
  <si>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</si>
  <si>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</si>
  <si>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</si>
  <si>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</si>
  <si>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</si>
  <si>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</si>
  <si>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</si>
  <si>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</si>
  <si>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</si>
  <si>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</si>
  <si>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</si>
  <si>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</si>
  <si>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</si>
  <si>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</si>
  <si>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</si>
  <si>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</si>
  <si>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</si>
  <si>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</si>
  <si>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</si>
  <si>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</si>
  <si>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</si>
  <si>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</si>
  <si>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</si>
  <si>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</si>
  <si>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</si>
  <si>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</si>
  <si>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</si>
  <si>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</si>
  <si>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</si>
  <si>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</si>
  <si>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</si>
  <si>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</si>
  <si>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</si>
  <si>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</si>
  <si>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</si>
  <si>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</si>
  <si>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</si>
  <si>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</si>
  <si>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</si>
  <si>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</si>
  <si>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</si>
  <si>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</si>
  <si>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</si>
  <si>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</si>
  <si>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</si>
  <si>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</si>
  <si>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</si>
  <si>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</si>
  <si>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</si>
  <si>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</si>
  <si>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</si>
  <si>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</si>
  <si>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</si>
  <si>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</si>
  <si>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</si>
  <si>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</si>
  <si>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</si>
  <si>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</si>
  <si>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</si>
  <si>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</si>
  <si>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</si>
  <si>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</si>
  <si>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</si>
  <si>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</si>
  <si>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</si>
  <si>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</si>
  <si>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</si>
  <si>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</si>
  <si>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</si>
  <si>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</si>
  <si>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</si>
  <si>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</si>
  <si>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</si>
  <si>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</si>
  <si>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</si>
  <si>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</si>
  <si>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</si>
  <si>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</si>
  <si>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</si>
  <si>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</si>
  <si>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</si>
  <si>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</si>
  <si>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</si>
  <si>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</si>
  <si>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</si>
  <si>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</si>
  <si>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</si>
  <si>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</si>
  <si>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</si>
  <si>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</si>
  <si>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</si>
  <si>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</si>
  <si>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</si>
  <si>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</si>
  <si>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</si>
  <si>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</si>
  <si>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</si>
  <si>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</si>
  <si>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</si>
  <si>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</si>
  <si>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</si>
  <si>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</si>
  <si>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</si>
  <si>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</si>
  <si>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</si>
  <si>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</si>
  <si>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</si>
  <si>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</si>
  <si>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</si>
  <si>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</si>
  <si>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</si>
  <si>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</si>
  <si>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</si>
  <si>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</si>
  <si>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</si>
  <si>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</si>
  <si>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</si>
  <si>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</si>
  <si>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</si>
  <si>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</si>
  <si>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</si>
  <si>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</si>
  <si>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</si>
  <si>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</si>
  <si>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</si>
  <si>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</si>
  <si>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</si>
  <si>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</si>
  <si>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</si>
  <si>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</si>
  <si>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</si>
  <si>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</si>
  <si>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</si>
  <si>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</si>
  <si>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</si>
  <si>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</si>
  <si>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</si>
  <si>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</si>
  <si>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</si>
  <si>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</si>
  <si>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</si>
  <si>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</si>
  <si>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</si>
  <si>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</si>
  <si>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</si>
  <si>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</si>
  <si>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</si>
  <si>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</si>
  <si>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</si>
  <si>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</si>
  <si>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</si>
  <si>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</si>
  <si>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</si>
  <si>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</si>
  <si>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</si>
  <si>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</si>
  <si>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</si>
  <si>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</si>
  <si>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</si>
  <si>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</si>
  <si>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</si>
  <si>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</si>
  <si>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</si>
  <si>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</si>
  <si>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</si>
  <si>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</si>
  <si>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</si>
  <si>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</si>
  <si>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</si>
  <si>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</si>
  <si>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</si>
  <si>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</si>
  <si>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</si>
  <si>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</si>
  <si>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</si>
  <si>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</si>
  <si>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</si>
  <si>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</si>
  <si>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</si>
  <si>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</si>
  <si>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</si>
  <si>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</si>
  <si>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</si>
  <si>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</si>
  <si>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</si>
  <si>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</si>
  <si>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</si>
  <si>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</si>
  <si>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</si>
  <si>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</si>
  <si>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</si>
  <si>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</si>
  <si>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</si>
  <si>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</si>
  <si>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</si>
  <si>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</si>
  <si>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</si>
  <si>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</si>
  <si>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</si>
  <si>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</si>
  <si>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</si>
  <si>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</si>
  <si>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</si>
  <si>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</si>
  <si>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</si>
  <si>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</si>
  <si>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</si>
  <si>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</si>
  <si>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</si>
  <si>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</si>
  <si>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</si>
  <si>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</si>
  <si>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</si>
  <si>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</si>
  <si>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</si>
  <si>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</si>
  <si>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</si>
  <si>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</si>
  <si>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</si>
  <si>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</si>
  <si>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</si>
  <si>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</si>
  <si>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</si>
  <si>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</si>
  <si>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</si>
  <si>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</si>
  <si>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</si>
  <si>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</si>
  <si>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</si>
  <si>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</si>
  <si>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</si>
  <si>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</si>
  <si>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</si>
  <si>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</si>
  <si>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</si>
  <si>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</si>
  <si>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</si>
  <si>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</si>
  <si>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</si>
  <si>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</si>
  <si>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</si>
  <si>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</si>
  <si>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</si>
  <si>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</si>
  <si>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</si>
  <si>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</si>
  <si>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</si>
  <si>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</si>
  <si>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</si>
  <si>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</si>
  <si>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</si>
  <si>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</si>
  <si>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</si>
  <si>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</si>
  <si>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</si>
  <si>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</si>
  <si>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</si>
  <si>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</si>
  <si>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</si>
  <si>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</si>
  <si>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</si>
  <si>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</si>
  <si>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</si>
  <si>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</si>
  <si>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</si>
  <si>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</si>
  <si>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</si>
  <si>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</si>
  <si>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</si>
  <si>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</si>
  <si>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</si>
  <si>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</si>
  <si>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</si>
  <si>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</si>
  <si>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</si>
  <si>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</si>
  <si>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</si>
  <si>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</si>
  <si>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</si>
  <si>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</si>
  <si>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</si>
  <si>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</si>
  <si>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</si>
  <si>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</si>
  <si>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</si>
  <si>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</si>
  <si>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</si>
  <si>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</si>
  <si>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</si>
  <si>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</si>
  <si>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</si>
  <si>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</si>
  <si>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</si>
  <si>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</si>
  <si>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</si>
  <si>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</si>
  <si>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</si>
  <si>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</si>
  <si>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</si>
  <si>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</si>
  <si>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</si>
  <si>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</si>
  <si>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</si>
  <si>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</si>
  <si>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</si>
  <si>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</si>
  <si>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</si>
  <si>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</si>
  <si>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</si>
  <si>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</si>
  <si>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</si>
  <si>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</si>
  <si>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</si>
  <si>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</si>
  <si>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</si>
  <si>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</si>
  <si>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</si>
  <si>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</si>
  <si>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</si>
  <si>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</si>
  <si>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</si>
  <si>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</si>
  <si>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</si>
  <si>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</si>
  <si>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</si>
  <si>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</si>
  <si>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</si>
  <si>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</si>
  <si>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</si>
  <si>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</si>
  <si>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</si>
  <si>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</si>
  <si>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</si>
  <si>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</si>
  <si>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</si>
  <si>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</si>
  <si>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</si>
  <si>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</si>
  <si>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</si>
  <si>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</si>
  <si>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</si>
  <si>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</si>
  <si>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</si>
  <si>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</si>
  <si>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</si>
  <si>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</si>
  <si>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</si>
  <si>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</si>
  <si>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</si>
  <si>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</si>
  <si>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</si>
  <si>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</si>
  <si>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</si>
  <si>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</si>
  <si>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</si>
  <si>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</si>
  <si>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</si>
  <si>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</si>
  <si>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</si>
  <si>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</si>
  <si>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</si>
  <si>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</si>
  <si>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</si>
  <si>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</si>
  <si>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</si>
  <si>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</si>
  <si>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</si>
  <si>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</si>
  <si>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</si>
  <si>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</si>
  <si>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</si>
  <si>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</si>
  <si>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</si>
  <si>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</si>
  <si>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</si>
  <si>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</si>
  <si>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</si>
  <si>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</si>
  <si>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</si>
  <si>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</si>
  <si>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</si>
  <si>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</si>
  <si>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</si>
  <si>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</si>
  <si>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</si>
  <si>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</si>
  <si>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</si>
  <si>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</si>
  <si>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</si>
  <si>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</si>
  <si>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</si>
  <si>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</si>
  <si>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</si>
  <si>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</si>
  <si>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</si>
  <si>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</si>
  <si>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</si>
  <si>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</si>
  <si>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</si>
  <si>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</si>
  <si>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</si>
  <si>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</si>
  <si>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</si>
  <si>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</si>
  <si>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</si>
  <si>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</si>
  <si>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</si>
  <si>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</si>
  <si>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</si>
  <si>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</si>
  <si>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</si>
  <si>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</si>
  <si>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</si>
  <si>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</si>
  <si>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</si>
  <si>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</si>
  <si>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</si>
  <si>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</si>
  <si>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</si>
  <si>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</si>
  <si>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</si>
  <si>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</si>
  <si>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</si>
  <si>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</si>
  <si>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</si>
  <si>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</si>
  <si>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</si>
  <si>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</si>
  <si>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</si>
  <si>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</si>
  <si>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</si>
  <si>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</si>
  <si>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</si>
  <si>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</si>
  <si>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</si>
  <si>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</si>
  <si>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</si>
  <si>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</si>
  <si>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</si>
  <si>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</si>
  <si>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</si>
  <si>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</si>
  <si>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</si>
  <si>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</si>
  <si>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</si>
  <si>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</si>
  <si>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</si>
  <si>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</si>
  <si>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</si>
  <si>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</si>
  <si>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</si>
  <si>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</si>
  <si>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</si>
  <si>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</si>
  <si>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</si>
  <si>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</si>
  <si>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</si>
  <si>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</si>
  <si>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</si>
  <si>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</si>
  <si>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</si>
  <si>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</si>
  <si>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</si>
  <si>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</si>
  <si>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</si>
  <si>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</si>
  <si>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</si>
  <si>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</si>
  <si>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</si>
  <si>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</si>
  <si>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</si>
  <si>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</si>
  <si>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</si>
  <si>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</si>
  <si>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</si>
  <si>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</si>
  <si>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</si>
  <si>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</si>
  <si>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</si>
  <si>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</si>
  <si>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</si>
  <si>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</si>
  <si>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</si>
  <si>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</si>
  <si>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</si>
  <si>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</si>
  <si>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</si>
  <si>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</si>
  <si>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</si>
  <si>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</si>
  <si>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</si>
  <si>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</si>
  <si>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</si>
  <si>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</si>
  <si>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</si>
  <si>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</si>
  <si>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</si>
  <si>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</si>
  <si>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</si>
  <si>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</si>
  <si>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</si>
  <si>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</si>
  <si>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</si>
  <si>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</si>
  <si>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</si>
  <si>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</si>
  <si>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</si>
  <si>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</si>
  <si>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</si>
  <si>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</si>
  <si>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</si>
  <si>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</si>
  <si>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</si>
  <si>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</si>
  <si>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</si>
  <si>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</si>
  <si>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</si>
  <si>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</si>
  <si>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</si>
  <si>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</si>
  <si>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</si>
  <si>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</si>
  <si>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</si>
  <si>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</si>
  <si>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</si>
  <si>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</si>
  <si>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</si>
  <si>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</si>
  <si>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</si>
  <si>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</si>
  <si>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</si>
  <si>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</si>
  <si>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</si>
  <si>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</si>
  <si>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</si>
  <si>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</si>
  <si>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</si>
  <si>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</si>
  <si>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</si>
  <si>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</si>
  <si>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</si>
  <si>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</si>
  <si>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</si>
  <si>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</si>
  <si>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</si>
  <si>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</si>
  <si>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</si>
  <si>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</si>
  <si>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</si>
  <si>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</si>
  <si>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</si>
  <si>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</si>
  <si>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</si>
  <si>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</si>
  <si>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</si>
  <si>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</si>
  <si>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</si>
  <si>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</si>
  <si>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</si>
  <si>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</si>
  <si>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</si>
  <si>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</si>
  <si>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</si>
  <si>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</si>
  <si>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</si>
  <si>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</si>
  <si>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</si>
  <si>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</si>
  <si>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</si>
  <si>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</si>
  <si>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</si>
  <si>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</si>
  <si>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</si>
  <si>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</si>
  <si>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</si>
  <si>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</si>
  <si>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</si>
  <si>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</si>
  <si>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</si>
  <si>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</si>
  <si>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</si>
  <si>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</si>
  <si>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</si>
  <si>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</si>
  <si>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</si>
  <si>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</si>
  <si>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</si>
  <si>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</si>
  <si>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</si>
  <si>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</si>
  <si>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</si>
  <si>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</si>
  <si>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</si>
  <si>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</si>
  <si>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</si>
  <si>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</si>
  <si>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</si>
  <si>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</si>
  <si>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</si>
  <si>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</si>
  <si>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</si>
  <si>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</si>
  <si>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</si>
  <si>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</si>
  <si>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</si>
  <si>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</si>
  <si>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</si>
  <si>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</si>
  <si>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</si>
  <si>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</si>
  <si>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</si>
  <si>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</si>
  <si>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</si>
  <si>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</si>
  <si>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</si>
  <si>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</si>
  <si>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</si>
  <si>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</si>
  <si>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</si>
  <si>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</si>
  <si>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</si>
  <si>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</si>
  <si>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</si>
  <si>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</si>
  <si>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</si>
  <si>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</si>
  <si>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</si>
  <si>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</si>
  <si>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</si>
  <si>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</si>
  <si>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</si>
  <si>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</si>
  <si>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</si>
  <si>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</si>
  <si>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</si>
  <si>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</si>
  <si>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</si>
  <si>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</si>
  <si>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</si>
  <si>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</si>
  <si>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</si>
  <si>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</si>
  <si>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</si>
  <si>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</si>
  <si>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</si>
  <si>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</si>
  <si>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</si>
  <si>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</si>
  <si>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</si>
  <si>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</si>
  <si>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</si>
  <si>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</si>
  <si>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</si>
  <si>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</si>
  <si>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</si>
  <si>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</si>
  <si>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</si>
  <si>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</si>
  <si>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</si>
  <si>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</si>
  <si>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</si>
  <si>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</si>
  <si>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</si>
  <si>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</si>
  <si>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</si>
  <si>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</si>
  <si>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</si>
  <si>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</si>
  <si>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</si>
  <si>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</si>
  <si>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</si>
  <si>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</si>
  <si>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</si>
  <si>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</si>
  <si>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</si>
  <si>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</si>
  <si>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</si>
  <si>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</si>
  <si>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</si>
  <si>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</si>
  <si>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</si>
  <si>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</si>
  <si>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</si>
  <si>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</si>
  <si>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</si>
  <si>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</si>
  <si>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</si>
  <si>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</si>
  <si>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</si>
  <si>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</si>
  <si>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</si>
  <si>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</si>
  <si>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</si>
  <si>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</si>
  <si>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</si>
  <si>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</si>
  <si>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</si>
  <si>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</si>
  <si>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</si>
  <si>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</si>
  <si>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</si>
  <si>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</si>
  <si>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</si>
  <si>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</si>
  <si>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</si>
  <si>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</si>
  <si>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</si>
  <si>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</si>
  <si>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</si>
  <si>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</si>
  <si>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</si>
  <si>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</si>
  <si>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</si>
  <si>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</si>
  <si>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</si>
  <si>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</si>
  <si>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</si>
  <si>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</si>
  <si>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</si>
  <si>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</si>
  <si>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</si>
  <si>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</si>
  <si>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</si>
  <si>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</si>
  <si>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</si>
  <si>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</si>
  <si>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</si>
  <si>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</si>
  <si>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</si>
  <si>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</si>
  <si>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</si>
  <si>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</si>
  <si>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</si>
  <si>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</si>
  <si>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</si>
  <si>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</si>
  <si>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</si>
  <si>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</si>
  <si>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</si>
  <si>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</si>
  <si>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</si>
  <si>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</si>
  <si>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</si>
  <si>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</si>
  <si>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</si>
  <si>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</si>
  <si>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</si>
  <si>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</si>
  <si>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</si>
  <si>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</si>
  <si>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</si>
  <si>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KPI</t>
  </si>
  <si>
    <t>TOTAL VALUES</t>
  </si>
  <si>
    <t>SALES</t>
  </si>
  <si>
    <t>QUANTITY</t>
  </si>
  <si>
    <t>PROFIT</t>
  </si>
  <si>
    <t>CY</t>
  </si>
  <si>
    <t>PY</t>
  </si>
  <si>
    <t>YOY%</t>
  </si>
  <si>
    <t>Totals</t>
  </si>
  <si>
    <t>Sales Trend</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</si>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</sst>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0,,&quot;M&quot;;[&gt;=1000]\$#,##0.0,&quot;K&quot;"/>
    <numFmt numFmtId="165" formatCode="0.0"/>
  </numFmts>
  <fonts count="3" x14ac:knownFonts="1">
    <font>
      <sz val="12"/>
      <color theme="1"/>
      <name val="Calibri"/>
      <family val="2"/>
      <scheme val="minor"/>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2" fontId="0" fillId="0" borderId="0" xfId="0" applyNumberFormat="1"/>
    <xf numFmtId="9" fontId="0" fillId="0" borderId="0" xfId="0" applyNumberFormat="1"/>
    <xf numFmtId="165" fontId="0" fillId="0" borderId="0" xfId="0" applyNumberFormat="1"/>
    <xf numFmtId="0" fontId="2" fillId="2" borderId="0" xfId="0" applyFont="1" applyFill="1" applyAlignment="1">
      <alignment horizontal="center"/>
    </xf>
    <xf numFmtId="0" fontId="0" fillId="0" borderId="0" xfId="0" applyNumberFormat="1"/>
  </cellXfs>
  <cellStyles count="2">
    <cellStyle name="Normal" xfId="0" builtinId="0"/>
    <cellStyle name="Percent" xfId="1" builtinId="5"/>
  </cellStyles>
  <dxfs count="684">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4" formatCode="0.00%"/>
    </dxf>
    <dxf>
      <numFmt numFmtId="13" formatCode="0%"/>
    </dxf>
    <dxf>
      <numFmt numFmtId="164" formatCode="[&gt;=1000000]\$0.0,,&quot;M&quot;;[&gt;=1000]\$#,##0.0,&quot;K&quot;"/>
    </dxf>
    <dxf>
      <numFmt numFmtId="14" formatCode="0.00%"/>
    </dxf>
    <dxf>
      <numFmt numFmtId="13" formatCode="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font>
        <color rgb="FF385F7C"/>
      </font>
      <border>
        <bottom style="thin">
          <color rgb="FF4F81BD"/>
        </bottom>
        <vertical/>
        <horizontal/>
      </border>
    </dxf>
    <dxf>
      <font>
        <color rgb="FFAABFE4"/>
      </font>
      <fill>
        <patternFill>
          <bgColor rgb="FFE1EAF1"/>
        </patternFill>
      </fill>
      <border diagonalUp="0" diagonalDown="0">
        <left/>
        <right/>
        <top/>
        <bottom/>
        <vertical/>
        <horizontal/>
      </border>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3" formatCode="0%"/>
    </dxf>
    <dxf>
      <numFmt numFmtId="14" formatCode="0.00%"/>
    </dxf>
    <dxf>
      <numFmt numFmtId="164" formatCode="[&gt;=1000000]\$0.0,,&quot;M&quot;;[&gt;=1000]\$#,##0.0,&quot;K&quot;"/>
    </dxf>
    <dxf>
      <numFmt numFmtId="2" formatCode="0.00"/>
    </dxf>
    <dxf>
      <numFmt numFmtId="2" formatCode="0.00"/>
    </dxf>
    <dxf>
      <numFmt numFmtId="2" formatCode="0.00"/>
    </dxf>
    <dxf>
      <numFmt numFmtId="2" formatCode="0.00"/>
    </dxf>
    <dxf>
      <numFmt numFmtId="2" formatCode="0.00"/>
    </dxf>
    <dxf>
      <numFmt numFmtId="164" formatCode="[&gt;=1000000]\$0.0,,&quot;M&quot;;[&gt;=1000]\$#,##0.0,&quot;K&quot;"/>
    </dxf>
    <dxf>
      <numFmt numFmtId="164" formatCode="[&gt;=1000000]\$0.0,,&quot;M&quot;;[&gt;=1000]\$#,##0.0,&quot;K&quot;"/>
    </dxf>
    <dxf>
      <numFmt numFmtId="164" formatCode="[&gt;=1000000]\$0.0,,&quot;M&quot;;[&gt;=1000]\$#,##0.0,&quot;K&quot;"/>
    </dxf>
    <dxf>
      <numFmt numFmtId="164" formatCode="[&gt;=1000000]\$0.0,,&quot;M&quot;;[&gt;=1000]\$#,##0.0,&quot;K&quot;"/>
    </dxf>
    <dxf>
      <numFmt numFmtId="13" formatCode="0%"/>
    </dxf>
    <dxf>
      <numFmt numFmtId="14" formatCode="0.00%"/>
    </dxf>
    <dxf>
      <numFmt numFmtId="164" formatCode="[&gt;=1000000]\$0.0,,&quot;M&quot;;[&gt;=1000]\$#,##0.0,&quot;K&quo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
    </dxf>
    <dxf>
      <numFmt numFmtId="19" formatCode="dd/mm/yy"/>
    </dxf>
    <dxf>
      <numFmt numFmtId="0" formatCode="General"/>
    </dxf>
  </dxfs>
  <tableStyles count="1" defaultTableStyle="TableStyleMedium2" defaultPivotStyle="PivotStyleLight16">
    <tableStyle name="SlicerStyleOther2 2" pivot="0" table="0" count="10" xr9:uid="{A6018794-52C1-F248-97C4-947281104465}">
      <tableStyleElement type="wholeTable" dxfId="647"/>
      <tableStyleElement type="headerRow" dxfId="646"/>
    </tableStyle>
  </tableStyles>
  <colors>
    <mruColors>
      <color rgb="FF385F7C"/>
      <color rgb="FFAABFE4"/>
      <color rgb="FFE1EAF1"/>
      <color rgb="FFAABFF4"/>
      <color rgb="FFF8F9FA"/>
      <color rgb="FFCCDCE8"/>
      <color rgb="FFF0F4F6"/>
    </mruColors>
  </colors>
  <extLst>
    <ext xmlns:x14="http://schemas.microsoft.com/office/spreadsheetml/2009/9/main" uri="{46F421CA-312F-682f-3DD2-61675219B42D}">
      <x14:dxfs count="8">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Dashboard.xlsx]Calculations!PivotTable3</c:name>
    <c:fmtId val="3"/>
  </c:pivotSource>
  <c:chart>
    <c:autoTitleDeleted val="1"/>
    <c:pivotFmts>
      <c:pivotFmt>
        <c:idx val="0"/>
        <c:spPr>
          <a:solidFill>
            <a:schemeClr val="accent1"/>
          </a:solidFill>
          <a:ln w="0" cap="rnd">
            <a:solidFill>
              <a:srgbClr val="385F7C"/>
            </a:solidFill>
            <a:prstDash val="sysDot"/>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0" cap="rnd">
            <a:solidFill>
              <a:srgbClr val="385F7C"/>
            </a:solidFill>
            <a:prstDash val="sysDot"/>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cmpd="dbl">
            <a:solidFill>
              <a:srgbClr val="385F7C"/>
            </a:solidFill>
            <a:prstDash val="sysDot"/>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3"/>
        <c:spPr>
          <a:ln w="25400" cap="rnd" cmpd="dbl">
            <a:solidFill>
              <a:srgbClr val="385F7C"/>
            </a:solidFill>
            <a:prstDash val="sysDot"/>
            <a:round/>
          </a:ln>
          <a:effectLst/>
        </c:spPr>
        <c:marker>
          <c:symbol val="circle"/>
          <c:size val="8"/>
          <c:spPr>
            <a:solidFill>
              <a:schemeClr val="accent1"/>
            </a:solidFill>
            <a:ln w="9525">
              <a:solidFill>
                <a:schemeClr val="accent1"/>
              </a:solidFill>
            </a:ln>
            <a:effectLst/>
          </c:spPr>
        </c:marker>
      </c:pivotFmt>
    </c:pivotFmts>
    <c:plotArea>
      <c:layout/>
      <c:lineChart>
        <c:grouping val="standard"/>
        <c:varyColors val="0"/>
        <c:ser>
          <c:idx val="0"/>
          <c:order val="0"/>
          <c:tx>
            <c:strRef>
              <c:f>Calculations!$C$18</c:f>
              <c:strCache>
                <c:ptCount val="1"/>
                <c:pt idx="0">
                  <c:v>Total</c:v>
                </c:pt>
              </c:strCache>
            </c:strRef>
          </c:tx>
          <c:spPr>
            <a:ln w="25400" cap="rnd" cmpd="dbl">
              <a:solidFill>
                <a:srgbClr val="385F7C"/>
              </a:solidFill>
              <a:prstDash val="sysDot"/>
              <a:round/>
            </a:ln>
            <a:effectLst/>
          </c:spPr>
          <c:marker>
            <c:symbol val="circle"/>
            <c:size val="8"/>
            <c:spPr>
              <a:solidFill>
                <a:schemeClr val="accent1"/>
              </a:solidFill>
              <a:ln w="9525">
                <a:solidFill>
                  <a:schemeClr val="accent1"/>
                </a:solidFill>
              </a:ln>
              <a:effectLst/>
            </c:spPr>
          </c:marker>
          <c:cat>
            <c:strRef>
              <c:f>Calculations!$B$19:$B$31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Calculations!$C$19:$C$31</c:f>
              <c:numCache>
                <c:formatCode>[&gt;=1000000]\$0.0,,"M";[&gt;=1000]\$#,##0.0,"K"</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816B-DA4A-9C51-AEF66714D27B}"/>
            </c:ext>
          </c:extLst>
        </c:ser>
        <c:dLbls>
          <c:showLegendKey val="0"/>
          <c:showVal val="0"/>
          <c:showCatName val="0"/>
          <c:showSerName val="0"/>
          <c:showPercent val="0"/>
          <c:showBubbleSize val="0"/>
        </c:dLbls>
        <c:marker val="1"/>
        <c:smooth val="0"/>
        <c:axId val="767908927"/>
        <c:axId val="1282789343"/>
      </c:lineChart>
      <c:catAx>
        <c:axId val="76790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Z"/>
          </a:p>
        </c:txPr>
        <c:crossAx val="1282789343"/>
        <c:crosses val="autoZero"/>
        <c:auto val="1"/>
        <c:lblAlgn val="ctr"/>
        <c:lblOffset val="100"/>
        <c:noMultiLvlLbl val="0"/>
      </c:catAx>
      <c:valAx>
        <c:axId val="1282789343"/>
        <c:scaling>
          <c:orientation val="minMax"/>
        </c:scaling>
        <c:delete val="1"/>
        <c:axPos val="l"/>
        <c:numFmt formatCode="[&gt;=1000000]\$0.0,,&quot;M&quot;;[&gt;=1000]\$#,##0.0,&quot;K&quot;" sourceLinked="1"/>
        <c:majorTickMark val="none"/>
        <c:minorTickMark val="none"/>
        <c:tickLblPos val="nextTo"/>
        <c:crossAx val="7679089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Dashboard.xlsx]Calculations!PivotTable6</c:name>
    <c:fmtId val="4"/>
  </c:pivotSource>
  <c:chart>
    <c:autoTitleDeleted val="1"/>
    <c:pivotFmts>
      <c:pivotFmt>
        <c:idx val="0"/>
        <c:spPr>
          <a:solidFill>
            <a:schemeClr val="accent1"/>
          </a:solidFill>
          <a:ln w="28575" cap="rnd">
            <a:no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Calculations!$G$28</c:f>
              <c:strCache>
                <c:ptCount val="1"/>
                <c:pt idx="0">
                  <c:v>Total</c:v>
                </c:pt>
              </c:strCache>
            </c:strRef>
          </c:tx>
          <c:spPr>
            <a:ln w="28575" cap="rnd">
              <a:noFill/>
              <a:round/>
            </a:ln>
            <a:effectLst/>
          </c:spPr>
          <c:marker>
            <c:symbol val="circle"/>
            <c:size val="10"/>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Calculations!$F$29:$F$37</c:f>
              <c:strCache>
                <c:ptCount val="8"/>
                <c:pt idx="0">
                  <c:v>0- days</c:v>
                </c:pt>
                <c:pt idx="1">
                  <c:v>1- days</c:v>
                </c:pt>
                <c:pt idx="2">
                  <c:v>2- days</c:v>
                </c:pt>
                <c:pt idx="3">
                  <c:v>3- days</c:v>
                </c:pt>
                <c:pt idx="4">
                  <c:v>4- days</c:v>
                </c:pt>
                <c:pt idx="5">
                  <c:v>5- days</c:v>
                </c:pt>
                <c:pt idx="6">
                  <c:v>6- days</c:v>
                </c:pt>
                <c:pt idx="7">
                  <c:v>7- days</c:v>
                </c:pt>
              </c:strCache>
            </c:strRef>
          </c:cat>
          <c:val>
            <c:numRef>
              <c:f>Calculations!$G$29:$G$37</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BCA3-C94F-BCC7-F3EA18F2060E}"/>
            </c:ext>
          </c:extLst>
        </c:ser>
        <c:dLbls>
          <c:dLblPos val="t"/>
          <c:showLegendKey val="0"/>
          <c:showVal val="1"/>
          <c:showCatName val="0"/>
          <c:showSerName val="0"/>
          <c:showPercent val="0"/>
          <c:showBubbleSize val="0"/>
        </c:dLbls>
        <c:dropLines>
          <c:spPr>
            <a:ln w="25400" cap="flat" cmpd="sng" algn="ctr">
              <a:solidFill>
                <a:srgbClr val="385F7C"/>
              </a:solidFill>
              <a:prstDash val="sysDot"/>
              <a:round/>
            </a:ln>
            <a:effectLst/>
          </c:spPr>
        </c:dropLines>
        <c:marker val="1"/>
        <c:smooth val="0"/>
        <c:axId val="1000459999"/>
        <c:axId val="1626009855"/>
      </c:lineChart>
      <c:catAx>
        <c:axId val="10004599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Z"/>
          </a:p>
        </c:txPr>
        <c:crossAx val="1626009855"/>
        <c:crosses val="autoZero"/>
        <c:auto val="1"/>
        <c:lblAlgn val="ctr"/>
        <c:lblOffset val="100"/>
        <c:noMultiLvlLbl val="0"/>
      </c:catAx>
      <c:valAx>
        <c:axId val="1626009855"/>
        <c:scaling>
          <c:orientation val="minMax"/>
        </c:scaling>
        <c:delete val="1"/>
        <c:axPos val="l"/>
        <c:numFmt formatCode="0%" sourceLinked="1"/>
        <c:majorTickMark val="none"/>
        <c:minorTickMark val="none"/>
        <c:tickLblPos val="nextTo"/>
        <c:crossAx val="10004599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Dashboard.xlsx]Calculations!PivotTable5</c:name>
    <c:fmtId val="8"/>
  </c:pivotSource>
  <c:chart>
    <c:autoTitleDeleted val="1"/>
    <c:pivotFmts>
      <c:pivotFmt>
        <c:idx val="0"/>
        <c:spPr>
          <a:solidFill>
            <a:srgbClr val="CCDCE8"/>
          </a:solidFill>
          <a:ln>
            <a:solidFill>
              <a:srgbClr val="385F7C">
                <a:alpha val="62293"/>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414F8F45-9086-7F4D-ACA6-D276AE6ECBA0}"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9949F70A-4255-1B45-A90A-78FA95826D29}"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7057EB38-B9C7-F74B-9317-189CFF6A5F67}"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F72BB6CA-B882-FF48-8A71-B232FCA28715}"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32ECC40A-FDF2-9C4D-B4DC-7D310EB45FD8}"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rgbClr val="CCDCE8"/>
          </a:solidFill>
          <a:ln>
            <a:solidFill>
              <a:srgbClr val="385F7C">
                <a:alpha val="62293"/>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7"/>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A8876E7D-FC57-B64E-9DBC-F1A11481E2BD}"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BAFF0C66-7AF5-AD41-89CA-4A8390955EAB}"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5C2A8CD3-BB32-7A46-A0F5-49C569BD9743}"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2005CC12-F63E-7A41-A1C7-593694DD5542}"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20D98D81-FD0A-A044-9059-D9FA5043A6A5}" type="CELLRANGE">
                  <a:rPr lang="en-US"/>
                  <a:pPr>
                    <a:defRPr sz="800" b="0" i="0" u="none" strike="noStrike" kern="1200" baseline="0">
                      <a:solidFill>
                        <a:schemeClr val="tx1">
                          <a:lumMod val="50000"/>
                          <a:lumOff val="50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rgbClr val="CCDCE8"/>
          </a:solidFill>
          <a:ln>
            <a:solidFill>
              <a:srgbClr val="385F7C">
                <a:alpha val="62293"/>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BDFD93E0-63A7-0747-AC45-FF586D20249E}"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FA4EBDD9-F926-D240-81AD-5E0B15E37E63}"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F88D86E5-E1B9-4049-92AE-31FA238CA401}"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16319E90-F9FD-0146-A0CD-84B073308E89}"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rgbClr val="CCDCE8"/>
          </a:solidFill>
          <a:ln>
            <a:solidFill>
              <a:srgbClr val="385F7C">
                <a:alpha val="62293"/>
              </a:srgbClr>
            </a:solid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AFC74AD3-927D-A647-854D-6F45172BD75B}"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064742EA-F86D-E04B-87B2-9EB14BAD1E02}"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456472E6-7C39-684C-AE34-829B31ADA1A9}"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5AF290D1-FCBE-C049-AA7E-D56B00B9602A}"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46563BBA-F26B-874F-BC66-B9BA689BD95C}"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8C4CC8F3-6454-7645-AB47-3F4A653B73DE}"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399F8F88-49D8-224F-9033-27AFFAFB3E75}"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1DECCA83-D20F-3242-8349-DC89579751A6}"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B8B62B78-0858-3F46-BE4B-847CDCB34556}"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5316FF0A-6E26-0F4E-8C64-4C5F8596F218}"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8D8D00E3-CAB8-DC4A-A926-49DF38CB7362}"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63780C6B-B6C0-5F4F-BCEB-481E6C182EE6}"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9"/>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4E8E9DA1-F912-D947-B0B6-449302165615}"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0"/>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DDD32474-439C-7E47-9385-C4517D6C2642}"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EBC64EB7-3151-4547-8E85-3EC0CCC9E1C8}"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6A5097DE-2792-DE4D-9E10-AF16D5DB0314}"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E6574D91-EA67-D34B-9210-6A044E99F0A4}"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B6073A03-974B-2E47-AE3A-31DCF1D0357D}"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B4B16BFC-75DF-394E-AEC8-1B1A00230A95}"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364E9A5F-9DD0-3B4F-9FBF-3C42197F58AA}"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7EB598DF-39BB-7749-A918-31773C193FA3}"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fld id="{2D34969E-E7DE-384C-93BE-2C932963463D}" type="CELLRANGE">
                  <a:rPr lang="en-US"/>
                  <a:pPr>
                    <a:defRPr sz="80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dLbl>
          <c:idx val="0"/>
          <c:tx>
            <c:rich>
              <a:bodyPr/>
              <a:lstStyle/>
              <a:p>
                <a:fld id="{B54A2AA6-651D-FE4C-88E4-0E1190DFACA6}"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dLbl>
          <c:idx val="0"/>
          <c:tx>
            <c:rich>
              <a:bodyPr/>
              <a:lstStyle/>
              <a:p>
                <a:fld id="{7DA8EE13-BCE9-804E-B6C3-B594D1EA052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5664519685039371"/>
          <c:y val="0.10185185185185185"/>
          <c:w val="0.84335480314960631"/>
          <c:h val="0.89814814814814814"/>
        </c:manualLayout>
      </c:layout>
      <c:barChart>
        <c:barDir val="bar"/>
        <c:grouping val="clustered"/>
        <c:varyColors val="0"/>
        <c:ser>
          <c:idx val="0"/>
          <c:order val="0"/>
          <c:tx>
            <c:strRef>
              <c:f>Calculations!$I$19:$I$23</c:f>
              <c:strCache>
                <c:ptCount val="1"/>
                <c:pt idx="0">
                  <c:v>Total</c:v>
                </c:pt>
              </c:strCache>
            </c:strRef>
          </c:tx>
          <c:spPr>
            <a:solidFill>
              <a:srgbClr val="CCDCE8"/>
            </a:solidFill>
            <a:ln>
              <a:solidFill>
                <a:srgbClr val="385F7C">
                  <a:alpha val="62293"/>
                </a:srgbClr>
              </a:solidFill>
            </a:ln>
            <a:effectLst/>
          </c:spPr>
          <c:invertIfNegative val="0"/>
          <c:dLbls>
            <c:dLbl>
              <c:idx val="0"/>
              <c:tx>
                <c:rich>
                  <a:bodyPr/>
                  <a:lstStyle/>
                  <a:p>
                    <a:fld id="{BDFD93E0-63A7-0747-AC45-FF586D20249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A75-A744-8CE9-BBB52178F850}"/>
                </c:ext>
              </c:extLst>
            </c:dLbl>
            <c:dLbl>
              <c:idx val="1"/>
              <c:tx>
                <c:rich>
                  <a:bodyPr/>
                  <a:lstStyle/>
                  <a:p>
                    <a:fld id="{FA4EBDD9-F926-D240-81AD-5E0B15E37E63}"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A75-A744-8CE9-BBB52178F850}"/>
                </c:ext>
              </c:extLst>
            </c:dLbl>
            <c:dLbl>
              <c:idx val="2"/>
              <c:tx>
                <c:rich>
                  <a:bodyPr/>
                  <a:lstStyle/>
                  <a:p>
                    <a:fld id="{F88D86E5-E1B9-4049-92AE-31FA238CA40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75-A744-8CE9-BBB52178F850}"/>
                </c:ext>
              </c:extLst>
            </c:dLbl>
            <c:dLbl>
              <c:idx val="3"/>
              <c:tx>
                <c:rich>
                  <a:bodyPr/>
                  <a:lstStyle/>
                  <a:p>
                    <a:fld id="{16319E90-F9FD-0146-A0CD-84B073308E8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75-A744-8CE9-BBB52178F850}"/>
                </c:ext>
              </c:extLst>
            </c:dLbl>
            <c:dLbl>
              <c:idx val="4"/>
              <c:tx>
                <c:rich>
                  <a:bodyPr/>
                  <a:lstStyle/>
                  <a:p>
                    <a:fld id="{AFC74AD3-927D-A647-854D-6F45172BD75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75-A744-8CE9-BBB52178F85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Calculations!$I$19:$I$23</c:f>
              <c:strCache>
                <c:ptCount val="5"/>
                <c:pt idx="0">
                  <c:v>Los Angeles</c:v>
                </c:pt>
                <c:pt idx="1">
                  <c:v>New York City</c:v>
                </c:pt>
                <c:pt idx="2">
                  <c:v>Philadelphia</c:v>
                </c:pt>
                <c:pt idx="3">
                  <c:v>San Francisco</c:v>
                </c:pt>
                <c:pt idx="4">
                  <c:v>Seattle</c:v>
                </c:pt>
              </c:strCache>
            </c:strRef>
          </c:cat>
          <c:val>
            <c:numRef>
              <c:f>Calculations!$I$19:$I$23</c:f>
              <c:numCache>
                <c:formatCode>[&gt;=1000000]\$0.0,,"M";[&gt;=1000]\$#,##0.0,"K"</c:formatCode>
                <c:ptCount val="5"/>
                <c:pt idx="0">
                  <c:v>54000.040999999976</c:v>
                </c:pt>
                <c:pt idx="1">
                  <c:v>75691.049000000014</c:v>
                </c:pt>
                <c:pt idx="2">
                  <c:v>36495.541000000012</c:v>
                </c:pt>
                <c:pt idx="3">
                  <c:v>36357.307999999997</c:v>
                </c:pt>
                <c:pt idx="4">
                  <c:v>40995.877999999997</c:v>
                </c:pt>
              </c:numCache>
            </c:numRef>
          </c:val>
          <c:extLst>
            <c:ext xmlns:c15="http://schemas.microsoft.com/office/drawing/2012/chart" uri="{02D57815-91ED-43cb-92C2-25804820EDAC}">
              <c15:datalabelsRange>
                <c15:f>Calculations!$I$19:$I$23</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5-CA75-A744-8CE9-BBB52178F850}"/>
            </c:ext>
          </c:extLst>
        </c:ser>
        <c:dLbls>
          <c:dLblPos val="ctr"/>
          <c:showLegendKey val="0"/>
          <c:showVal val="1"/>
          <c:showCatName val="0"/>
          <c:showSerName val="0"/>
          <c:showPercent val="0"/>
          <c:showBubbleSize val="0"/>
        </c:dLbls>
        <c:gapWidth val="182"/>
        <c:axId val="1454431711"/>
        <c:axId val="1704007279"/>
      </c:barChart>
      <c:catAx>
        <c:axId val="1454431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AZ"/>
          </a:p>
        </c:txPr>
        <c:crossAx val="1704007279"/>
        <c:crosses val="autoZero"/>
        <c:auto val="1"/>
        <c:lblAlgn val="ctr"/>
        <c:lblOffset val="100"/>
        <c:noMultiLvlLbl val="0"/>
      </c:catAx>
      <c:valAx>
        <c:axId val="1704007279"/>
        <c:scaling>
          <c:orientation val="minMax"/>
        </c:scaling>
        <c:delete val="1"/>
        <c:axPos val="b"/>
        <c:numFmt formatCode="[&gt;=1000000]\$0.0,,&quot;M&quot;;[&gt;=1000]\$#,##0.0,&quot;K&quot;" sourceLinked="1"/>
        <c:majorTickMark val="none"/>
        <c:minorTickMark val="none"/>
        <c:tickLblPos val="nextTo"/>
        <c:crossAx val="14544317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Dashboard.xlsx]Calculations!PivotTable7</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solidFill>
              <a:schemeClr val="lt1"/>
            </a:solidFill>
          </a:ln>
          <a:effectLst/>
        </c:spPr>
      </c:pivotFmt>
      <c:pivotFmt>
        <c:idx val="2"/>
        <c:spPr>
          <a:solidFill>
            <a:srgbClr val="E1EAF1"/>
          </a:solidFill>
          <a:ln w="19050">
            <a:solidFill>
              <a:schemeClr val="lt1"/>
            </a:solidFill>
          </a:ln>
          <a:effectLst/>
        </c:spPr>
      </c:pivotFmt>
      <c:pivotFmt>
        <c:idx val="3"/>
        <c:spPr>
          <a:solidFill>
            <a:schemeClr val="tx1">
              <a:lumMod val="50000"/>
              <a:lumOff val="50000"/>
            </a:schemeClr>
          </a:solidFill>
          <a:ln w="19050">
            <a:solidFill>
              <a:schemeClr val="lt1"/>
            </a:solidFill>
          </a:ln>
          <a:effectLst/>
        </c:spPr>
      </c:pivotFmt>
      <c:pivotFmt>
        <c:idx val="4"/>
        <c:spPr>
          <a:solidFill>
            <a:srgbClr val="AABFE4"/>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solidFill>
              <a:schemeClr val="lt1"/>
            </a:solidFill>
          </a:ln>
          <a:effectLst/>
        </c:spPr>
      </c:pivotFmt>
      <c:pivotFmt>
        <c:idx val="7"/>
        <c:spPr>
          <a:solidFill>
            <a:schemeClr val="tx1">
              <a:lumMod val="50000"/>
              <a:lumOff val="50000"/>
            </a:schemeClr>
          </a:solidFill>
          <a:ln w="19050">
            <a:solidFill>
              <a:schemeClr val="lt1"/>
            </a:solidFill>
          </a:ln>
          <a:effectLst/>
        </c:spPr>
      </c:pivotFmt>
      <c:pivotFmt>
        <c:idx val="8"/>
        <c:spPr>
          <a:solidFill>
            <a:srgbClr val="E1EAF1"/>
          </a:solidFill>
          <a:ln w="19050">
            <a:solidFill>
              <a:schemeClr val="lt1"/>
            </a:solidFill>
          </a:ln>
          <a:effectLst/>
        </c:spPr>
      </c:pivotFmt>
      <c:pivotFmt>
        <c:idx val="9"/>
        <c:spPr>
          <a:solidFill>
            <a:srgbClr val="385F7C"/>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solidFill>
              <a:schemeClr val="lt1"/>
            </a:solidFill>
          </a:ln>
          <a:effectLst/>
        </c:spPr>
        <c:dLbl>
          <c:idx val="0"/>
          <c:layout>
            <c:manualLayout>
              <c:x val="-8.3317554873958533E-2"/>
              <c:y val="9.1017215930282253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solidFill>
              <a:schemeClr val="lt1"/>
            </a:solidFill>
          </a:ln>
          <a:effectLst/>
        </c:spPr>
        <c:dLbl>
          <c:idx val="0"/>
          <c:layout>
            <c:manualLayout>
              <c:x val="-9.951819054389488E-2"/>
              <c:y val="-2.6546687979665723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E1EAF1"/>
          </a:solidFill>
          <a:ln w="19050">
            <a:solidFill>
              <a:schemeClr val="lt1"/>
            </a:solidFill>
          </a:ln>
          <a:effectLst/>
        </c:spPr>
        <c:dLbl>
          <c:idx val="0"/>
          <c:layout>
            <c:manualLayout>
              <c:x val="-9.9518190543894908E-2"/>
              <c:y val="-8.7224831933187155E-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solidFill>
              <a:schemeClr val="lt1"/>
            </a:solidFill>
          </a:ln>
          <a:effectLst/>
        </c:spPr>
        <c:dLbl>
          <c:idx val="0"/>
          <c:layout>
            <c:manualLayout>
              <c:x val="0.10637204904398488"/>
              <c:y val="-0.11196681923511162"/>
            </c:manualLayout>
          </c:layout>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Calculations!$G$41</c:f>
              <c:strCache>
                <c:ptCount val="1"/>
                <c:pt idx="0">
                  <c:v>Total</c:v>
                </c:pt>
              </c:strCache>
            </c:strRef>
          </c:tx>
          <c:dPt>
            <c:idx val="0"/>
            <c:bubble3D val="0"/>
            <c:spPr>
              <a:solidFill>
                <a:srgbClr val="AABFE4"/>
              </a:solidFill>
              <a:ln w="19050">
                <a:solidFill>
                  <a:schemeClr val="lt1"/>
                </a:solidFill>
              </a:ln>
              <a:effectLst/>
            </c:spPr>
            <c:extLst>
              <c:ext xmlns:c16="http://schemas.microsoft.com/office/drawing/2014/chart" uri="{C3380CC4-5D6E-409C-BE32-E72D297353CC}">
                <c16:uniqueId val="{00000001-7597-954A-8909-80471EBC5E5D}"/>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3-7597-954A-8909-80471EBC5E5D}"/>
              </c:ext>
            </c:extLst>
          </c:dPt>
          <c:dPt>
            <c:idx val="2"/>
            <c:bubble3D val="0"/>
            <c:spPr>
              <a:solidFill>
                <a:srgbClr val="E1EAF1"/>
              </a:solidFill>
              <a:ln w="19050">
                <a:solidFill>
                  <a:schemeClr val="lt1"/>
                </a:solidFill>
              </a:ln>
              <a:effectLst/>
            </c:spPr>
            <c:extLst>
              <c:ext xmlns:c16="http://schemas.microsoft.com/office/drawing/2014/chart" uri="{C3380CC4-5D6E-409C-BE32-E72D297353CC}">
                <c16:uniqueId val="{00000005-7597-954A-8909-80471EBC5E5D}"/>
              </c:ext>
            </c:extLst>
          </c:dPt>
          <c:dPt>
            <c:idx val="3"/>
            <c:bubble3D val="0"/>
            <c:spPr>
              <a:solidFill>
                <a:srgbClr val="385F7C"/>
              </a:solidFill>
              <a:ln w="19050">
                <a:solidFill>
                  <a:schemeClr val="lt1"/>
                </a:solidFill>
              </a:ln>
              <a:effectLst/>
            </c:spPr>
            <c:extLst>
              <c:ext xmlns:c16="http://schemas.microsoft.com/office/drawing/2014/chart" uri="{C3380CC4-5D6E-409C-BE32-E72D297353CC}">
                <c16:uniqueId val="{00000007-7597-954A-8909-80471EBC5E5D}"/>
              </c:ext>
            </c:extLst>
          </c:dPt>
          <c:dLbls>
            <c:dLbl>
              <c:idx val="0"/>
              <c:layout>
                <c:manualLayout>
                  <c:x val="-8.3317554873958533E-2"/>
                  <c:y val="9.10172159302822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597-954A-8909-80471EBC5E5D}"/>
                </c:ext>
              </c:extLst>
            </c:dLbl>
            <c:dLbl>
              <c:idx val="1"/>
              <c:layout>
                <c:manualLayout>
                  <c:x val="-9.951819054389488E-2"/>
                  <c:y val="-2.65466879796657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97-954A-8909-80471EBC5E5D}"/>
                </c:ext>
              </c:extLst>
            </c:dLbl>
            <c:dLbl>
              <c:idx val="2"/>
              <c:layout>
                <c:manualLayout>
                  <c:x val="-9.9518190543894908E-2"/>
                  <c:y val="-8.72248319331871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597-954A-8909-80471EBC5E5D}"/>
                </c:ext>
              </c:extLst>
            </c:dLbl>
            <c:dLbl>
              <c:idx val="3"/>
              <c:layout>
                <c:manualLayout>
                  <c:x val="0.10637204904398488"/>
                  <c:y val="-0.111966819235111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597-954A-8909-80471EBC5E5D}"/>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50000"/>
                        <a:lumOff val="50000"/>
                      </a:schemeClr>
                    </a:solidFill>
                    <a:latin typeface="+mn-lt"/>
                    <a:ea typeface="+mn-ea"/>
                    <a:cs typeface="+mn-cs"/>
                  </a:defRPr>
                </a:pPr>
                <a:endParaRPr lang="en-AZ"/>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Calculations!$F$42:$F$46</c:f>
              <c:strCache>
                <c:ptCount val="4"/>
                <c:pt idx="0">
                  <c:v>First Class</c:v>
                </c:pt>
                <c:pt idx="1">
                  <c:v>Same Day</c:v>
                </c:pt>
                <c:pt idx="2">
                  <c:v>Second Class</c:v>
                </c:pt>
                <c:pt idx="3">
                  <c:v>Standard Class</c:v>
                </c:pt>
              </c:strCache>
            </c:strRef>
          </c:cat>
          <c:val>
            <c:numRef>
              <c:f>Calculations!$G$42:$G$46</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7597-954A-8909-80471EBC5E5D}"/>
            </c:ext>
          </c:extLst>
        </c:ser>
        <c:dLbls>
          <c:showLegendKey val="0"/>
          <c:showVal val="0"/>
          <c:showCatName val="0"/>
          <c:showSerName val="0"/>
          <c:showPercent val="0"/>
          <c:showBubbleSize val="0"/>
          <c:showLeaderLines val="1"/>
        </c:dLbls>
        <c:firstSliceAng val="202"/>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Z"/>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Dashboard.xlsx]Calculations!PivotTable8</c:name>
    <c:fmtId val="2"/>
  </c:pivotSource>
  <c:chart>
    <c:autoTitleDeleted val="1"/>
    <c:pivotFmts>
      <c:pivotFmt>
        <c:idx val="0"/>
        <c:spPr>
          <a:solidFill>
            <a:srgbClr val="E1EA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1EA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1EAF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rgbClr val="E1EAF1"/>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fld id="{58120CBE-32F5-F248-B8CB-4D803CA1EA10}" type="CELLRANGE">
                  <a:rPr lang="en-US"/>
                  <a:pPr>
                    <a:defRPr sz="105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rgbClr val="E1EAF1"/>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fld id="{38F4E37B-CC85-154F-BC68-F81AF510899C}" type="CELLRANGE">
                  <a:rPr lang="en-US"/>
                  <a:pPr>
                    <a:defRPr sz="105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rgbClr val="E1EAF1"/>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fld id="{CAC452AF-0186-BD49-ABF8-45F9AE87B2E9}" type="CELLRANGE">
                  <a:rPr lang="en-US"/>
                  <a:pPr>
                    <a:defRPr sz="105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rgbClr val="E1EAF1"/>
          </a:solidFill>
          <a:ln>
            <a:noFill/>
          </a:ln>
          <a:effectLst/>
        </c:spPr>
        <c:dLbl>
          <c:idx val="0"/>
          <c:tx>
            <c:rich>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fld id="{74D2C304-97DB-3545-84F0-5613E1F6B347}" type="CELLRANGE">
                  <a:rPr lang="en-US"/>
                  <a:pPr>
                    <a:defRPr sz="1050">
                      <a:solidFill>
                        <a:schemeClr val="tx1">
                          <a:lumMod val="50000"/>
                          <a:lumOff val="50000"/>
                        </a:schemeClr>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bar"/>
        <c:grouping val="clustered"/>
        <c:varyColors val="0"/>
        <c:ser>
          <c:idx val="0"/>
          <c:order val="0"/>
          <c:tx>
            <c:strRef>
              <c:f>Calculations!$I$51:$I$54</c:f>
              <c:strCache>
                <c:ptCount val="1"/>
                <c:pt idx="0">
                  <c:v>Total</c:v>
                </c:pt>
              </c:strCache>
            </c:strRef>
          </c:tx>
          <c:spPr>
            <a:solidFill>
              <a:srgbClr val="E1EAF1"/>
            </a:solidFill>
            <a:ln>
              <a:noFill/>
            </a:ln>
            <a:effectLst/>
          </c:spPr>
          <c:invertIfNegative val="0"/>
          <c:dLbls>
            <c:dLbl>
              <c:idx val="0"/>
              <c:tx>
                <c:rich>
                  <a:bodyPr/>
                  <a:lstStyle/>
                  <a:p>
                    <a:fld id="{58120CBE-32F5-F248-B8CB-4D803CA1EA10}"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12A-BE4B-8455-9CD768E654F3}"/>
                </c:ext>
              </c:extLst>
            </c:dLbl>
            <c:dLbl>
              <c:idx val="1"/>
              <c:tx>
                <c:rich>
                  <a:bodyPr/>
                  <a:lstStyle/>
                  <a:p>
                    <a:fld id="{38F4E37B-CC85-154F-BC68-F81AF510899C}"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12A-BE4B-8455-9CD768E654F3}"/>
                </c:ext>
              </c:extLst>
            </c:dLbl>
            <c:dLbl>
              <c:idx val="2"/>
              <c:tx>
                <c:rich>
                  <a:bodyPr/>
                  <a:lstStyle/>
                  <a:p>
                    <a:fld id="{CAC452AF-0186-BD49-ABF8-45F9AE87B2E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12A-BE4B-8455-9CD768E654F3}"/>
                </c:ext>
              </c:extLst>
            </c:dLbl>
            <c:dLbl>
              <c:idx val="3"/>
              <c:tx>
                <c:rich>
                  <a:bodyPr/>
                  <a:lstStyle/>
                  <a:p>
                    <a:fld id="{74D2C304-97DB-3545-84F0-5613E1F6B347}"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12A-BE4B-8455-9CD768E654F3}"/>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AZ"/>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Calculations!$I$51:$I$54</c:f>
              <c:strCache>
                <c:ptCount val="4"/>
                <c:pt idx="0">
                  <c:v>Bookcases</c:v>
                </c:pt>
                <c:pt idx="1">
                  <c:v>Chairs</c:v>
                </c:pt>
                <c:pt idx="2">
                  <c:v>Furnishings</c:v>
                </c:pt>
                <c:pt idx="3">
                  <c:v>Tables</c:v>
                </c:pt>
              </c:strCache>
            </c:strRef>
          </c:cat>
          <c:val>
            <c:numRef>
              <c:f>Calculations!$I$51:$I$54</c:f>
              <c:numCache>
                <c:formatCode>[&gt;=1000000]\$0.0,,"M";[&gt;=1000]\$#,##0.0,"K"</c:formatCode>
                <c:ptCount val="4"/>
                <c:pt idx="0">
                  <c:v>114879.99629999997</c:v>
                </c:pt>
                <c:pt idx="1">
                  <c:v>328449.10300000076</c:v>
                </c:pt>
                <c:pt idx="2">
                  <c:v>91705.164000000048</c:v>
                </c:pt>
                <c:pt idx="3">
                  <c:v>206965.53200000009</c:v>
                </c:pt>
              </c:numCache>
            </c:numRef>
          </c:val>
          <c:extLst>
            <c:ext xmlns:c15="http://schemas.microsoft.com/office/drawing/2012/chart" uri="{02D57815-91ED-43cb-92C2-25804820EDAC}">
              <c15:datalabelsRange>
                <c15:f>Calculations!$I$51:$I$54</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0-C12A-BE4B-8455-9CD768E654F3}"/>
            </c:ext>
          </c:extLst>
        </c:ser>
        <c:dLbls>
          <c:showLegendKey val="0"/>
          <c:showVal val="0"/>
          <c:showCatName val="0"/>
          <c:showSerName val="0"/>
          <c:showPercent val="0"/>
          <c:showBubbleSize val="0"/>
        </c:dLbls>
        <c:gapWidth val="182"/>
        <c:axId val="908720623"/>
        <c:axId val="908434927"/>
      </c:barChart>
      <c:catAx>
        <c:axId val="908720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en-AZ"/>
          </a:p>
        </c:txPr>
        <c:crossAx val="908434927"/>
        <c:crosses val="autoZero"/>
        <c:auto val="1"/>
        <c:lblAlgn val="ctr"/>
        <c:lblOffset val="100"/>
        <c:noMultiLvlLbl val="0"/>
      </c:catAx>
      <c:valAx>
        <c:axId val="908434927"/>
        <c:scaling>
          <c:orientation val="minMax"/>
        </c:scaling>
        <c:delete val="1"/>
        <c:axPos val="b"/>
        <c:numFmt formatCode="[&gt;=1000000]\$0.0,,&quot;M&quot;;[&gt;=1000]\$#,##0.0,&quot;K&quot;" sourceLinked="1"/>
        <c:majorTickMark val="none"/>
        <c:minorTickMark val="none"/>
        <c:tickLblPos val="nextTo"/>
        <c:crossAx val="9087206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A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4F85F16E-53C1-764F-BF0A-2D9E11089609}">
          <cx:tx>
            <cx:txData>
              <cx:f>_xlchart.v5.2</cx:f>
              <cx:v>SALES</cx:v>
            </cx:txData>
          </cx:tx>
          <cx:spPr>
            <a:solidFill>
              <a:schemeClr val="bg2">
                <a:lumMod val="90000"/>
              </a:schemeClr>
            </a:solidFill>
          </cx:spPr>
          <cx:dataId val="0"/>
          <cx:layoutPr>
            <cx:geography cultureLanguage="en-US" cultureRegion="GB" attribution="Powered by Bing">
              <cx:geoCache provider="{E9337A44-BEBE-4D9F-B70C-5C5E7DAFC167}">
                <cx:binary>1H1rU9y41u5fSeXzMWNZsiXt2vNWjd3NLUAIIclkf3F1gNjy3ZLvv/59DE0CTidh13DqHHpP7Rno
VntJj9Zaz7pI/Ptq+NdVdrPRr4Y8K8y/roY/X8dNU/3rjz/MVXyTb8xerq50acqvzd5Vmf9Rfv2q
rm7+uNabXhXRH45N2B9X8UY3N8Pr//k3vi26KU/Kq02jyuJde6PHixvTZo35xXs733p1VbZFMw+P
8E1/vv5QqObm+tX7ZtPcmNevbopGNePlWN38+frRJ1+/+mP5fT88+1UG8Zr2GmOp3HNt6nJGuX37
oq9fZWURbd+2pNyziaAelUzevtj9s882OcY/WaxboTbX1/rGmFfbf/8w/NFMfnhXmTK4W5SgnGX/
8P52sn88XvT/+ffiF5j+4jcPcFmu1e/egui5KlbKNFpdNeTP1x+VjlShNvfLcgfJo0/9t5DwPZc4
QlKP3y25eAwJF3ueFDajgty9794/+w6Sp0i0G43vIx/Jj0n+9fo3+/H/T2xudF4Wzf3y/HNoGNuz
uevgfws14c6e5zme9ATdjcnvJfkJJPcDl4hcvkhEPjSb+PnggPGiDuXcc9w74+U81hRCyJ7HheM4
nnf/1K3Z+o0cu8G4k36BxIeXicT7sm3iV8FGl5kqntN60T1pw1s4hOx0KMLeE5LZAtjcacoCmafL
tRuj5fgFWu+DF6k3QVkUN1eNumqf05qRPZe7xKV0qz7ksfrAqHEqHEGchYd5ojS7AXo0eIFO8DJ1
6fJm2Jh7A/PPvQwle8yjgkFH7lRogQs4GaXUkZw73wjCHR+8M26/FWc3MNthC0gu/36RCvNXtvmy
yZ/TrkEZPI/Bl/DHWiK8PcFs4GFv0ZD3O+EOjSdIshuPbwMXiPx18iIReatvorK4X5t/riUMjoYK
T3jUu9MCrPvDyIU49p7rQoco1OehevxekN143I9bwPH24kXCcXkDj2LMzc394vxzRKgLTYAS2ELs
pGPQFMqowzzmfaMGD4F5kki7sXkwdAHP5dmLhCcos1JvrstnREfsSSlc12bOTq9CbHfPZXyO9e8f
emfAniLKblS+j1yAErx9kaC8TbNNXD6rV8GaC8qYt2Vg9tLVIxdgC2rbfJsLWDiXp0i0G5vvIxfY
vH3zIrE5u+lfnd4M6uo5VYbtIY6hnDwwWI9cjO3tEcADi7fwMU+TZjcyD8cusDk7fbHYHN9oczPe
W5Z/7myYvUew8NKlW5K8iP05m0N/F/nZLTtg98++s2rzKv9epp8jdD92idDxi0XocJNXJlb6GRkB
OJonXI/I+whzmTabI1Ckb4DjN8bwkBHMID1JrJ/j9GD4EqrDFwnVKTKam+fM2DC+h/DFJZKzb7Ts
sZWTex5DStqjCx16gii7gfk2cAHJ6cuM/89K/X8nlwZ2QCXlLrXvjNgi9ORyjwgXQZC3JdSLXNrT
5doN03L8Aq2zl5lLO7v5ojcmfcbcAIMZcziIAt/isPBFSNgIYs/Zmm1gtMinPUWinyD0bS5LbNYv
07gpY8pWq3tf/c95AhV7KKS5qJft5gnS2WOcI+hxxZ2OLXTo9AkS7cbm+8gFNqcvM/r5S6ebwjxr
opOhFgCdoMS9W/tFpXPGhkriIo1z55kWevMUiXZj833kApu/XmY2Z95r8z9V9Zyqg5SnYwuw6C2F
RvD5kBgI8ALXc5BQ2GYUdqjOE4TajdCjGS1AOn3/Mo3bxpjNVdyam6Yxz2fhmLNHOMqgjCNPML8W
OQSOIqiNJg8qQB8esuvTp8rzE4QeD19i9NeLxOgNFqi9Sp8xUKVI4Th8TnsurJtw9xzBuY3sz51+
Ldj1U0TZjcz3kQtQ3nx+kaCcqqtYRZvnLB7A80BhJL/vofkRG2iTRNJtd5X6KRLtxub7yAU2p0cv
EptPylyVhVHPCw76zZDZ8bZhz49+B/okXVduDR6yCg/t2pNE2o3Og6ELeD69THhON3rMNsX1/Qo9
C6GWs0FzF6hwb4/bxJHfOgUXqDxFkt2gfB+5wOR09SJV5nSjiudMsrkoq6E07QKS29ciS+DJPYd4
hNl8dwvnb8X5GSq3s1hC8jLjzvuGzlfl11eoWrX5l2ft6ETpzUZpjcwJtIcMmiP1RpD+RLfHTgrw
34q1G6nd37IAbhW8SF3aR5lUXT9jLscRey5cC3Howr4JBKOCU+bM5bj5tbBvT5BkNzzfBi4Q2X+Z
fR4nZauMetYMNbX3JBJotodKwt3rsRpJgjwCQZ+n2BKGBZN+kki7wXkwdAHPycsMcFY32abfPGeR
B124NrIEnnPvfxaKw120swmPUbI1cosszlMk2g3O95ELbFYv0wu9ee78moDJYsg7I8q8fS0yAxK5
UYHjHTgAcqdWiwTB7+XZjcv9uAUqb96/SBdzquZOqbJ5RifD5k4oSZDc3CY2l8CwPSLhZ6iDSsLD
0OZJsuwG5cHQBS6nL7NF6tONaV59P7Jyt0zPEt+gzdMFW9v2cy7oNBrYPZR60HuwLSgseMCTxdoN
02L4AqpPH1+kCp2j2dCMWbd51oNSaAER0pvPQm1fCy0CuxZUiNn63Zk3JHkeKtNTpdoN1OPRC5zO
/3qROB1lOAxSKnO/Tv9cm+Y2HYcRhr7Dbxg8jIBQQyAMPbzutyLD/bPv2nSeItFufL6PXGBz9DJ5
9VFx/cysWu7N2U2O5pvt6zGrRrsuzn4I25Pb5sQFq36CQD9B5n4mS2BeqB8aSxwJje737TPojINO
XYnjhD8pi6KVAJ3thDHgcofc/bPvdObT7wXaDcy3gQtgPn1+kdbs7ijYapM+L3dDUyhFOg2Na3eL
v+AHYAV7DrVB77yFwjxVnt3gPB69QOj96kUidBHjIPerI/O8GWq043iOQIFgG2/KRXEHBVGX4IwC
UqZ3CC4Y3FOl2o3T49ELnC6OXiROBzclTrk/YwBEcV6a4WghtGRnZCroHmO4kwAHRe/eX0D0BIF2
o/Nt4AKYg5dJ2P7SaiqfsxmUsj2UcJBJI9tiwdK6zUeqZ8VB58ctMuDcDzn1EwTaDcy3gQtg/vrP
i9SYs5tu85xp6fmou+vB5d+3gi5sGiEemnHQC8q3h68WuPxent2w3I9boHL2MuPQo2uc37nfsM9A
1BjyZxKNnWybl/4BFBxCQJWaC3uR8/ytILvR2A5bgHH0Mp1/sMnU11I/a0oAzTaOi2IoApudfgWX
DiB7w9Gsew/Z/W7YnnV7kky7wXk4nwVCwcv0Lm9j9ZzaYu8x9HIi8bn7qiEU2JCoQSbA+V7leeha
fifNblTuRi3weHv4Ip3Kpw3O5xRR86zHqDlQIbgBSvwknLk9Rg2ydt9AvXAsT5NpNzYPxy4Q+vQy
Neao7Df3FuUZ/IuD64ZwNpSz3SdzJMXpUJRFib19f9GA+ztpdqNyN2qBx9HLxGM+QPa51OmzYoIW
J4fNFz7cvhCZPExootqJlmgbh962BHqByVMk2o3L95ELbM7+H6Vnfn6r2rcb51abZrO+varuwcVq
v373dvK4RG8xdBtl7FSqOy9xdP3na0IRlzy4b23+kkfxySGK30rdb4cHQ242pvnztUVcdIba3EaB
B/1UBO3tr1/1KDTNb3lI7ODyAlAHgewPTi28flXMJ7/+fO04SPmAViBTCl1F8kG+foVzLPNbZO79
QSrCRk6Iz9e6kW/XBJ6X2YgrMb4tx/bnV0Wbn5eqaMyfr10wyuruY7OsDEVB4TIJsTzcssCYAK+s
rjYX8Ar4NPk/SNZmU+JGzntjqqr1qyk3o98RyBlMWS5PKhbpd7HK9FXFU+cyjlPrwpH1eFAwa6yC
TAk3yMzgFb4dZv3K8kjQSKtau0NXfTa2je/xrMiJfKsr1Xmihyr1rcqlR2U8pPstjgKsK5LIE8ey
h/NYFv1KJel4UDpjejEldDqUETd+TKz2ppisSfsx69lba1Dx26HIVObHpuk3MqrGDafxqFZRjGUL
4qizlK9TPe3zzK6P3dGqvrROnGyaqB/PrXQkK0ck4+dRTzqQVZTygI5Tc9PpiPhOlbGjCEeB30Wx
9440llJ+mRnnQ0uHKQV7/nZl4g4IKHbAEgLPg7ecz6yiLWU++v0QgnxiLLFC472fNJVHLm3ddeUM
2vNlOVipT5264b5ycnle8so5KXoHU6s8UbqBSu3uYIqTcc25Wx7Jqe1Op9CNz5yWlddEpdanonbN
RTxaw9pVSXLaug2JfRE32ccsC8VBFOtqvzW0fCuE/tBk1D10q/6ER71z6cTOAY/ldVJ79ZdfT1oi
7H88abQPzht4ji4RhbJ5Xz7YdxUuYolCuyreszIPP5MZ/agsyd8o/gznFrf1UZtQfZQnfbNmcZE7
fm41076hyXQ6tIP9pUoJlkG6/fA2Klh63JfUfR+O+K8a6YgbpyrJm8hy+rdx65ETGtXDuSvCjxEb
nAOpVPYxLfou8NLMPlRFXxzElrYO0o56qxE6up7sHHuaNnb3xp7odeG1J712yGHThu7hKLRpfBbS
lRrGdD24vbO2Kxnvu+pzVsnkmLGyv1JxSf2sof1VpUN6xMdMH+qGdH4Yx11Qde1+o/rhAkqZnvHO
gjKZVB2m9NrOVaJ9L9SeWaXJ5L4RLMoDFYqhXSllar/kiTywJ+0EjmrFihfFcDEUQMlvCpWc5jGt
T0aROZ/GpqhuRFbn2i96bTwfPdD14TBxsl/ExhzKoVJvsqaxT8N4HM5FQbpTN60xOYe2Wb6u4yk5
HHWcyGBikXNhqWZ4axqCBXVUtK8mMR327qybVjq9y7vefGKxqb/IKI1OGNMysKNhQJnmVwqzsFlg
KMjFgqNQigP7wFLCYz7cO07UhWHUcesibuzpXSPb4sAiJvs4Dr1Yad7KgMl57+hyuuodMQWmMdUY
sH6Mr5OqHM4qzwmP68auP/GaVasszuyDWlR/D5Klq7r18g95jW9JO+1mftLR4iAD9idlGMa+3UTT
2rjRsB7z0rkYbJ0yn4+Y6tha4ymLQxXAXI37HXOd2aCW6bF2q4as3cZy1spua3zn0A1nOi2nd7fb
tkpqGSjljae6dskJqcrwa5kJ+29h5eaTTIj5VFhTfYY+OZ34eRXn8YrSQn0p7PSgLrWVB+0g29in
besdsHFK+ToVsXgr7Loc0dv0q+V37EeqOy8/hd/hNo4JOzhJx2fVfqC6fU2MFU06vHB05VmrhnDi
j7q23ieTxAxI4tiBVxvrMhlVF/vuUMnqdNBFPBwIW8G9UOhg6ztZHR6LtKs2aefp0Zd1X0VBRXT4
WbMRk7GdjBzVqrX2//sJsNm9olMWfvn27s2HEyim1GgSR/wi86ZmPSRkOKurKNqvvTDTvilgZ8K6
h71wPJiYInattSeKamOHtvuG9F74FbpHYZjHckMHTk68fkiPY6dqw/06E+Flxus89OMiyoT/a9lv
/fF3f327+AwHTQjBvWFgjfO9oQ9l73Ot9MR696JsXbfwe2PCr9jNoTjURmcfyaSm02Qww9uMd8VB
kwvMwCkK70hUqjsuc6GCXjr6KHN7fVTy2rpsvFweyJ41KtB1W7ydhFEn3MH8+1xmjt+Y3nzt4CYA
kWJfTNi3R/Y0iS5I62k4b1mfFge84zqoEnfyB0fDDLVt+MmJSXJoCUscG1U76xAtf/uZodF+lcXD
Z+0V04Huu/BIjbFeTwUvRNA4znBDIgN75eTM6gJTOWQ90Uru0zL9QnJ9aGJa1D5Nq+ooY134ueBQ
dXCC4fxW9UJpRdc6tOJu7aX4ZVuk4fE0aOcic8zYrvKEdoF06vjarsy0n9hx+Bk7r7thWT5bkHlp
Eh4et6qYTpk9YflYDstXKW37o5Onl3blTJHPak/9zfPkipZ5eVRH8XCU9o4JtHa6wGKZcxIPvVm5
PBvOEjLBl/x6I4AkLtVQIvNho00VNnumgwvaAFudtybt6os4Iw0PRhsK5t/a5qwf6oMxrOOAxyEm
EE9xtA8qVm08p5neTQQ2aR3l5ii2ar6KsyQ7rlVmen/MbZUGnZWo3I+iYr+p01ldCbe/jL2dfYD5
b744PetuWsWZtUJSP+crE4tSHRSgY6dd0bjrnNsj9gEraOZnNAuz/YyEpe3LKW8PRWQNq3Gq+NHA
8g9DXxIKKdHrE1iOOpC1Z71DpDT2K9Pa7XXtwq1gf8UrXdbl4UAmc8CgtYc8UzPlnHGtetV8MkN6
6FppN64GR01rScdPpKqKFS0F9SFPnPsmgULIiGGzJo5hgScEv0LFKF/prkuPS5LYh5PMRsv36FQf
TLUTl6fOEDIZVG0af4QfUB+NlWSZP1U9FX6p8uSTQUlq8rO09qLDGLxlCHIKa+CbuIqvLcnJhdX1
M8HRQ3lsiwGuyuTeSk9dGvk0bpt1M8S5jemmMHkZ7g23fdNr/HfYtFCDMXamMBCeYWyVTaS4jKLG
HIU2g9eZSEK/xDRUYxARr0rfWE0z0x85votwnbi1nqLa/pJnJexqU+diNcKy24FVTOQkcvv0eMRG
EH7Ul+Ubi41xGbiE0r9JOSmB/dRO75JChq1PeDJcaHDLw8YqZOQbM01fHS8VR6KdrDVOP6SeL7yQ
RL6tp37Nuk4GwngqDjwdcr/XFnahqsEy/SHSq0a6qeW7VWivFJ2yr5z3F01ZZypwQVtDv095EWR9
mp9xnsfnTs77AM5AYmXkOL27VaRtLLnl33ch0VVZjVpF8fby9G8//s9lmeOf21u9v/9yvnv9+084
Znd3afsvP4Vq4Jz3NcsPzdJ8+y4Is5VujiYf/fBDaPuT4PXuDvifvPnEyBY5ngcm54fAFrdFPrjT
4jawvR1xH9c66PbhjkC3HHg8+rFB4O/iWoStqLWimVHiXmsJpobYdRvWolBOGdpQ4cFwzcgcDX8L
a128hZYuvEvnKq2Dky3303uEIQL57c8Pw9o5dH4YXkAc4iD0xjEl5BlBWPCgh25S8G7M89ZmN7E9
VcnXLJ9Caq96hE51s2qaxBk/Jhkurd83I83ywJjRda+GMKuKE1K6Ze3sVxaDD09rYZWpDzWwwf1E
lsbDB23nVjIGmlXe5PkqHBBrBh3tatYFNGvHCWFB0hrnLeG84tqP7MrqP8SIHPQ6S9qoESs2SuXU
/tTarjigJlK16w8qcaXGvh8sEe4XXWIqFYwmDgsreADkjtUhjxkcjgcjLY4jXEiMey4uUFyuTmk8
UjZmcm8q03cy8/OIx1nqaySp0lMZuRKPHIgq8q+1p9V4ObeEQzQnbjXmU5A+Gj78WqQFqYRI6H4h
SEyib28+vEQWgMEkD3lpdHRNMttNTyumovR4Ym1tFEIzT/Wpn3MFRuGncSVaP02QSeB+YldluikH
M9a1z1vXSo4zuzN2vJ7CaGpXUzYAinXTTPH0MdZeiDjYm2Ctz6YpJfhYLplxa9+OTMvlb3w02nMe
bkJkdOY9OF9IgcuQcCrLebwJwzgdlJVmxY3dW6P33i2UVV7kWVhO579ePWjU4kG4b4kxuFv8aQWB
5z1+0JjltZy8Ibyer8skdF1lYcps37Gh4QPlCXvbm9KlsT96bmY1INkR7y5S5RbJ119LMqeLvtNT
hinP9RZqE9xCyHF9/bwkD2IDQqPRlkPiXXdGaO/MrcakaXydW8iPHUfGm1zvv11kHOsVMCW4VQ8Z
BXc2ag+faJHI4mXG6VXW1rocV/VYWV3qd2IKx/43z5o34ePZwXCh0Eex4XFLH18A6qgiSyvlOtcD
OKpiN86Y8Tg+CqsW+y4q63mJs9FrW/mbmOuHnQSCh/4I/OPgCjrkRh5PkurMaJmk5mqwZSsmP+GZ
6C5CJIKwur9GkPwIoSTIRQvPdbCjkJN6/KwEWZi075z82mQM9O5QybD4kDkNbFTQ8CiMqreDnEI7
PymVLjx77XZxOn1MDK8q6ucZDGLo20mYy3dJ4uEAXBB3hZOdpF2kxXjY9oyBxv9a6B+Awb28rsSJ
SKCDA5BLg0ZkKpzBsYurYmw0pNCWTJOvHRkt9++yzL2SrsK8K5vwd4v1IzASqDgeTr048xX1C7MV
WsQeKu1aXybXIs4USO6q1gRcVLG2A0IRdGSHUJOUb8Y4i4ZyVWutZRXk1uB0lyqfel34sRim5ktU
IBG6TwvPGd+4+ciMWP1mlRbR4xw24uqiWzWR8z3sS2zdqK903urySyyUA1VMxNhM58YbNDbVNNrR
2B1IUxnvzAKthDaZgjE4g8IbRxhLmbJovMIGzJOvHpK7+AYVsnTqkTFmZfL1zgCzsIJ1cYc28v42
kZRhE3Q5T7FTO/xdG6BT6MaDGy4o6YBInIezibZMHOOBzjhk4l0YV83weRpnCuHXwxRiLZwkoTDy
9qS8Otl3WO1Cv+u4V8N55bEkv/H6liiCnF1opnOov3T/LlSBramnMoGMpEpkATZbtOTv1JRVUqxb
b8imj1NDeXfZ6drrLkyC3/SI3RNYED+OvRKYOYjl8Oicxiodg4RWFhQ9FPgO6pd2kiC8GuPCK1xQ
98TBJz2iQnxEeRxk/8Dthrh51/Q8hzMb6yGBCTaaJdG4TiKJR1uql/j4RPv5aVY0Vt4ZlamqP9dC
ud1hyLpanWasEONBT8xQvIlra2yPW2RCsZcGEc6WT3WKjG9EZ2I4SztEcjH1axE60LZK1I1xgpIV
VZoebifgJk2MqRYoonvJyrZDCwvq2gW2nxmi2YhlCOUsZAFN6OFfildjniAkTxN9/x11VVt6TVXo
guxjy5X9gKhmcrEGLVUjHj1UMYzjSEvMKbpbVZamPVbOFRUinMO+b+L0uMh0a2UBieX8RGpxsLax
Cj0sSzVyZLFWMPTzdillA69F07LApklCL8kvEHSWnO8nSBhiu1Ru4kCnukJK7JrI0Rkwo4ONL0S3
Ewn5fhM1qaDHFhvUeFXnQ4c1LIcuwfNx/6cg4XuR4exospp4K7L+KPSKLlVBNKGULlZIF1G8NyJZ
NE8ikZU3nNY07IpoXVrI9MY+dzpYgbWeaIfJlEjPQBJNa4afIkFr2h1L0zF8SzmWDKqAXLfAT1bU
cPgu7ZQNRBoxe/yyb5NZFiZjnNoPPM6hgqOoU+wUOqG17rDDH5GBeEmuxMzbws5O1ZlhAvtftQw/
BAiHURzxEybnNa67HCvYDn2L5ZwEn/dcBgrIDpNmYFifyPbmLTpT6+6yEgX+vyYCaWKfJw1sA6jj
BJbBegU9H/WILLA/xSmIWFJTPas0Q+miXGm0AAAJ14A3Fn5TEdpdcpU6WIUYpQwzHnaDbZL8tMvm
loJ1jRQW5JvAxeZdTZXSzapK5UTcw0Fk7qBXiX0pY1fJboWaGp8tU5zFybTv2da+m6IMRPebdIyY
vcLezuJV1NnVdO6O44DtL4xwPLaWeZ+NBYhCX3pn6IHrUlSV7CarkbYME6reliRWofHB1WeEC9WN
Ntl3oMuddaSMnanRH3TdlCYYMmOs/k0aGg4ZQ8sAm5oJVbo4mUkKTKYIE9Ts3su8DllxhvBeDiLw
bMX6bA1DDHOzbmiUjHUQVW0ppd+Ctw+oETheEx+GNGndKPJFCjPrXU3ItbN4NrYj5iyTIZ1U7Ot4
iOPoJC3jlvCzZpBm3jwqmU0Kb/qxrvbTMZz3pd0OBnsopKpOozflVE54r3a6VpOzyaUwlaYusEqr
PAUehT/YFmnrM9N7DkxuUtQtUCoILgSP1+WY9/guWSOvRP0Wi4+da6sqbLp9u6l6fBIhTI33Gh3O
dgmlqnx4J5tkZoQxayOYp4oNHtaviS1Yhw6rCF0gTmOwobpa07E8Avr1iArIGGGni8xMEDwerBaP
ZiQbID/MJdxRN1YcXj4P3QqaJ1g2O9mmaWtsx8FzkQ2BU9Yj7MMoYou9HexRV5EPE+Wyw6puCkxJ
lLrU/pQ7M8WyrT4dr3KBFNTpNg6B1Z8Xpy9rWsqDVMOqynUUJz21UK2aJl35QtBoVYd9Ea6Z3Yb1
+7AeMHlVwvmP627sOSTmSW9hlco85lDspJ1Apw+FaucV3G7rXPXzeyMrKTbupIaZOHulNZt7Ywk4
LZQYbKwx5Vrq3gcTjWzopxUpaC4ToYukfB8TXp2hUFMkKyNT3Vg+n8jo/ccq+ky/t/Mhu5SoryTY
Q7pW9bFXVF2675VdW11VOXzMGx3lFjsNISnF32GpVP0fBZs77SNDU2bXLMkmfZGXXo6/bjeRrH87
SSuz/d7KmvJNRd2+KnyBJJJbBTWjzLT7fe+K7kzXcTiUvpfbOUpJGdwq0sNNR4IaGGkY+UHUUwIv
3Gk2BNGQIkPnd5Pux8xnKKQ50q+0NTafpUNa9t7LmpFFQVKzdLB8JK3HsPQrifmH2Kdh1Bw1MTxZ
FvAp66dpJVU22Xo/dKa+fDNAOVrfa9LTHlehVfud5BFduSBo02WUIAkIx+c1/NiMYytQu2gcEoxo
1ihH30MuTq6s0uFJgBvXHR1EbhYd4nK1ZlWXdj+9CWVh2wekJ7GzH1YDKRq/4dmEElFIXeu8Ssuc
fWhNrZPywK74WNVrWdrDcDk0A21OLdMU1gWzmJk+NgV2te9qz9MfJt5FRYniosd1dSAGN5oG3+54
5a3kMGXpQaiaZNifSiby0pdpSR0kg/VkaoEkeiKKa1Qrym5YpV4z1jcycVE5ClpelRyVP+M29kET
onIsVm1qu5l3EOZW6p1Jwq00Pei8CrQ2volFQRtJglKkrVOuiNuMk7f2aEOt6Ew7mExyvmXf9piF
Hrnoo7wsjd+XanaoVU7zyv3Qj25VsVUV9jrswKfsCBxl7LgLNhbaPRRGD+PMNQtLJ2BQmg7d7FYk
DAmUuxYzfdRw4FCHmCFT6gW5a88MU1ljSML9ZMz6KJsnVvXizVRHFiipG9cdXI8b5wm8TFOgB2I6
GDnHd+63bjmzP8+kc+TAkb+HtCPr8kwetHWuvL/dwuAOqwNSWTyVBxFK0+2qamsXZtI1BsxepBZW
6QAHg8GCkTufWbQc+wq2LBFqdhqh1Yc9fHhuXHuNjgtvoof4M1gZKFGBuhVsSt7mNiYKXoJOhcB1
cz0bxDxz4KN7/BUAUJN+lA0WqCr47DkFqlaQVEcxGgUOWj7xcnqPOmSN98pQogaHwKwMoUvGLTXk
NzKZ7WTKeIaPOAmRkKgIK0P0Rmo581UZdrA2TtNq70vf10W57zkJL06iMungFpuqmrlUUfGZssSy
mdcIDYdeQ762lhlTueoz0rWZD3+IvIHPq3DA2kpbu1h+2PBxpki36R7P5LOX2nowRkqsY1rac8bC
k/0sPaGhhYWsIpbI8mBUOYKOrLWwsDAzySxBa6wY2+d+JaYaKuS3FTL6yA8VMb6xzFHxYquUFCiR
+yBE81ZUNnjAhZsPoft3pglyT3cwwmES8hHhX9tcijocMGOaoPKiD1vTcaLPiijt+vh86hM7lJ+7
lLtJehhXXpT3R+he9brLieMi7NgnUzUnn7RuOxUfVXYxkwq7SRQoeO+McyAvvBqbJUe+jgyB6m3N
mxVLHbCUyAlnNt+VldbuoV1FphPnUxM7pTrxQm5DnnFisx5Qqm1MtUtBMi8zw2YVqfN6TngVSY0P
hB2biRrJEBqrmswbjIYtCnQHtcMz8OzozrvGXRfBabZlD6IaUFqBBXpUz3yz8eb9GGYJOnUCGyuQ
fA0nXuAH/H7+NFiJns77THC4SxJDLieIYz5Tw9Rro5nM02qW9k490sYFLlnblwBVGxi+/IQOtIv+
04k+UvrQJTzl/8vetzXXiavb/pfzThUXIcHDeTgw79P32E7sF8qJExAIEEgCiV+/B0nOWm1nlVN7
P++qru640p5MJPFdxjfGAE/1gLMgcu5QE9Q7MoJfANJEF6bdZTsH5aQ3pVBJYE74gDZCUTv3Dntr
vAmTsm23jLgFX058BStA/Ko36dSj5StZyseXaTQ8wpSoMVIjuLiZRBdkDnTTZUUc4py1frg2gbWM
0bH5gV03RJEU5SUaT+yzdvHiztEcon/CmzidnfY2jIbmZaoCi0UpflU+qvQn1BqqT0bcLbdpg8Lg
d0ecLF2KwsCWpY/uqyuHCD+V6FnGrfM8z36LJjMsN743+X4eYcKEdgST2VJ5h4TKyNzTRUTGy705
wPp7Vbo23YwmaxU22mBt8lk6roV8KXucj0IVJXZNtwB0+41NvAU0hHGKO9Qoadwvj1j1NeIuwYCe
9zgw2c1q7R9wnGiMywPaK5Y1VErEZHqQLLa62nbM4ugfwHSq0Ko0CeqoX49eN4m1tBJem3Zt5gZw
qoaNnia1HoxuXvEjr4jceiRBP5i7a59Y8FqwIMvaccepp7GQc8DWRxzdcikvKaa8KF7dXJf7ouqs
uaWWLQqTKRuIQ6JC9BRIbB5BfRBZPSF0UtH0+JiU6BGxqh66tRINuxBRPJ9/dY22KRs8pUM9BQhS
KPgNzRWQq1Bs03Jau8BfjYUolvVL94udXZnjKXNcZjpZ0PGSKalx0NEk+Tj9c9V12FIemPWrm84i
E25tZQqtt54Ff+mSSYAj+B8XhxPlwmYNWBrb6FW5bRTnXQYyglowGcAAvHmJert26O5X5EitWgvd
NmjWU/kxavQeDwRmBEOXFN6IaYi3+70HWBPbJ3ORivmrLfTaZ06VJ6p4g4HhINJMmRH3+5dLvkfV
1kuiPSUrnLdamoZvIUgnuy7xNdVfYzqv05tfR0Mk3orsfnx3f14KHLSVQ7QOjDCaeoeshlUplwno
xFdOijU+9fAdmlAUIlgjdn18rZ9o4D/xY6hFAFNHcDuE4vfPqZTywVKaRRN9tVFr0MiYqgVBNI81
qfAYVmMbIBcutEfQMB2JwfQykxgSkUsdou8GCrFONlK0vGvs+RWZf88+urFcW4SOxQo5gdFhxk8f
f/0/lmqlKKOwBfMK7Thsmt/uih2LFuRJFuNd0IHF90CCWttCJFe0UB9f6o8zB4t1eNnEFJOgEHYO
73YFZRQPOxRQL2mVRMYdCpfUM8gtbH1EaFHOfz1y70co61t5YDkFQhOmCXgp37srjhhOJyXw+xdJ
qjVGaYuH7cZwRPa7MkzXnFWkqPdRTDj8/F2EzB+vEe3a+Pjxvb9f5vVtwPE6y8CYNA7wOqC3yzx3
2k5zWkbPwCTQOrqqAkqVdGxt5z++0vtVBvPJx92ChomrARx7B143KAxBCKiDZ9P1rLnUUqytOa/R
qR2mKlyrxo8v+I70CaoVxmBQgibwh1qjyrsTpOtkQTBx4/PYYU5UbceoWMMcgqLDvhbjIGyQwbnX
VWnOmrhCZvz4C5A/FpfiEON9shDbrz7k0fvIQkqwZSTrnofKd2W3xSxrabZAPaq03v8qW6axWktj
aCfX+P0bFPdivUJeLQXBsjrOvxanreMV4gH07/AU9yAdoltYBKhiEeqIuU/UJom0l8wZDxqNaM3m
eE2WkzP91G+qwseDDxoZZuj1RjMD8CiYRztzlG+A6LYJivlQHzlGy8my6Rtvra3UpNayyxtDhi4G
zKo1nVPJUdswFa0pXspR4muxXwC9QmmPqNk04Vo01Yn+WfGFwVosFzX4tUBtVDlj/ZOyHoFMhpMF
N+VcdQ1g2Y+X/48Dx0hIfOhPkhT8uz+OtkFnUXn+4p76aohQs5ZSry1Quui1AvgNWX98yfVp+WfI
XUMt3iCIGU0CLgBbGQf/HA9iUOb0oJL5KS3pijEantLmEqzGsPGufOXjG2REpAZNlA2KtSj0RLt+
m4+/xvs7jyJKwNUCnR63jcH7u6FaR4duxl5WT00P+PPE21G3DyEYY+NFqPRfCLLvD3mE4oxFQIro
+tJXEr875KDOlrySSj1Pg6yXx7hm67Goa7Bj/kZDW19W+s/1xaeDtgcxF2WYvEVwsny7vuVsfSG6
KXzolPaTTQH4Upe7EjAqOl1ez8gOGQbeLf7DANjgXFq8ouYRzVo8JpkErAsIBi3POr8Hq0qgDg1A
iEeFzUt0KBVDEPhW9XW1wlrWW2GARNMeD+GU0BUmblpMR+4nL4hwc14TIxeVpbdOioKpXeM1GoLG
DkfPQxwVu673S4K3on3EiH233liDFC2cj+cUlvl/TkzjuNRpS419MG29Zuaix6gCMoe5R+f88aWi
d+d53VMELwrCBSwQEUffnee5l8BUA1LcJ6T/eS0TAzoFDXAt9Q1CPULQr9m7AEkHqwBe3oqS/v5p
nMyKEHizj8WNCVvxTPSCEpEubBUUHEevqY23XCg8qhQTLNk2895FBg3TtukKtMcgfa9tye/BH6ZF
6xDJE3WIZ2dJ/AV/N/XtuuFLXOMq3s/pOPsFTUwBEFC98eJq3ck6QNUyZ2xC4O83euQrsPx7hIYn
Eme3xswDea8ogHJEmQvaGRDIx0uavN0+xmBjzELwJ6GqQS4ExfbtER5wB1Piy+KbmCL2pR67ONyF
GI8ewHCTBBh/pXclsenZJVwUG0mK7tCGjXicSu5PWZeAf56qMspSzyUqo5UeHgr0r+pGWDVVeZVM
4YGn9W2LUdu3SRIlMzp6lcsxy6HXU1z05wrE6EtkpGpBt15NzcZTdfR5wRx5OhXjXMeZBP+NbIAa
No/e4mk0B8JWc67S8YYgKzU7IrzoEkT0aaOlG7aYiYvHCjP8kxAhpgS11IDz+mbGCE8H4hmsifjs
bAlmnlkGP9hEcmT3IfLzi6z6IM4gP6gAYZRK7cO66+5nFplHHkUVeFC+R7qNB9zuqTGpehWeHD9R
grfDApsyh9qaeocxgZM5REnU5nZOuZcZ0k4n0fVbPacTAJuqrj8bkMyBmhem2eh57O+X2gASI4FX
Ae3zSO5T/5Zo538NnVbPAVvIQ2Vik1eWtueGKb4l3HG8gfKj5/ltsMaBwFgZwQzvMcdMH4XCuwPR
A/5hQ1x2r9gve5OGRddsqeh1jW3z6cPHF3v7QP+6GANRbk3zqOHeVyTFQlDajWn3Sn3WgiNk/fug
A76atW1zOZHIoP8r+/YWI0LW/KUe++Pk/7xNcHUwskEQf0+bMLFK+4aM7evQdWhcIyEbu2ujAMS3
j2/y5yf9Ow3/vEtIuVaT958ule+bSAvidDiBK/MazD2emShEush6NDx8YyvB7rqwLe64KjyZ+SJO
5SaaJBf7icd0Y4UG7QtkPXo90jE9dWAtPyDfKtRJRujHtkXxEuqulVmoA3LrT3X3ozVRctEBnr2d
QhdCQ4E+NQv6wJc5tCnXUZviHHuspUBvGszigjkFsDam7rXuS41Rghl3QRn7L77VUb5g//5SC70j
4WFJ1jIAZRDWJUKOfl8SBB5TliRueSVmXfyKR9U+6mtxsIt96YJUPEVeajcmLDH0GEaPHkjn4m7z
8c7E62F+szMQGK5d3aqSX9P4u4QSNEWL8UHFXkuDwQHgtLHJbBKzdKMwJdGbibT2wFptTcY92WLa
07eHHrjV5STppDPBSu96CUpyiBYH4Gws0ueWA0/Px8a75K5jFy6CXDBqo3tgoOK697BpUDcN1uWL
thi71L0qciZTdoeycep3M+E/HK35VcQk3zdAig+87OV1G2uhN32hzFcnKvPgx2Fz63UJEgS1wbyL
Qj2bLAIF+H4WaVXn1eDjBiobpNmkS4wAWD3UGIQgJ34isZdc8MqRzwFQ7SLD0CG2fzn269q9X1u4
EqEGpehmYevxNrMYQMLYd1a8DpzEV94Q1Y+SR85tmqHzr4IZvcRfrhi8Jb7iVEEcsrJuwUeKQMF7
r6sLwJMeW6TO77WsyQmwmddmhXHeGUBlvcMgQiPSx+X4KiNfPPLS6gvOU//Wm9Jo9/HRon8eLZSa
CJ/wzoLWJnhPBhznNlZJCTPc0mLAgL69L577cammzdC6OBv8sAHC0faFyHQMrHBTVzQ+VKDDboCT
pGmOgSeUTmNP2ReuxbRCv4DQO09Vlw3l6jBEkb2ipiqPZcxKAl1cGs6ZckFYAeH0W5ONQdLnSbvE
cu9hWXZ1o71LiMugSwKU4V1QVbkb6MaQzuqYy105I3vnPZSTFy3GvKgoo3YqMzGIDpSSGULLCUPP
x3hCa4paRH3Soe2OVSuiMRsZ6DI4iRgX5RSo302U8g4jVzDqLCaamCtpKkSZK3AfLmeZKgUJgaTg
1SZhHxxBTpnHvU/L8LMee/7FdLP+QXjIAfVMdfE34OvP+LO+rwakOVDXKPbnfUiOQkxCGzs33xMK
fCBL57T+CpaHw9QQW4aeir0uyhRH2nlf3VTPHdijk2z/Bwc2WSnISH1JCi30O7gDTCnVqoWJ70VL
oc/5uSF0MZW44ILqnb9M6f0wdmbnaFVsZVrYpyoZJ4lzsgT3H5/YdwDdz6cngUsYTMKg7fL/YOxC
oDJPvW3q7yXz6aeBBuouFJ63YQB2z8iL5sqIQZ8k6dqjsFFwqTuGRMaEtjecVQkIyVCVXnDPRD/A
nB/iLBl48+kv3/KPkoFR8F1jPOLgTKOpfLdkU1u4Nh2I+Q7UeygfUFnEKgeS6DKj/OkqpFODmZJa
aLJJxrj/US0+a7KlCOW8j1ivHuNUlBc+m5uHcCQGExJkgd1YjwLLXdYsJwPGvb82+n91FvdOfv+/
/+eNhcI/7QAiaLsR9/9Vf/4htPjHK4L+7Tvw+7d+iy3gnIrUHKIsDdFuwyEKiea3iQBeaQitA8jl
KUGzz366FfxWW6zv4cWjRZIAf4M6dn1ZyG8TAbziDWgUiH0xBVkHjPH/ltribZoDkQxwAzqnEKA2
OLAgpb1Nc+isqsbEFT0DJoXEuQ0gnQy68bA41yy5HlX88o8FuvmVQf8p7/hPF8TUFHKRAG+zp8G7
vIqBcyhD2cZnQO0YME4zRlSpsTdUJMOhdCr4C6DytiH4dYPI4VgvjEGSP9CbtKaLwnCEnFlf0Zc6
xQWiug7uVTzx/ce39vbZ/nkpbPUqrAXZe32X29u1HKu5Kk0TkHPTzvELZ6BaAnpEfUjDMrjSy5I+
sqYOrsYitncfX/o/3CVOEkwuocnHy5vfw8HzAPmc743krMKaHLtEBmHmxR3YYCCbtH9pPd4VKj9v
dB2GQCQEXA7jnnc3ajH7a5nl5AwWHi7E5Ii+AFN0qMAmzeoy66JaVqfWWgUx2lhN6gsYAaD0WcG9
3A+7FLbM/3rq/sOh+vP2YUCIdhMET+AreC3L25Wvg6owoizIOUE10OZg7PG97zX41//sWkGAhybA
EcbBeddhAh7zReUcOUdqDq4M8dQr0629M3Uonz6+rXUd/12DrutMUd4Do4LDyKoiCN/eFtcgStHe
kPNUVD9UqNKtCdu/KYr+09ohCMFnCxdDlHq3mei4CNOhIGdIq3sQXKYKTT2VXg7mDACGj+/oXeXy
65YilCwA3SCAhoXE21tKChDHFwB+5xrFUYtWEdcMMK+jmRiVfAI3Nn4h1OEh5am9c5WOjrAMiP6C
G/2HE0x9grAHagj+8MfIqAgDEHsxfj7bRIenqOkCLxuKNLmQnsIJHdK23QJ2h5GHWwz8Rn4+vLHE
bAER5G8KiP+0AzA4TUm67jQM0d6uSSNSattG4uGdCnsHoyFUAJ3pz0SOfxOj/KdLUUDLYF0gtWBc
9fZSViagSbIhOvMYy5umJR5ZT4CLuspU+79gMW9DPcI3ulOUmilBZkEr8f5i4Bj0YhikdyqcXy+Z
543yCcJi+bTMib2ZOofo8Jfj9TYEr5dk6Jx8pGCcZvIHxCqbBWhJwNKTX4x8T0CqBnkJtJQ7Ont2
BSmwr1EM6XuV1OE9L/FItRZ8R+Z1ct4knA6HZUD6+xlBNGmkwgGAKhm+H94SbHgAue3HXxmSJ6z5
v59yALVglOC97jHQZ4wakBrf7kmX2JrYNiInJfwWVVy17HpOvV0ZgNACTl0LpC8Xoh77Iu8xCKBb
OOvR2xGssXbraoHvWLQFNrIAmP26RK1+tWGDo5tWC56rdRZYbfyxhntJHMyQLgdlSl4GCFdgojCM
B7/GrwEcW21O8HsbVYfRcQ7r4UlPrD8nJYlOY40FzFxTu5uSC8gGKEZ1j1DmeejU02IIDoGK8dGK
VeO8AUBDAUeMEFJkJag5dC+6AddIsNI/m4RhgLVMRiaCZs9wGVwpjAkw/SKBfHI908veK5aUniA1
6M9Kl+24cWPQVacGgO5rU4vhCXyWUJ4AQrk7kFXgOxNqb4K6uyn5cwCJJugyS0SbJptBgXgcIKR+
6nRDXzCWw2kndRi/uAD4pwrkmqGnKX5pXRN+k6i1D9PAhruR6nYfA/POGS/JlCH+TnEGrAkZJnBB
cI9JBR5SmyQXpGi8PLIEK1rw4tER6OGLKFKvowLfBCTT4F4vIdYnnQt2p1QJVt4Uq1eZEuxTS+f0
MbCjem1gVxBmYGGm20UVkNcnbkwfDYY/FOwaFx2h58KntLUL7heNdSPGV8OvjNohU+8g/xHA2ttq
rA/AvbXIQIvEySYVRYvRdm5hp2otTLyawbVngEuUD/nmXdM7arfC9zy6iTsRXIFSjFPTAHN/YbTB
ajrMoCAG6hPX5ZNfMHqSa7z0JjaovYLIRewh48KXwQikabcgLKtX2oNvghNcunLbLklwVXmtwFbG
rU7yogfRb8McQb7RTQEgASRDnGVoOdJH5Rf42ETDIcd6EVRCwWqGoTUDyOmgOIC1BaD+KJdRuVyi
A13KPOBt/DJByPdCK5OG8AIZU7GJXTB+KqMlPCzLXLJNCC76czdN3X2ycHcphklsBmX7YKVqBsku
4P544qKfjqUAFpEpYS2YRUtvNj6kNPcCBOA5w5iwazLwBd1Vgob03JKql1nbAPfgsYowJwP+7brF
3TeYb25NX0l5anwHRxKcSaiFfNXdaqkSMEQL037v41H/SMjSH8E/MVcQi5oud7YubG4aRKbVz6sF
aUOOWAR4d30BD2pUOxU7+m11BNqAa9xd9MofYRaxghFZaiTfBHXf7afe9Fcp2FBz3i2qei4jL85Y
r+UlunK6HzpXnAOn2bBPIBZ4krzVO9fJ5ZnCXOAUwUEDkomZLM+dGJptHEMpp4IJ2wiiOnxEmrl7
Bl4FumM3VfA88kcGKybnq4zZQYWbEQJSqEOqCYBv2O7aJNRrYCoyTPOKO9Mo79g1gzzWY6V2Ljbu
e1H287byuHfr0r79wpuJ5BB96Ex2wFNqqIoz1owvTBM8H3zxNpBJVbmZxmDXyh4flHhXxFY+wn9U
9H3WjFEVbCgTUa/he5IC6c5GypISgj5lV8MsoKsHoL0u3kAwMsMcqsCFMFkuNpA6VMcEg7scDK9q
s/TO24Ztbx5kQweZT53aQT7hIGXxvwmm+i+p4GHG08DuFOhwGyPwPaCia2+RlRY08gjvF5QMcyZL
HzvKyrC+APTV3fjayBuhNA61R1GRvbhCB1deWOORgFFMbLe91GF9hlQYBXYIPtyQI9rq13L0EZD6
JQ3unb/gyPp6Sh9HZmy5BZMOBGXQ4Sw0PP3gTxBiF2LJw9jrn4qAWIy5BqgrVnsr0OGRjxMTFzwT
IenP/SjWTwusVPuGa4QgRGMUZnBhuvHArb1SYDO0GzoBy1knY0Nuqng4EEtqC9pnI5+kxLHNezaB
Nw4ttXgK+wF431QZKPqiPuzxzFdKts9xXSXyh5MTAV7GdLEVYAttu5rM39tkHsocphPx55QW6XGs
UnUA17XElMmW3GQiqKuvatIvtYyjbQw2cpkXcFBRX8TiGe8TX8CXPCRhlVxNY81zKqBYqECHPtQe
1BAOlI+HJS1bwGiMzA9TPLZ3tJQ/QrF8sXB7vm50qA+Iq4BBw3Q0W2Jk+FrqqnxdOJ8/lYZh5/DE
19sB5Is0IyWbQRRZ9YbZIBQ7QcKiQNGchYRbAUUczxsD2sZBp9Y/E+jjLuHaFd3RBZJz6K0bE2QU
u1DnKHbSR6+bbLe1gRYwYhrJNVyCxPUQEHMH0diQj32gvpHJE9teL9HXPqXTWVO5hFlchJxmKol4
3lRjlc1mmdOsHQTCRVrEm7pNyMnN09cCHgefZl02t4Ex/iUw+Pi5mWlT5qMAm4eANM2zwUXlVUoc
vxzBAjh5wBxpVk2legn5LM8tOGHbjsfmDOtED7wMrdpxHyDk7TwUs9PGwhWpyMDUY3ZXiS66p7AB
OkxdtHySvCoufGfgB1b5kDxM5fyEOcNgtr5ShJ8stzbOk973QCAoZliuUevPcp9WRh3Q5XoXNVv6
B5+PYZp7jWm7LISdC7iaODxXMzL8j2Aa1KWRErxeJMJzV6tWbGRaQSrWgzpyrBDc9g0pAigbUFl4
eTmx6bYMpxkisrqIJc6lGJ8aDJQyvGQ5vrA8RBiNfHD480FO8D6EVtMUmMH04aVmbokzl0J5t00E
IwiIwfy9DylMplJvWHYlWPBHQuCsFK2OOPAv4HeqDYYHEzj1CCCXbCe4FeZLbXkGIi/JiF9VQWaX
mmHYOzOeB8UCH6QW0+NM+27KC2/iYkOwVDfTgj6lEwtsneK+4NcYY9gHf5y9y5hDsJZxqBh3iReN
LOtkF+8GxeI570Oeqr3B2f1RwOTpswRV4NscF+x1pprynS8p1NFKBLHIa6j2R6hoo/7HopeBb8Zq
cebAtPwRV7a8gTAQg52FK32KZlv1Wd93w6ayfHDQAI1j3iA7X3tirrehTwu9gVNkeioXZyGFgb4Q
fGFDdHJujO8yj7DpS0Vdb3JWLvU1hjLA6gvZiesuFZhHdaH1biuMS3LkbBWQQytnYc2jrQZYAP3q
YP8XC/0LFhqkMeZV/wJl/oBC/9/YvHlj5U/XmZ+/8/+BULitE3TbFHDn6or6TyAU1vgBOjYagja5
vv0LGMRvIDSisDWmK0CXrsYy6JP+BYRGEV6YDAutNEH7BOALqM9/w3YGVhdv+zCQu/APCloo7cE0
Arr6tg9DxRsSGRpyjEWS5PAjgdat0/DoLCp7EuUQHxavh3iin2f3GveKXcQNGSDwDIL5ru+NDwhf
ei/IE/5lA28RqDYKhLm65iVIfrTblIqwq0pM6s7VE7+HeEjsG0hKji34bc+9LBJ4zLD6BKXrVjtY
MYIuWB9gKYOqD3QsC387I5dvvkSzwYuSgnZpm/ATGI/NKe1Edy5YJPYmUhmqg+6yj0PIh0XRbry6
rU7BpOZjx1tk5Naj0Sb0SnZqByNFVgh73ctE7KVI0gunyqmG9MCGt5CTpFeQ/fqXgeP+pYsceqyp
j4YdIB6xh8qn/BKkPL0KvOYmsNRcAlm5X3wHJhiFMq8bSOplPvg/PzA6RQpqHc2TAJ4S+Qga3U0K
MV4W1AxaSBJblY2Cm30sfPk6z7hINEaQwfNR7AGHNA8DqWGTaQWp97K19SFVWm9mMrcbnzl41wah
+dwnvLjWpppvdc+Xb1AXuS/daKLbsoGBReTq8YpGtb0F6ZCjbwr5biiQtHwLm9Q2MnYDKTjbyUlM
exY0uA14YGak6QRS1RxmQ0MMrMGijI8xlOmpPIddeSSrOshwqCcbv+82Ki4ugee0RxjoHUXDmk05
9MtnApeC/TBM8Y8yrXt4mmmOTE3mPcDy4ogatr0BS3oJkSJqWBI6MCq2EUg1ZwnJ8GPpePrEBtpu
a07lqZB0/iSnebhPC8IvF5BtLmflQ31sxoh/LjRRF7XxBTxaidy3mHSn2Qxd4yG2gsGIR0TR7eIY
vyxLgiKIMVijeTIBmwPtOIhRekjwKvFogj8i92/SEWcF3Apa5PVCxDdjrbwqKBUHZ010pqAf71tJ
+ZNJGP8yyCqAuErGty3UrgcLe9Ir6F6iczjH/WE0fXmtSa/u6yVKc9sqcWw9c5RdMRdZ2sXJVTjI
8KkDDflyKElz5CC5HepakBYtlhLgGFTxtZDzOaxmguMIDMPz9RazZP0CAjhShrNNsA1lwV6GaP4e
D7Y9lqgusxaS4WMPOfcO7Cx4qrEufIxI883NEXzWvJKETyzp7vspgpwavqP7xe/8WwwOYFhn4cd3
ij2w+DMMGvyragITKZ89OryoYqxvWNnAHRQ2TOk32L1W+27CL5ULFw8J91uYTAE18UEOPtclNnGO
In6kRtANlKHtJxYp/RVD1mlELwywoO/gYTzTUz8PewgqIMuiDGUNF3VzC3auuIsLcaBu1idaLN2R
NG2/UbC6ywyC5ZPuU35kcVvsHHL9BmNOmxWdre+kgq3WYoc+jxqQKZbKoaGScfMFClv7wMC5uZVo
b3JsKFLsWDXhBoNUeQMHvN0MsOg8jJDG5Gm6i3Xd7gs1+5dQg4j9IG5h7Dp98VZOcEOj4Lb2y+jQ
wYcArdOMyWbnT+O3SDt8Eyj8Z9+yfR/MdjuJwHjbikXJF5RNg8ykvwiezcz1kH258npRfbP3LAYp
mXMxy8fJUljUgaGZlYXbGjS1KkN/DqggTacHFBGkhqkfeEhiLAeEOXBhMvjcLWdIsIdL1xX+Ngi8
LzWwLhjolUu05SJlUJrDRCCFK04uPP65SWb/KEAy3sIkZMjCuum/ClpBFdxX6W3cJvSoVGzbbIH0
6JZrr9kwON9BfqVeKLCVfQ1E/8ZXtIVlUxv5VxPq1zwp2gVi1kTQLURu6WOKrHG1kKr6PCaEX7TL
9AxCNT0gIy65q9V0pUqCWg7shQtV0y7XzksvWkPGG10Xw2UNie2jV3BxpZpWbtEKlLsg7cvNElbw
8VZD9BmkwfBA0RpsxyLpd5Wtw+8LK83lHKfyhUTDmlzMQr6ACMEfdIjWPqO8gZlNnZZ7A28IyLDL
OfeCoroJArBeZsDY2QRT5k++wdLDY3XZOKflVtkwgd9xGtcY9PTVNdyrZhw0AA+pB70CdtZApltG
Zt9xq1d7APkgTLHncHfZQsm93MDDmWzlBOOHzMEfuIb+ryMZDHt3dOinq2Aqw1MKit/zPITNZoa3
DwwVkG45HvGzwpD8AMUQxOnNMKZPDaV803az/0UUY3FAZILdkw43LqTxzWJq75skzD9JnXg7WGio
a7imiWNMvGJHSaluhZuTB8hVil3gD/6nauI+LscKL3fOo7sIosir0Q1fO7W4b/5iEP5BVFtgPmFJ
ubfRHGwW8HyAG3rnuPNDEK66kVvQZvoZEvXVzMbniGjcv4W4afWXq+vy3sQoRLIaTsNAFaJU3w7l
IA59hUc6s/BxB4agRhA6WJEMP9JRNsdJVGFG7Oxd8BCAcNK1N8C3moOOzVM8xvA77dUA4qeZzddG
0yfYvcAO1/wAavaU9PauC5Y295YZjM9oaI9jx9wWlgL34VDKk6wYQ3ffhI8NaCTfIowqPkM3+JRM
HfVw1DlMm5oTPNi5b05yUMOk94LaYaGXKLW6kmbAPQGBcfiikO1K/r6weOHyxszWJDeDHhyMhuDK
a7iLkoOYZmyc56Bw33nTgq6m9/fGoerZt5XsLzksa/oniQCK2ms1ErFFsxtgGtKeEm+Fruc63KDI
a85B6bqTGTl7il08PKNnKOubAnzFM6viYLw3MFYt9mJpxNLlVs0LIIpSx/VrUlnlPcTQC8fboJqK
Lus93sAmlvFo03m+20P72e0mqj4rOK1Dm1mKje+wk7okny1cyw+US3i6thpAXt/ZXSoYyklRnfhI
LoBMJrDa9Po4awBLPnps8v6LvfNajhvJwvQToQPe7CXKG5EsOom6QbBl4F3CJfD0+2Vxekaielsx
ez0zER1qtSgUUInMc87v9tQiT9WSFJsEts+RE0R7YP4Vn6VXGCuspeabMYnbG8G3eVz6KeyTdHq1
82A+isDVULJqw86o5ByiU6TcYto54K5uiVOaHmCH0EDO67GOekw4sPTCFxH1uOvouNTYl3Jhape1
WnzAJbw/DFEUHUVppsdej8+uURQrnOCbcxK5/XqOvfbzYLmo1aUz79J2TLe4ygQbLdajjWBsupki
u4ExleDL0keMzbCS8veD3jCwLUzG6fgwf7cHjFVWDXZsdLekHBhfGae6/sdOH6DkfBlsDxTwKWpt
xeZkDp2Wxf+auDf+yW+aOAz+lBfx/7uL+zGF5wdGy9uP/WUfSrwcNnOOq/gGFq0SupK/YjFM+w9k
FBZCMZNG7S8yS/CHDsOEDo4fUrF1fIS/yCzOH7RaygteQelQyP67RIyfOjh8SRFWQKpCpoRQx/yF
j6Y8cfAtGFzc7HENXXHKDBfs93qXAXbbES747wfzN5yDn6HG68UgRAfAtfSz3O47KDV2pI2DYG8z
eZjBluzafJzV5PVtVOqaevMSkxDyGozALf8fl0avQ+wHpN9fUE6MKQ1AS+jSCyEAFMpY5m2UP43c
eAQmPFo+w7YQMIBZchcpG+x/vvzPgKW6c+iwMINgm8CpwQjh50bZtHClCbLCuhRQzVJKsZFZNPPr
pTmmtbqcLMHE/vmaV0vs/6Ck/7ooS8U2FB/Ve8+1Z1AVDXETmBfHrMzHioOVlsld2i2U2uBZCSTO
dmpx8cEYRLdL+qH/6irAvtBcnkPL0bNrvJjRdKeJONosy2K/QvNmbA2OoRunsYkA+onYVJBxY0Be
lYwprd8g1O81V+rZuVe0F0oYYtx3YK+P98cgvcRk1ArMlQ+ElcgCkdPW76TxiFpdmdqADP7z0wt+
eTG4KoRRUA3FRQvefWOupmMD7QiqcmM0HskjSHctsv7veibby2ws8t6xQRNhjiNimZPhd8yo97QD
7tpCoY3cTAnpEOn+vGLGIADjyaVxcTUXGF69MLMifcVj+zu+l8Fm8gOcfl0oUHN4s1C+Ixp8zzCJ
Zg9DKH0wLrZikGgNYsgt7nrgi1dEVua2/Trqrno7dWYhjTfxslzh0CxP/ltyjbpxxMDsloox9Muq
NW2txmUr0i9DT63DQD8q6rPZlyAx2Bv+jgb1dy8JbGD1XvJ/lCnvRljU0XqqWaN5ueLOFbaVQN34
Q5wGT0eqJ+CGXRk3bZuyyokPMm7KMYBeMGeGBiaTLbiJu6O8Z9oFfJRDDz/3+RhsjN6FM5GMILbV
nPGWOT4+CMcg0Ydi+89r9R2R9/oFoumCWEWuNkat7yU8eDtHgz8HxiWKMr3dMsYW++u6kX3ZvCg8
cVX4E/seBjVnJvz4eAGJpKuOgfsem0MA8pTBXLFbpgWY0oj07qsv9N9R7v5mF4SWCTsLk2q8j9+z
dvAAHUY3so2Ls3g8kOtjNpDvvhh6ZDy2ONH8hsmoTtCfVjYmsqxqzlw8xWC6vb8iCn4z0/O5u1xp
EU4P3o0xkPqHBSQ46ODkwnKhfMBBwHYEZldCygQ2Qw/pkENysHBY/WphHXWX4cQJQY6XILVsNk7F
wro+oo5Tww3p8oIzQFx9muGnnnGAtw+mp4zmUD//hv/CHby/Le6E7xlCIQpjlDXvFu3i54HXpnN8
qTkPVkEzL3gFelp221oIgPfAyuO0yrwx69fgloW7SmFRJ9sgiVMaff5uCllySrBAMscNiIi3HVVT
vk/cbjBWFZ2AsiZxomVNZYwFvp5M2lOjITBlbljjGjchWndWKA2phKGM8WZk3TRsOALQt0E2qUPb
b6rLUPXJye/K7GyWfn0Dr99r1/jO6STFwDT/ZMxefmvUc/FFzztjXQCZJpi7LQuOfnJMvs4OJItj
j9voOu05v49QfEsrRFnS3LWgHuVKJkCcql3TCZ9IfKyAPE9rnoeqyKa1FXneQxAgfg/bLMa1X5hj
y0gLQQiWTG4wk9bVm/6f0H2Ev6oQQuOzgjctQ8uBgcHBbOdUO0Toyc5mPEC6aMboqKb1D2CABtiK
jcnvRZssRrKZo0RAwPd5siqx2WiYbsHcWBGyk0Rr/ByC5xiSxTM23nCnZvwwMLibgw36xyneUBqg
lzf6hU9XO85rF9iUCZXPbkMJyEaM+kjed+nMj80ebmRII4HcfDSsdiiNrPDOPlPTgZPZSAy/WS10
yl5ztGI9mz+4Vt2eMdPzjW0848OHE2Eq/YONbvpmzIMevwWsv8LYBHnX00ysA6tUlma22Ap6aLIo
mhfc4pZPRuenR3P05RrmjPnn3NeEKJB0sEOJEm3Nxao/l0GHCbEiTLQumRAsFPktpnvp8cyMq7WO
OQ3GWVFf7QTjznVpeASIlHGpg7IxcJN+iPfPHPp1/9VudRdeSBo3j5rjp/lpxK0xt49VVQTlozfS
6TIMTQroT+vSI/sFXG8GAHZhIjgBlpL4C5qTiRtfbqcaOWDoaWa3XPu5ETSfyExxLT5unlXwa9q5
9LearoqfBapxnec86YoUt5Me+xRD7OAQwHxUoRvEOg3EoDgqnqTW8Y1daQfljGx4NXoB+0pApMQu
xc2QKDffUGLVquXvwE+ueQkEsVcr11j4UtOshjmpC0wWce9rQlLq+OrJCHoRqR1fBs9f+tUyu/Zr
5EwTmkBQyU1fwATMFF1aQvh6xoAJRtaS2IxGXTYem32IlA9IeiJpu7DlDfVX+EPx18+tw4ej48Cs
EGfrZ8w+/HVOrtMpr3LzsdUd9YfqIjj3vcqTYzuLorCwgzJeGwaxcMxmJfc0KvqZqev8xuLhg7r1
4e68ChwaUDZBGQGUSIzsZqhathg4+f75ypoKsF69hx/NoZ5q7KjXPZIazj9HDocoYjWxh+HUfW0D
9SgDYUM57wZ+ef205TDEWWi1MDBqyk4zHJx0vmuvtUheuLa4rcpcoIYfoRgvEEFGm8pwNieoFsYS
bEwzm++HlHbDQr39mEUmx3MPmWU9q+pxNnn2RjlzU7ySXCmHg/0Va1N5n6lfjWKGVhIzUj/oOcw3
lPwBwSsQ1pqC07YN4vYFbgfVL1Yq8/21UMB5v5qPMivcV1Nx3rIOJqdo+TCM/bKvtkVy0iqlHGLA
ruk3esIr7daRfkO2UV6fWUZ8d6b6tFXdcvB06A0Ur+VezxSHra4x5LyyRqByc5rDxWNgHqHbf3W7
BVUrfl/ox9tOKI4YP4PdYD3N8txqAv7LtcAZVKmSL1n/9a35sVTpM2dBVq4LZ7aLla3lLdAWSLbN
/HP2z1jA2K8Mn4GYOHb4gI0pISL6uGxmm6Y0oj8LDZPrsLq+Qkbk4Mw4YiBLGcTJ06/FdPHtCRW1
0hXQQfgUd/xrECvfL2yA2Ntq1arkSYnjoCINsg1YB5dv+qbqLO/A7dQna9Tce4yqZsBuIn3K9Tjg
nDZNnLi9Wp5XRp4ew1ALwZ/4m7PRIzMJx7bhQzPFWrIvASeo0tyKVctoy7c2Pv87mxE4ZfjGY+0N
yCRyTL3HLPfbYtO3erqDxckaIUTNeU3KiWcqm5L7v24CYEQwsNOKp1LkaXB2Z6IfYUbzwrnq8uUE
iy9Tbz3CxOYlU9zYq4qEcr/dt5HFt5qamBQUHOQ8h4kSNKigRyKfl3cSV9jXKyM01xW5DZIt3MPY
4Y0XAikUonlWoo0irztNKVuAA04oN4Yo2HzsuI27u0BG5gQ7S31BWWuzNZl11O5LYQTPab/IAM7T
onW4MqFkZ+oO0zQ0Me96gI7svF5VIKbm0wMEGW0IRE7jcbJg1ap0MDAw9nnyNYDdmhf4QLzoLXjF
3fUOOYmokTuXHQg+dbq7NrzLpEFtNixe0ZgWNWXrxk6VlvZxaPlNWF58Lb2q0hYoqUBFanVej815
0VlRDSYAB8tPuHc0j8G5Mn2NQbBJyNEw0MmopyaaUQbrbDKKZS3Ux0lctCw5hg6vzdDzvlZJHJyL
nFBBvFqsaO1Zi7UdYG34odPFbEdpzsuF8IjdMemEY4UJSx6kNod6jnWya20mKJ37OXVgFzvBUDj3
knmzWFUTbvErTcAItaXaWfjTwTOad9rWAtQ8b2ut3pCoMRXHcnT56WJIzPYBWevEEolyHvSiOG0p
OSrsfdLMtF0dG8oVuRlj1ZLbPf1KUsISvj6At71INe6j0lZcN1aASE6c69qN8JaNQ4lIYi+9dP5T
cAxdruvTNkEVMgYBuxEEGn+2wWeJYATJgnLy8YgvCdDP24Iop9L/3mDdPa5KMSpibIV5+tw4r7HL
LOW6KlxkhUuYm5Fx49oVL3JbGTf4rvIQ4C+m4GVVZcCwcyp2IhL8YNS1JkMIbDJhzkKopKuaSlYf
qHGxEvbEf5sphMSa3tO4MSD671lyxiNCrHpaGwUudSsPlfW9iR+ttcWlmTS0DMAI1NC4dTxzubyR
u3WSC4YV9guYWqoWz857KHl15PGw+0hTx3ef8ZQsb+K1UQcQUtDYmqdVM8I/DetYjNG21fyA7WpQ
nzYbel4zC7qXBU1plvekGQjlzI7zSyBnCj/n6jsx47uB+aXda+vMFng/CWqh5WE0/FTu+2Gskluj
y/T6ULGN3iAQ4lM4fs8V4rRmtesQmMQjGAVFSKzlwTOMLpCuRqr79YLpzh5M72HwZXlrWs6XRIu0
VR5k3d7B7Dv0iOQ6wWXPvsdWV4ee2Uah5dJSw1AmusySHI8ZY/gWM+0JHRvu7wEVyuwCY8CdRi7M
F1o70yJ3Gu4MWx17/jEEpsfeegQtTpsm+4DpsWGsODXLA529BM1sqnlVNE31IaqhPgWgXFgum1Cu
UOyxwkRn9v4G1VOvH1u1+R+zKGYQiV8BjTb5WHQw0CAPV0J4xaRoWLVFNGkPcYbRAJSIhn+2gcFD
uooUrlIQ35rE3hJq829HahwE0fL+yt7PSQrbXQmcQzvxzqhGmUxUHgwBBOqqShuvCz5etHgMm8xa
McGjiU8qr4dJlLBvLxhs5zCQA7YkUNNgAx3DOhhaFj1HvuKaXhvDWI+rBjuSDONt0bOn1Xg1Rifm
aWLvAU6d0wBKG8po4yaWDnR2re++msvsr10rJ5CX5WRticfg/ISEyWotY3arxU3Nx5Err677JjEp
bI6g69ZmVioMQiTZ1K8881L4abmOGsZXk7TxLinkFBIKQqnW8gr1BYsnjbT8CLKydWO1My9gOliz
Y8K2N50k/WaPrt6dnGbgjes1HYIkZOCz9lZhwOQfYMUcyhyr5oPnLbp3oGGTMD/pbwDPBrGre0yw
C6UmolfpnVc9h/mKwpORnUPiw4o5D4/Eg7/OrCky6SRKl4PFHWf3MWFivV5azzo0juR9WGK1HVxL
Zkcvv6MclyFTslLfxnnp+Rt37s0tV04eE4E7kUzc5ZzAvnxqhjhfI0MP2J3pdpYtB+LgQdfB4xSf
40a7U5oxuaKcrvwNDBq5N2NH+6Ks/r5mwbB8K6gqiSiVHeX2VMTYJs7myYAacEbPXe8KhiufbD6u
WAMGFUnYtrjPbtpaEsVsyfSGLAk8NDM3/Vg2ffyA0/IITb0ssEboHH03+858E1hN9ESmXv6lBuET
aAowyaFSJoLubsELGiNRPZ6MldcjTAlFMLpv0rn/0fR+i/BAWvph4PYLT+/5myjrqv9J5uxcf+Zf
8A5BbzZveIArFio9YEIGrP+CdzzrD/wDcRRwbVi8DP650l8YjwMZz2HpKzsCpcP/D08PwTIzeDj0
qNuYWim86L/g6alp0H9wAIdYdQK5AhTRigyIwOzdtAjy2LCktY/pPu9gWCaJH2Zxa/0G4vh5JoV7
qWvgVOSqjHWIir9Yi0bDSI9bx9F+wD7JoN8I/NCXUf0ZQqC8K3HAPBRLC+JcI8P5jepTfV8/3uL1
4hAlfUxb6aJ52Pz3H4K4EpwmpJX7AQoePH62nuim9SjROJWOnt9nhlm/xkHZYOBagUnDPki/SQ0B
yMYV8PoYPFLAc5bv+hH7UavV2uNAwMRth5u/tsqKiCwoAhQ2HdyXD0PnRfelS/z7D4vq7u0L+VHm
/bc3gRKXYDgULiwk9YR/uAld2A1KtCXYEzRrbqRdL9tSK+1D6k3zU2vpYPtGztmvlZCXVRLTy0Q8
1tqp45nPx+j+zoXXe1d3vh/qIyOIgIpnO/p5cZCELWz9kV64TAclVlmwd9JKCrN/voef561viwDI
gphWJM4YjL7DajoMnIbZm4J9CuV6LeAlhZLOeefVv4te+3mW/K8rgVfwK0V/fY9ZOKPRlQ02RvuR
zmKP6yFfHtbPR9Fb7UV3SBD/5zt79xJdVxgQCdYCLHHlX/Xzl2MaHZWqVnA9LLov7A4wqAYah3++
yt88PzXER/AF9AN5993zCwTbRTFpxBubqPx9nlpjBaSkd/7jP1/oqu/+YVNQ9+MASLIxqX3hl00h
iw0zUGygvUmSxWHxOnOTBKyZeVYTkZL2HqGJS7lb9/n9PIIVNoWbr+3MiO4TGGSn0nHai5hVZrSL
MC9s0IHBdDWsZR8XTXSsiwq+A2vzaYw9ikBr0W2NAcq0CPo4LiIb29zgVpzuOxNqyOQu6W9AXziE
7/cFRJH4XFLeM/ZTxg0/f2uRGdFRLULup8wymNnV04HJV3fQWpFv67xTysH6uyyEtnZy0rBZvNm+
KLNhOxpNv80bIW4aXKahqlQWxL5K/2iY5A05wWx/9qay/Oi07oa20nwwEMAWocD+f0XwYvFo6jDC
kiWtsPwmRpPhp7mu4nTe5RDOMtze2c5yaGaOcxsP2O+NKcMAThcmE02EyiF20z2HP+RpJyVBCFnN
jkRZ/xErhOyQwU9eV0ab9GEbR18SDp5V2eXwaptlvG0KTJ4IEPFswB5QnTFynU0zmqQA282wYlBY
F3B/43qfizp/7jvyZ9uqCCvGX7cOcMLXeZ478j+TfhPnvbVzIjvrwsxNCGfJSd3QcKa7OImlPzZD
V3704iT/3hgJxj+5HswgEiKhjsb7zAprcpo/wRCF7FeauDsEQXHI5kyelzZwbxHl+eveT6sgtAiB
uR36CnZYxmxFbwlJkwFa2Sj/puWa/0GrCm3NzDreaJ44liXcvsI12k1uBgc5asQNRU0UYlA0YfiO
1Be/s2pHDtZZPc91TR2+wrYK7k89daFRWi+0jijXkL0dKCBLFKnN/KQVaJf4r/pyA9xMfT9jDbzR
OV9WzFytnVkH/gHun/UqIre7y3hO1aHHv37Vep31mNsYljesiJGAUWYY1itU23qbJ6a2trD/LMPa
rMQTOu5hVWNHxFcjsxAxZbyf5mGbJNbFjMphw942Hno0W0zDZe8zUDW/0tAw13CN5jKL4gMZZAnG
lngnjnExUHeqWCcIVCuhQ9AzKeZx/gSWAKp8qLL4A+T3zwnBInts7PX7yFhIYxPux7nPX82yqtY0
2NlKy1wkyk7kwyMXxtmTw3SsqJnDelyIelYz+gHiU9gjZ8VbX0vYooZpZWDfi+aplifNj4kKIrJt
NRPr+gKUPPNhZLRNzJxkxNxCXEhiw8jiGidvzTGUb9PYh+mfTWm6JkPP3AlCpk5MhOtzr0EARTs1
v2YQtS9D2nl+iCucj8YOld/tgh6Sbaoz2tMMLR5Jkiz2hpXqe6/mdXG1udbzMGjNJR82IAFJiMEq
ObR9Eq2knlVfxGjHn7LIGL4SdzV/skYxHSFijAemouT3xY19FrrW7FrUtisn0sfDYPB+aXPehEMx
MxYgYcTrDEQCgbe0a0ORzUs9LkOpLfLJHvVqa+lmwsg4bjZ2UdsrBpBQti34AgYuuedUDdQrILiQ
GN7qnFVD3qxT2IDHoNHzNVYW805z8dlsOz3fRtk4fx97MdU3uGcWNHcUBQvSUWZqsDshIkNBjzk5
mOswrdGHBkhzMjfcsTh6YF2bScw5AX/6fFp6vfu4BJN9a/Ki3iBWaId1HvXYoOpNPX4zMmTpQaEv
e3TM4kviyZispNR7TrC7O1eOh5pbp75AJp7commlOhkp+Zgw4woGXZ9PR6MNdZNp1kbqbn5fxHb7
iVjDHMnrMq3fQAAHyniRG8jn7ZbGNQ6GZ5rG4tCmDOWJA9D3RWaz9whusm0ov7CmJOI+sPlcs9Xc
EL8XHb2OiSKMdM9Ywf3J14h4m00gRu4cJedtoJfT2hksc9OiKd/Yjg1HmmQWJJY2UmA0ikX3kdmV
s0IJwCfJh0DfjWOvJGIuMd+95aGW7vPM2VgBRHqDjQGEDbAIfemCGwD0vsAboiO1irMixg8DPr8Q
xxFyCarNZP5ODTw+p6NgX6/N9pjN2LsxsLBN9H5luyP02Dlhg6bdz1wgwZSZk3cBLOVjA7R+niJH
AI/htXoPqsev8ni4F7rZroWXGJ+gj5y63Mh2WMvWO8wIFqIiLd06OZJko5ZNwUDPcTMCnmwbFF60
7Ka7Goss2dZWRLhZNTziKEIcQ9/DU8gnZ+MhYRBRFYzgIPG4Y4g6JzseP+2psP02OYuubEdWs0PE
k6yGOexLoa+FZYroHEQl8j9Gnh0Ymm/ayY2cCDxe3ixJ/tew/rZhxXnqh3Lv14Y1FXFapa8/d6zX
H/qrY3X+MG0XYw2T+hkZmEE5+6+O1bf+cJWtIuD9VVimPJn/UpYFf9CQMsiAIYDyDAvhf7MSlegM
FqOv6kksIE3X/W86Vs+w3hduXN6iZb0Sv2DtqXL8h17IH926hkRv0LPOVUHiau1zsgUOr93cntPJ
2sgq+jxXvgN648fJE3tdvLJ1zC9SLKVurNqFKCtGa+t4hGJtBLSnu2SOm5Nwq+KxrhA1hLTlhzbq
HyNOYVyXhvZVt5pcoM3kAT91QqueTcXiaUoFPoyga1+dqELmrRADe4ZHUukt83epsEOroeoLVffw
jGO39i2XnnziwCvlN5xwA0RqaWdPN0g1N6LssJ+X2UnP8sbfuVCmgVHgEuP7qg32zYCmwGCXrrVH
VACNgs6rcdP4HOoehWvYlWlrr5lzyxtDyGIt8sT/XOSFb546OlgeS22ae4PUlXPWwFMYUN6zq9Oe
kztHJN3WaHU7jLr8T7tcqhMHRsOgebHXjrDzT6SOVUBHkU2Zx5ZYRNb0fAVPYSYYVJgdZ1fdlM1d
FDDy28kI7BkVlfbCts0R3kmKXR3lf54ClobtMrbeM6zCsV8hkANyW/DEbEKcGmAqRVc7HarJ3rxt
U2KrtpoDhCBa334dyKYglQy0/cWOodwos/lHOVnqKbPZxSEzVOMxyBnVhFeYF89cDtOiUTB2bxGM
zqkIeNLhQgxXo+8Y3ltIYMuNT/do4sjM8BB0pmVgejUPegPKrr9EIc/3imKMOX47XDGKpORnHGvO
vXNT0XubwQJiAKUoes5sn1mmo/D3frSv6GCM9c11quvXOQh21QP8UFD2jIL9sR5ZmqDb5KlzGyV6
xt3k1Sg9ZB+AZyUMShtZMAy1eyVkFLJbgAEV5j2XjE6xRmNWndkLN4RlIn9PK+zs1OdEgB41XwFN
k9FCRoO7CXJVjlHzUtCr4PpKGFrJkSKsbO1DlbfXvle75g2hZ1O0JQdAjw+9iowKyTvrv16RypTU
zUVt5vy1CdVssUN1AbRXo7LvRmJ6FA8A2yA1InfVzUNaAClAw8ATFJPkd65DXNtllCGptsHqOiZA
bkx0k6013EQ0mPqdn47u+XpF11PsTgBejuLCYG22Iz3XKpvgLEwiB+hB+ogxiT2Z47KjULVfdepw
/4235+qieWHADTEDRh6EgDRz7EucEUiRW21SEzCRCoLB3IFpemum/P2xVSg0W1Fwk6hwP9p9NmvP
10+JGm+I96jL02oFr5cP6zQuq0zD/OImEAVa8iLvgIg6d+J7zsuxXR76SbEi6kJ9pW88CXBnvbvp
cec4Bco1ahY1/x7MKbCeHwCLhprijOT1FX9SXmzeVLBDXUkRdqkb8zZtm+L7sjisyMzV1JoyTHhW
DKr9clcPI3CGZ5QSs3BsrVeSBOpp3QeUJzhjTvf61T8qg0WKJeZgrfR6AN8skqo0Qly2mnPv05E0
jj+HjqlBknrzTiurGO6L6Lwb7PuiUxaAZjGRd5O1RbEFM4JA7Tcbst4euoisT1M+jKziXTb55XaB
w77Sx9ihdu+7L5lmGVZYMM55LoJCPvjkLK88U7CwTYEfOq7ENSa1zAm4u5IYR0RqRA8qsK6w1k5Q
AU7wyEYEkrT6+wmq+RfMfxmJGVUNAgJQA+RjwhE6xLEiblbq+c7IEDH38NhBBiRRXLCcbifDsTc2
4ii6yd4iUbSNsE0uGcEdGNhbu7rwk2QlODEuCsO6L+BSYImbF8hQPdq5J8gZHj4NYv5me6WFa32f
7rPRN74Wjrc8+zGU5S1hxNm5FW76zWrlhE7JmQ9NWV0tqDCmSrUnMCrxTG/frSsiDYi4DBCazCBJ
9LFacTZoZvk9WW11vyQ3LdaXb9D+ct6AqehOPlZLGe4/OAKF5RJZL7hNdacew6R2hT7coFEV+YcS
m801/CFVQcqewi8F2zo7Sh3jivKb4wSJvVl8WtZQwoM6ksjj3zCEujdKzZQbRpUW7gP+2Bmg5Ozm
F7pf8ij0gGmpS+rmaI3rrs0x+SVYJ8y1IbqrRsFuMmOWgIn2cG9U1ScL7IIaOuiWeAdXwzo3OQKv
pwiDlOcpIZ+1mOy7xBnbexy14nCKO4Mu1fAeKq9PECPSBd+2EJj3qVfQ1cSJ/gm5pzzZkf+4xKb7
cehmc1dLkh53zlTVAe9Hgwh2FFK9+BPJ3AGcl8a8w0tKZbE2iYN7U6Kfp3op0PW0vX7BU6uGm+Pp
KMuEgd7YEhJ0s0cZiCKz0gmxSabPJJuWZHfbg5NtcV0eyv3cguej97OLDUU2FsxS7x/NKvdfUryr
sfhJLf12yOwhLGknDxDPWNWTlX2WHO+nqRiGm97UP0/Cbz80TKfxbp9k42LdHfXnzl0yfMkD82FG
FEiIQWZccnJHvo+2FJ9n2BXtq+z1Yrykrohi+oglx4opr1ZNKz7BpowugKkRGtOc8YhvyPPY45NV
dJQ0niuOQ2dpt0L07qYzLZyLZq/8VvQTNKElzTaRM5uXLO3HF6zeonUMw/MOyNO5ZTYQe+TYJWUb
wsJtbjwtyj9gQmVW62TQtYud187as4dpw+PyQtJ85LHpyuozE2gbm43mKRoaHY8n8dxzJG4SDMZw
UtNfDDM+ZFPWnYlcsD9NU0xQoZdD1jSizthEWpKc0HjGtxbDhw+DJ/bo9Ho8P7BJSnSD9tqrG2mf
p6RH6oyp38pMoFqtY5wKeg4/DUYCS0VHV1dOfq0g049RZnthXLhlSBq5DXGjp/eWRbE2gE/ZCxt7
QwZDwEkRQIqljyV7zOUI3+JTq8vQNBvrguubewcroH+oBSZIoahIPeqyBAelRW41rx8/1CIn2mKI
n1y9NU6V0DCcsiQe/Qw1toSJlg/gmyMOV5QfWxMPmbWE/tVtGp2g36F3UYTOXZLclVJY2xwrlUdd
iPE0d5b+URP84OjG9Qd2oHGfyi7t1n0ZXKxeH3dNNUDV7bFrOFnl0t4nTlmM+G11E1Zbypg9mWrj
OBCqeUlTl0Yucg8+CVbnmsDGJ70jzzZ0yuE5GRIGJiXTEMfwKSjkGD+NTdCGXid7TtzOOro4Deyl
HqOwJM9sy7SR76EX2eSGZamj0vWR3IjtnCcOb0LZ56tGOu3WJhG6PuGeE0NaLDFWmGz/uQm48bGR
4iHKam/byTbKGLAY094nqXFNJF+Ovw2QvRTGPYK7Cu5hltjkWMXdqbZnmwFNMg8nKWyM9k1TWlt+
Rn7wSpnAF2G/+Ur2gfudUee0SXPXWfaEuhZfGg9CTyACbJVUadWUnQiLcWZ2ZBuIvZkQu5tUa5tN
Vo3IeQYfcXBjmOtoLvrVDMl4nZPzd8qzcrxZOr+xnjjfyByrCiuBNRPI8g4vA+gluVPfD6WM3fsi
0Kxl5WiBwL0/oyyAPfRnTjBdvA0gy/AC6dSCuWvktyDfD/FYyHOVd90GLnEgV1nnR5eOMuCDCd2C
nRfzoU9eOVY1klqGt5EdvMSDUd8v0ZRhvBYnqECH+ex0jnNDIFgrGJS12nqoHRJF66I/SaOddz6K
sDuijrvHZCqP7dSeGn+R6zYw29uyq7svyC+ZlfStwC3DiSD1+s8UatOWkcx69IR9YWSFUQKx83m+
zWQZF8eOCB1jmwbLMkP2Ek22Aiuos7A03eV+sPTmT0nsLyLcwCwgtVUlo5IKQkFFfto5H4RWfplH
2d0RhLvcaoz3003c4KP0p983DKTnKvdCkQ52ZO5Kjc3tEElM2xLLu6+N4mND6lJywrzIi85Wpb/2
U9B8kA6FXOqzFg75lEZ8z9mcb3wU/x4pDUgZPqYlvxJTKIgFusPdrN06iORVDLHTTB/h39Yr2xJ+
7N3FZtPecfod+pITdPoNpvEe91KKQBBWOHEgyrb9HiSMg2mYzVhRSHC2OkwWnSjqZPMRZwpIlML4
LaL3HpIiZwchkmOCHes2pcI74KtI4GI4elfvq1LADE4o3Ts25tdc6xF8mfXwJSkwdr6JR3+wDgI8
Fbeujkib8kPmZAU7Hy/2hlknDF3oYrB68BBrjgJ73ecxwbZxzGsKQBvrF8q20u2+6rFuBTT0dr88
mJh/iU0rYfamw9C89A08xNoZp/6hw3+n28L0NUhprbBwtT8v9BP5KvIljV0cwb1MrVjR0NgxHrHb
AjDF7egrS6b67i9j9WAFMRV933b8+av8UC+JYD3H9Eaa2jt1GiyGfRcokUO3DWDh4LCoXL9n/qC4
tevGcHeQnTGC7IheeLn2wlcGyw/jm7+Bht+DjwCPSgYKqOrYJKu/Tw3IqZBBG/R67zD1pdNMM3qD
ARl//DZS+yL/T/yt/psLKYj5R1TweqHAxQ6a2Ydlvl9dvqCDa+FD7a/8VoYT0EyBZPh+ePfs1y5V
JMi4ljQhpG3/Dsb/9epKgIarMgqhwIIZ/vPQp9Fmw9NnieFJ1piP7jQxzUbmQv2I2V4tNa5KND1N
wBs18J+fsfGzCg53IegDV3t4rHet4Jd7J3VKI7JD1Pvu6m86TjGUZy9vYV9neEWsIT9w81dWeR9j
mhoSLTjQ+OF+UyjnUOMNov3fePN34028rvjm/y0s/mW8+YQnzf9l78y240aubfsr9wdQI9ADr5lA
dmSyFynqBYMSJfRAoI0Avv5MqMq+tu84w9fv9pNdZUkUmQjsWHutuf5J2vzzF/wlbaJK/iEIe4F1
31bc7Lb/Lm2apvMHVB8MMabApyKw1fxN2sRxw6IY1MU/uHBsGgU2qZMbjs9Cfstn/wcunN+S5T88
W2iYxAG2/ConEX12/9obQIomz9olWK5hsxqQ6gJiJMvhN8m2rh0M73qDSmPrlTeD6wyf5rJgk2YX
9PDb2YeDHulnI0kWWxVynZu4j8G7PGCDGLZFa6WB6JQ7W4mJGzL7Ua7DT4a/UCm9n8KZOpIvWaJx
weAktCj3StW8qYJVYtyHtTPXl5ZOjIFQmGm2wS9b+ks+nRRnv4bs6k9mnpwhEdL1TACxm58ZjIXz
bNClasUodZYTs9vv1xu+l459H2CO3rMW3ZpnpPB2aW2l3Q5w0jI+9bXDTUxV+R1s6YxYLcEhgLFe
8tLUVvayjsAn+UvRaL5OxndFDuAlwDDbQYXJikfduncjeYIzLsz0kLXJ9BGasCRYSCQFMcaedI0o
SNu0DB7+PgT2ajWXIqVcy8fhWCq8NUqJubux/LVuzH0BTvouo9jeOGtFPiIqSyNdnjmMplVEgr73
9ACiAczs0copsWZnK9qxO9E7CfywAkdCHaF+8ipoileph7bhp8Cl26rn/y48/v8YDAToGEv+9xPh
5af+GP7pSPjzV/x1JIQ2RLzQYmoizs1S4R+PBOH9AXyBIZXn+08i3t+OBFYaTujxr9Ds8cfQV/f3
bYfl/hFsGAfeUyL4s6HkPzgZ8Pf8i3/N5GzhnbtBAnCJbsfDP7/5xEjXd9e24qxwwb/N8BvBKNOD
zPXvbjWNDrivOQAJaMsnXwVXQFvzV28uumfZGs+d6IfLBJp41wX+enXayTgvie0lgIyL7IEclvEx
+T6YUK8V0GaDZKNFuhZ5EAq0F/vRcfLSqncYLEz/vJp9YIEtXUX7Zag6a8IoVq6tfZTlKOU1kD3J
+D1r5RXMG0SZsWaVkJSFc1jXVPgM7Krvuy/0Ao80jPlM7+YlC7VHqNJKwjH2M+EM8EwdWOQjdo7K
okWo3ODm2loIROakacyL3y7Wq8MtroPe05otBjeHJc0RM+Xinicc5jgQyiX3i5eEwOA070yf5zDK
Wrf9YDoKPjdDsw/VaaAsPu6zVsxw9Ab2ms96Zb6IRr4EKL26tW6YStZhP+G9uUmos5rZg/qMlkSm
ijleARjSLNQWJ+xD8l03+VjvwByMwHB1AGE6cN/xRzm7wE6zUz7kz2m1Aeb1VFzRQtpTYanXokVT
LEZVYC0J01Op/qy+TLM3gC7kPxeQhn6gr63T32Rqmt6GtG4g4AwPNjdVtqhzyOiRej9GnXAHmdT7
WtCCZHXhvtT0PeiSnNJIUCE0gSEGzncSA31sJ+X0vAYTDoPVqI9cHF4NG40OtUYdISH7h8BqjsAg
nnALvnqVhcc5H2/Ah0HDLtO7Nev8fT2N7209EFBpm1NJuCrasD56reFlLNK7kVKYB0JtD1laI/9Z
5atkIxBxTWtj5PCfRAy8K9iJ5EGFLXDdTcoIJ1SagaxNyeX1CNR+47TO91Zhe9E8440mDEb0TM3Z
LdG2/hqMmBh4r4iz3+b5odGwYicjBcc2dMH3fLLmYz27+feA5fZF98sSy841nghjOLBo058JVOt7
1xif3THXz9icKoxBNWjxXOYnsq8eSH1eUna7uMaucafDyCB+5lzIDj2E3ENK5m3vZkZ4nD2otG5Z
n7kItVHC2QGUaGI5kOj8e2tzC5yB3cdpitqK7WCI2hb1amjGZe+S1tq5YqZ9EcDaLrD0i4nJG4Ij
HadVcl5XxN56kN3OHY03d0nEzi51cck6F0avpCXQntz+27T6+8Icd0VJuoiMZgfqdloEDW5zOd14
3sgTPyEk0iu6Gr/a0Wts3AiB6dIXF4g06ot5XWAtaeMEZmp6Irel/OeK4oYHRieIeV3S53cSoubB
bvMgTmDHDnuzmoqXYUOzjcJEwkWnsi7NlPakd+yRP40PVknngxp/0BnGfiGZ5wfats39PPOxSEOg
ddiB9fLZSQ7VOPWd5TKNeXMi/bcotGQ+WnpPPlfofcdXW+7agUY4s+sw36UqkQdPT1P2C8RbyLOm
wo6llOikurMCd3hnYlKztctYGR7MuRYUeof1UeVEobPOQO2zWv5mJfa/pfCOxC84JTAl7CHtG7Fr
zxQpypWRXnZ2zF4TPF8K1NsKAFrTJvnq51LfVYXxwSP1Zq252DUkNOOadrTR6Jy7gnK/iFhBcdMY
+WcyBH2UWzJ/hR/BjsaTbn61+gUpsZ5WStPN2nzo6uRLV1llQIjBDm8l7qCLGY4HkBjzLQq5fHI2
qlXpDD4OLTeP0jLs9msd4v4Hsc5jzCRjxcnGy1qqRVy9BP7fmIxDlI7jeFchZsf8Ps2h/Y3g2p5a
cM2QflDsDwm7sZirXnb0q/mhypw8zpeBlYqAjJbQUsG7ZCWLjaT2qOzlHZqoe2JIDH/01vDoayej
ebC055MdjF+9pah3uRCA3u357JCci8rJtO0dIcfxV9I6TlwYo3GzUJuFC3kyo0YQgmWWBVCYBtt4
ZXIeBMtdDqr6fjXEfCVEWCBiTX6UN9ra6aHg0SL+E4+OlR6z0NE7oYiVhEUBTMDsj4uR9pzB45V2
c3+/Ak/dbT7evcCech5LAHye6t1dCnl2CmB9l2xm49apSxBgLZ5rTa5p6aCli5ndjKlJTHkhShNe
qFgY9khtHNV4cig7MOBthYkrsIaXMC/CyA7KJeqg31Mq0J1DAwmzN+Qv3flf6txvY1xW00EMMt9D
liAQ6DhtjFctO7A70BcCtp9zuV6rMQEFjui8W5Xb7SvLb+5BRIlbS29gR7FQaJmPgrnX9WB4+yF+
KFSrmTJb3AQlMNKAv/MEfWFnsTy7x5n6bQUsiwXHN+OsHL9ZxNpJ86CXmpgqgLuoZSfhmNzyGaCR
IneyvSrLX5NXhQdNnQG3XAJOa8hZhtEnIcJlJhb7Jo7+Mky/M6OrvajG/iEh6LeH7jncIdrOvNwt
+kFE+k6x8i/E4Z/OmFeHymVgmLXzBvUbRkI5dK9VwG+19k6PKK7HX/3kWAiZBTZjDlEkZZU9tG5V
PIbksM4isNbbuRz5Nvjlt6lOGM5nni5OqfktILe+d0b7GfWato2UfGahA851L6++W81o0RhIFnpy
au9AFBhQYGg0h6FY61uKjVQ8LqsDcHT5PmTJgtXD84E28jWorCxjEXbB6yAsaItE5/iGrmgXeAkn
fI6KFqJNsS2Ldx77cryOqgleOt/l1yLQP0M4P3skr+gMCon0Aw94cMekePcL79n1PCDiVXrnWO1w
svGxkB7Pig1DSRiKtGjmfAmxYwFB8HrwjkHsrAkM4w6MHj/pmbvK2tXLLvfmEOpda31SqNy40cLP
eWdxg7on+T6exKr9k6/d4JsqB/E+Cf2jkMl4vwobAv8MLORUyNG+d2tvjk0A6g0nq0TNdyntDq05
pJHcdflEiPqpC0L3SbHMFntOTWi7ECStPdfV6tfQU8y3Pago/6svwNIvfu8dpTRdHpnGG9F1hnDF
jmLxmsc7CcV+2YwZ4pa7fPF1oO3ne5N2l0plLFkKXDb7LrU/8cK5zw2xtx8mETwSsY6H6o+qqM9S
tX3HnS8rpgibqP4hqgBIfTsNz6viiphweF5nGlWOYeM9rB6859Yf/WjmdaBPprEWfJy92f9MUr/e
Z9bg34ejm7+5sneu5pS7UV/TluySZtjLVq5YbdhNUBtgt0+97XDVXPhW3IGUDrhJJxAK/ZH1TrSS
0iaSroflvqFF/ZiafXFIfDUekCC4LvN1HcfeM44opEnNDbjK3zjNyjdecdPXSmnxXBZjgrPQz8/C
VUy8SeddumZmM5wbA/Woi6eq19QioHkzG0u9C1csnqGxWQIyocqYPunwgjFkJh2sTUqOnUZG3pyK
mCaV/nFc9fgmgnX6RL6eT8HQhjctvo57J836L63tYjOinAOAjN15UVlvnhqmq/WV/VaNVu+6g3pJ
6bsL2QQ5UxitobQ9GkDkMsd5wfNwQ7oJ9TDAUPFFJcHqfU0pR1sj6CG8WYPJCXkQez3ult7Dq+KU
jgdnuszeZ19BaGz96RnQJHyxASzCtWp0/o6tsDnAZK0dIp26Ok8TK9kCW1Swcxws4hijVP0mEp08
zvxfT7rmeO3r8FkB/WcI66bvTc1CxKDP5wDgNb3pG0bSqpk7XIz1XL+YFBLubOFbR+wL5W1BHPIA
lpIoPkjRvTTWCgNIL92DMhv1WDluT1BvTeoddPIyngtzuq2bddo5dMgTL4brz2YwWZ4CCoTae51m
2gXcr0VH2VNAfoZhgUV0iHllN01sEak/ssI8YHtIJ7tyntsx9UrcIdPSBoSaTkWY1VCpi2Veb2Cm
gosYCjOuVgnDxB4yzlEdVMAkB88+jdQLv1lkQKdoVan0Tz31EeZ31NckEmRV09t8ngGn8hHuKRUI
UhV51jRDSzGIPu8y/Khsig3koiE0n3Q3chcwO+O4utg/ZrC6rIN6ee75TEYE6fNbpHkatYhW/qr7
1vkhGty1LGL6sSDtL1+GMkzydzS6aV87obqOPI+7YMDSEnlEln62gUxP3lQzgpsjWDEo5v7rWigR
5x6ncxwOVXnAlrJ+CAbrG0XgfFdxP259KQAjO9NltbrxUVJO9TXTTv2kMHlcVpmrvVU7MnIz05aE
WmrS0yVBOMzjTAddORw1ZRP7vi9aYDsdDXt8jV8o7EH61jrEcWgWLJjMbTjvFuwBPeDsyj8bspmj
lov705jm4aEH/fXhUuVyAkMisehyMuGNDnZ+3mbHPMUl0bfEaOy89vjxDpn6zspvPlIcc2/rLPwU
9DuQqScWPpJLlZa1nDqz6hilpvSWrVOgd/QrqpjPTXdgMerG3VJyv+FDKeCQ5Rkk0TqLw4rXeKKN
8tvATL9rQ78+GdSKRQbN72y2vYZcHtU8e4xbC679LTyewAknXG3cj/a6PEmVnSZdUp5S0qnkpo3d
M4FTl1IRDP4ppedcqfuhOkN2KcQWg2d34OCfWORRVI4zusdjh09r5qWjlsdsFOHdrNOSZWnunaiy
dmML58WOpVJ7yYX5EAQ1hqOBGAQGjfRj8JsialqiCQx2XXBXktYBei7K2KwopygqeN0pMUCkzm1x
U+dZTdJgeO9sen+zOTgCxjfFrpXzp8BefwImvp6Xeks0cfHMd7M7TjvdpLg+Shv1wU+9yFurDze0
s5gYDgiqRn+VlFRlKcTztfskkfJ1KKgyIzgs2piUStnuiN3HXoD5sMrD5FLkeEBJPiSsVsEWMTOb
Ym9AEK/iHvvhxIKgu229ouHTMvjYvkt/b/UQrMkWlw/oD0JEkwP6NZ4x9d8NI/M2xBZo4pv8o4NB
ntnPVvGqEHfTIhA/VcMVrRiL+VQ74xQpo8OoMfooArL/MWZ6vPg1uC9SRv4FtmiUZYs8B9JDDbZI
fVsshx9X3N2HNO++c19jFFuafImctajPzSTnkkqXYXmbR4zy6D1Xm8D+K6PUC5tvGt760b/JPFvt
O70yOLagotUKciibjJ5mq+lbaHZXZYISw9nx2hgcecXs4ED3gG0p1w7eMm3WO3DaTcRuZt6DoHBf
1haLhLuW1g0sPqqlG1Z+/nDC9vBM9uUX/ELmv4XpCFp+85y11jtVVRWMvsb5pB2iR7Dt7QhW2asm
Y/dLytqgPAYePL3VEq6BoeVEz4pXPwXLKIhypwVdlTJIvs0CGA5xxZnoECUIT51prjiysBcgO41K
HdyBNDnDf21yx9EuRRR2+NRwYNGzBVTJ46+X+Oyp+2wEeM0z4Imyv1is7tVK9TxXnSTiRyX9K0kC
eT/DLKJZsDTaHQGVnAYja62amOSAOcSTyOSdZXrBmf/CvyJj/8tKrSdSNhweQZ79zodcFpeXq2mr
H0kpJ+p4jDKNNaiene8TFnIrfVlzv+RRN197Xkn7yhxJrlibFigbGIbhloM3PXJ7Li6rJDfdo+Uy
CaeDxZHg6X5Wp6KlpmbuvqXBetF84PdVLsW5TI1rEg7MOpXbxUXnX6Q5jwdll37sl151kS7yX8cK
dY9LoQPzrinfcLrbPp0fgVJ8ijrnE58sboy/7bFzZBMhzPjnxinpxzXGjCYB0Pdo9Ma9spy33HTw
tiWGJKrk5fTW2M0xEzKN87Y2T7rgcta703BuxlSgXGCmE6X7KVUSPk4GG80iUfmeBcy3MjVRzsbF
PtCJlu+K0f4OztR8VgHJEU8vqt8X8MZ/uoM/P3P2kRH03H7vk4+59B1ilDALrEiGc4UaZ6Cz5LkV
96IsT/g0rgBZBkgCtjNFVk4+FxOuSVFWQWn0peP9aIYrebB8kR8D9J93MMJ2HZXGuv4oLdYze3Mp
jY/Wq/t7X1TGqeCF18Mi8fUJN0J/65dckcDiFLBW8/TSG04a27DHvjNn8Wilsv7ICzO4b/FJX4n9
TD+M3PuV9uYi6ZAzhkuHDP24agcHT+4rPGK5UF9gU08PFjap9a7XdLftlF+3R1TQmuaG0ZYRRcze
wWxz04+oNtSRtHL4Nvm6yEMuyVU5IjHuzLyn3s7lZXDKk/llSd0vTAjuc0c93SHtABPyHCyx1w8m
l6vgVW2kNmCj1nMqKrkfMtZG5pB81HoLXddJsDd96kYiWixK40ZZDDW3FW0Bu45EJQWC4agPqde3
e/AY3nRxaMPALz4S+TumidKbSASLYTPVMdPUnrkD214w3il8rnjR2/61lw4FDR2JL6zNfgiNXqDx
LbJI9gvnwjtUiNC+U7krXmZ+A5onuml9m0pKInmMaWuxEajZcJHnu9qTnG59Pj2AfaUaj6pr8ttV
StlHvLAAK/VTysREAcXOtEYCXz2W2X3NKfNel57/zekzMOflVIwnGdD/1FG9wNAaYK0mFYBZi4W9
fnYnOSI+CVKYO65hAT8JoLiVNaSfLtSylIgpkJ8ITW15WqBMlHubBy1eO02Toj9w8dYWr2hG0FpG
sy1/KcZrGiFg2tLUgzPbIz1YAi535aSOKVaYR53O1htdIo2OyIZQ39C75sPQtTSc0QUZPA1uz/uU
s6x9oD5ufjNwcl3srEOXqdcwuPaLMb6VcgOc1Wo5WhIgNZfXwX4cqH9/Cml3w3ZnJuGNYWRABSmb
u4xDMD9blo0YCjSUp5SlGmjIGoYqxn0scBHxsIKHUjm8sSaFKriz+zAt7lD4R94nYW9XN+T+8dWN
nnL5Sdd4Gcc+pWihHB7WdKDywlskgSxkqBex+ukFD2C5b2iq/kXtnEnZ38CgtnrUkaJ09HdZGFJL
lBZ59zZ5LnYyg7du2jq8zPhIRVx2cnypA007hgL0gzR60yfaP8+KphU5eOWtxAhL5sw3xW27turL
WOC15ZQF05IZinRu7yQcJyOVImUn79xFBWDKzDQe5lUeiUA6e/IpfEqMXo3XoKrtr6i3Bi8xJV8E
891tDyfogFHQPiFn+qg0Rva0ZMW8x2ROoRy7jH2KB/M6jeEPYzbNmMMpOXmZO0bGsprXcObRsAsr
i/MOKh0oyYdGe/qsFne+eMR+1Y6US4RB3uRDE/p79OYeQ1c4XY3eL28JYX9nnWrGMwXGhyJYPlKa
VffWRrNMggJZ0UxqtLJ+eTVyG794b2axZP8bG3zQj9ksh/3cL9aZYm00m7ZsFguhbY0yW1NIaQof
ZFTLLCvW/j2vnGXPVYEkYK892mvNYXog0IAObNJyFlF3OldPGpBNtGS8bAoXWz561lzeGnBIlcv6
Bo0VI+bSZgezDICCtuudW678c4GbztbLvRobdOC5fA0HCxMzh7VrNHHu2GuEUvIRNphSQvBOkaLK
PhqMSkSNb7QHyyydk3Lqo5MWT2sguSqQrdqHkyBcka73dpZjhS+6N6xkxQNhiBMBvBOD1XicV2f+
ZmjWIJZtfIU5Iqg4ZkLWnUHiEDfyTgfTRw2C7VFN3ePUWtWyEy3utx1W9T7KKuMeC9myT7boaYfN
Glyt8ekY/nTd4se7nvN/l7MGQ+gJna+jcicW9PiCpdTnvurefu9i/2tk+XdGFqK9/2Zt3TQ/h+Hn
z39eXf/+VX+trgPzD8/1/y8g5q+QXij+IG1ioxAEmJW2AN/fnSysrT2YMXioLME2meT/39fWtvMH
dBY4CAwIm4kQi8p/sLYGcfMvbjEasEKPO6cwbSjl/w+DwydHZGTKbc7GDL5XHuGFpmxME0OhH4w1
K/ed6fmWuh3Z7MIn6JbIHLR9BMHgn7raydEVkwGQoesT0+oc70WX3PK8XND8liL77VVvx1S96a+1
JkscLbZrf4TUe5wtKar9FFLC2GWpE7Oj+pwaOZ5ne0iPbt6kkReUHWMaON51HafjMrNhplXcaXdr
qIeDm3U11ZPAUdC226+O7IKPBg/JedLpehC5d5gG34/EOIv9TB/dvYnwdGqWHLJDZs/cIgeHNBce
uvZrZjJ7W7OxXqi8DLMotTzvexL4kie1llVHriRNMX8v4xdkveAWXqZ4mlQPEKLyH9mHhFccK5CR
6zT9VmXDVpdVzqfVpwS0zOG0QfXuj72fNCeV00bS28tjK1uf4hmrOXgGranrNJv3zdYICWkBCFf5
QP7e2PmJBQSX90hcpUDfprJzn3thN7HqHLEXq+PchoUeztOwGhxALN4diO6XaiA/XVodaEGjWDdT
fnvtPMLzcRcYSJBKERjOMcWTYPNvU3S5owP//2B1tsvvOqyPcraGq58bLOknrHy61j+WciJioJjA
Er8cuHpi11GLV+EQb3VkSL08OXnhf5+YgqHGfWNuGY6mtIvTRE5n424mr3OQt4eiSLxP0gjlcmWl
XVxTlyVOFUjNcKNHJEes7VGeBcFp8Pr+0HnMkItAdyWdbe3SgOmtX/rwe9A36lfKSuZAZxkB0C6p
CT4GtvPoLGqobpdCfskms2A8bpcPg7cPzaarK65GW843gcHVv60FP+Q8JCAiU1L6npUEUbaWwSUR
XnNvmzN2fGV+ybRBjNOwnY6wQltiYuqMC4Zmdt64am+cDpsX+E6HkSY3jdo/TcaULwdYwcTYwskp
KTadoMd7+XooGiT53bpFADJHAog1O5p9u9YihzJRNbZtJ6g7puec+541oWepFR2h6LBDDCZbb22t
NfRd9xS6uCuAuXTX3rM+2t+WaMCj2KMlRmkP/e2JzOcxMQLTOA9/Oqqr0S7wV8+hasIfq7N0mK8T
fNjr5sgeJiuof4S/jdoOlu0mGKcvLoDChz6YoLLFVPu9OMlQEM6fGD6qJrwoDGTI1wl+l0hmnnyS
2qhpwcqXOT1JRrL+i0U2qGT6FCU88ajx/Na/NAyPgxHVbmEJarM8vu/1LNdDgsTi9TEgKvGOf0GN
TONGeteRavHfBOiIro8pATcfGx1OySeVYDTu5GvIvircZaZjOLGY2mc+uaygg7Cmd3nLapZ7PXPv
3YkxLL6TdFmMU9DMsBrdlqjUrg2mCRLH1GMLpTIJ4yjQ1PC13qCY5ab5ozYuhGdNxDCqAjulH5rR
dz4JKIzl0Ur0TA/XQsFENBs5243RTBLKgd2NQb9WKTNGrfEwU90O85xCP2Jtv+GPnH38iX92wVvh
gCG7Ju/Iwj8Pm/beDxYLWYJgc2aPN2WlXIEfYYbC42s/jeENe/d6y3CxPOd/EiECLOfyPYZPnSwv
lSJQzJaCC2jJnkVsy2d1LBzbuzah050h3PLcazfZ2DnOiH5j+8fJtCjy81Hh2qwvHxqrul1/i3W9
6ba3OnPx2JBPOLRqhGJaOYHPQwVRuoumZjJ3Y+FZF6TuI1MWaWgiKJxfoHBirhe2cRCbf4cAWBF7
CMEmMTjUYs9omjs/m9qngEDT3eh18zt7FWvZWXZ4s2yFYlXXm1G5lYyNv/vG1t/dYzVRqx/d0n3n
HbWVXDoeq0Wgmfnv3jJLdOKZHG9ygBUSfAEaMeCUoupM5AApq63+rN2K0CpjEZe5EcmP1fLchyVh
ZeF76ZmjMznV/FZfmfjzaKjD4H0ml9tS80TtWrEVsPm0V15x3dOq12kAHlxkvmVESy/uVt4G7vYw
bnVuetya3UaULsmmgcK3Yqt+89h9s9cNjwO34i/4scfz4s30WvXNenTZgFCKZiqFScbA0rTVyxH6
p2mu15TO5faGyLBsN5I98VW1ldPBqnd31lZYl1pU18mtxG7e6uycgmI7j7/Agf03OUGTPkmOxtX5
av9uw5tdivHmwBqvVLabP+fJag/uyFRfmol58rZSPUPz51lb0R521fQAaVTGfTNWd6VQ3eu0VfNN
Patk1zXDWxbWDVWLTXFb0oB87AjN3JEmIx5jVd6povOPgHh+u2w1gMlWCJiQ3uQ3GTwmga0vcAog
x7RbieCgoeLsc578Bxca8hHjd/8R0DvYcSOLbGj/j/3vVkJnKyiEXh8+lltpobnVF6oB0yppPwrh
QcmcM5G+JT11hybUSYYH39/BqqcM8XcvoqAhESiBiBUx6asG3XRj/25S5O3fRdpARnHMjGsnxeRf
DLJoAWH5lDpAB3psuJUzDjMZs33nCvwLYcCFvUkturJrTG8eahYoEuymJHlXe6MV9PMItjZ3/2SL
48gg6eCLgnh835chgv7sLZn/DDYoSHnlpXWeZlh4Fpk//ne+b8Z8XP7dfE+zEsCx/92W+txOY/Z/
9h89trnmn2kcf/7Sv4Z8P6DSi7ur53nbvL5dGv6a84Fx0FXlbp5Q3/vz3/yNxQHBA2M6LywbsAcT
MmGKvxrCbLzsJGFd+B1/c8D/B2O+G/6LOXUDgWCod4id8HWYtvgXKN3Ex7tBYmtPevZNFYdgnFgk
gTw6ZiD+D0AHEbIadhKPIQiHeYc2mN8pT7cRPYtBABRmMuHt5/abN2TLA8CB5nmmwfBb6EBolKut
ePmp1T1xEkERCPke3eRUL0R+2bR6r3RJacNoaDQeQlyhfRtAmL8rzZbCB1aw9mVauwrcKvIM+8Zl
AZLKqJnpaJ2L5tdQbxBzH2DboTQG555qAv1QZomzN1qNg0F0hn3pk2UznHgumyfDzrg2M87guKR+
5Ar2I5H70aLzfqpt+6JgxZ9DzSUlBtIwv4uaLyrCzjX+5E8xoU44FPHuk6kZ7F0gO45T36uWONxg
8DphOtkjsGE+yg3lnnI6w3xKiyHa5vzAT27iajiOLi9kc82Tz5XQZ7ejEXR4k6sBrCjhK3vDjj68
0dNZPoWlAFasoRypCYyIHIL2fhz6ebnRnU7dyIGtwMSd+UynFV7cZC9MSo1BisjgkSXfEnee5BsJ
1481trDzhPLmQvuPUB/kNzMNggcKmDickAuEGSWh7yCvVao9+EHNMnz1z1rW8r40u/DBHfCs3Ba8
ZU7YbuWBomHQ6l7eHdcsU7f0n1gHnc1wM3K3aZ9NswseDfDgd/RIwZSHg3uqTdCNddKbL0lLjp/K
DvtiVLTp6Mlv78u+m43n1SEM7/kFt5WB91tXlZODIGi5A33j9cjf2bQPhP+772qtu3fqk603KZi1
9uHaQcpzU9hSjNlB3GPj9BCKl/BRS6boZXHCZ6vP00dtr7gSQk1R3N6d7W/MaBzVfPJcC+uwoT4C
pnxGMd5WUtp+esCDmV6A7zf5ifz9uOJOWCwIiMlkUCpgUMijWLnFxIWDJsP8GhbjOXNLl14PJacn
nzRbeYvMFT7IwACTYPae94UiS+eaDYZQ6d6uHEPsAhAZq8uA1q/2MQXoFiZUcRVkSXbY+YjJLcCp
g/dug4wYY6g6eBBE8vj5AItD7rGnblshB8GBpcBqITu1vYGL0ZMT7b0djTdv2BDC8eLynx5vnCW+
cq03qLzpWZuUCdnZer7J53F44wp9R5NSeltNdR7+IEBVoL1Zdt06xiWtBeOsz6b3i2uL/MCygJXv
Oq5xAoPsIHg5QWkRkL7WVFE+wCXNCLP2SmK6iwc5PkGjR+atpOWBwbCgVZR8hl49D5LdicfbeIFN
kRzbvl/hNrp2LfcIDsDTCrBYXgmtzBh/y+INXwOBvRxLGIPJFC1s9QHVieLM5IBZKmye2hVySzEk
5wIP2z4MWn1RMPdjX+dV7IzZdr3SR2U4xqe7ctLQjsttEV5LAHRryS1zt8jRvxsW/UybbRrRcnpk
dHVfzb5fduR1pt1KD9Q9uvATvkhMR/3Kj23YtAKnS3dzlWCvkR5OSMAAQ+E2N4JFx89i8e/EaiXv
UH8gGKiuwgg1B/fF3A4sr7FXONUwP5B5J9e8tfCpPFuOjrfe5V0AV80R4z7L6P9ezBKLtcGvMsul
3Od938oIwfMd7r3LrtK/X2WPdQ3MHeuceQ+3qD92SdMfCgAv175P1L03VP/D3pltx21kUfZX+geg
hcAcr5nIkWSSTE6iXrAoU8I8z/j63pGyuiXZJZff66FcyzIpIJGBGO49Zx9vBe76s2S2JY9YeJs4
mINticBjXQTI0fFx1nvAffE6GwbtmOBRukKaOqx6N/xUEmzhhyKK16k7F74he5qrXdm8jEk97nWy
pZ4SdoAMjFHbhc30tW8coCxRMm+6ZhSEuBjBJzO1NeB6CjnkJFaONcEz9AM8yzHdm7llXxV1XG2p
/kOdqUKVX9gTGEQlJFtPmube94htdjEpNrRxwbd1tpUzKpzFPc1tXSjAh2IeeHXcnWVbB8+ytnll
7TzYsPZGJ3Zl4ClLVUZepjj9WLlZvhX90NA6NbwtAVJyVy7k99B21F/QTWqbbkBDUY7FcoKEBviF
jtg+N3PvHs1xcdNCRIIyHD67ROToNAfrfhsCbCF8KRDTqp+INj/aUxJeyzT34A8UShnaxb27Tg2E
j6uaigAgHESANgHx68EQ5skMAjrceTQ1KzQqoGRKOtguQchHYhyRsFVhT3ep1567Sm9fGHFF7cf9
WF3pZnN2MNrfsyvWT5zzC9/reNIE1iWONW71yWjXE3vYvQHmTVXAtEMTuMkXs7XyL33e5L4TgRdY
IxkYbdZBB5qIy4oNJ65G5WPH4qmM+uEcydR7p4gdblCHetd1YHzSZP81pm73EXPgtNLmQl+3lv1E
IIyGUqhNqYXTnYfKSq1rroOnsLEIjE4+wfH5g0O9vVtKC1BWgHvDjOeP8zBLH4Cm4btu81bn4DgH
k651NKXgWo3qCyVI2HaJVvqGR4lpMICXrI1lBoXiBOIuo3S0SdsxBf/inMhCKIgap4CRdwaKWgM3
Wbceo2aECS3y5RTOXUD4TfveJ9HjTDMI8+EatZtJp9Mcsr1LTqAPQNKoV5wwumNqK6GEWXvYWhq8
IqxyKIKD+M1I00eNmiJFm1rnKOjGe0T47pdGNGdKfF8DaBswoeC7aO4rfh3dr/E0oGDS3aPkUHhd
4ZteuWb9WoZLtV1kfxwJKmHu5LxFtEfqe+Fg7pNpztFMVAd7poqVOOIpHuf0OmPMY4pwxFYg1dwZ
CaWASk92sGGqY9lNDxbRx1vByQwagr3uOXK8d9itOJpSM0GhNKzjduFZB7k5+9kMtcx2CIiAM5Fv
p76kz6d5fwSh8ZGaVfCq17Z5S85dts49+74WHePK/iM3EFjESw/2IoqrK1RWBA3Uxhc3H9fsC95b
CruR33NLnMNaSBAVhcTWohoZ1xE4HM+JduxY3LPQ5pBmyAilhd3jLUKMAKZhSdO8BAfb7OJIP0Vz
i7PDrRiiwgvpE02G34hEnMwqeZrosp5VOWdX0QPuVxgJoTVQaECkTG11cPh0IVF3LOnXGudJH1TL
cwdGXG02a1HcIjYFSjdK5dv8il1xXxvADCJNvw3G9pYERghMKLGaFoFAlX9qMlnQgp0eRxpZlehu
OfzfsFsjqNHBs4FAfEJw2uNwH3oVQMlrbkOuGHzbjG3wW65lXxcJFCsnr4t1hGbYmF3QzFqaL3dG
U6Tfggj/19j5h4MfIWUGvZD/fPC7+0Ijd86Gt18gjH/+4vdjn/XBIbtcuI5HQ+ZbE+f7uU//QJ1D
oJ9lulOBApzJvscGGB/4I3Q2OnUgHMX2DxBG+cEVNtp04QnSCLAn/pv+juH8hZ7tWpYJx0s3LFeg
NfoFwkh/uV1yNs572y1wOEAPiQWiotE8sRsuJeWjBJAQfe8m346U3eQKsUpzsLySluVSNyP05gxF
BbWWLrP9CNU8+GX8Un4j/6CRGdyOjjNf5UjlfEQDJOIsTASYZDSwJglbX3/BlFZRN4cnsXFRm3Qr
RDJU8oG8LDuCfMrnpp2b45zU0Ul4lr5xUdI8BYZmwqQja3rTSOQgG5Ii64cwbaZir9esOD72Dvdt
wW5WrDlHMmuUjumM2H9k6uf9FPh9VECaWuIvmhDhH+OixTcTv/PRnku05lg8LILQMiYe4ZLBzoSL
OpVdaGhsSk51d9ILs6uBPf4tcsLuZhhbbSeCBKSgHlgZKSzDtCHRCiIKjD40MzwUehdjT2cf8ivh
XpJskwoH2JDZ5pPX8JgF0SBcwoj0Y0G7eFOQgsB8WYdU1XjyVmwJjqYyv+s000H0sOT34PdL3OJe
cxsFtAshyKTF0XaNap14S7BORxyAhjTYJDZeflO4AnX47DpIoJEKU3AsbP2FtIXuui+tj60ddg+i
bQvUcE0gM9+AVQdIpvfSXdH05vOUpcY26U1vl1eE3FA5DALMqCnNF1NP10RsLDe2PbRnpDceBVwn
sI+mNupfW80pNlYuzu5wl8us8NvRqumb6wQa4fRct6VhnvDM9a+omMKnJjen24FN8lrmzkZrvW5N
A4j5OOrynQkC+igzBaGtkuLe1jvrBsnUSzxayNjBQfuz08/bguXnATtSvXE0O9+Peg4RT0BqSpPk
HPQ1tC6tdf1gssZD6JS7NDG9TW5x2IwQgPoBZXjwokMZoMgO7G3v5OlXOY5/oGLRtvidAlT4XSbO
DPJwBRGzPlCtRjqDEgjkvT36CE8tn2P+fcloQ+eE+l5nOgfXDl09aj8ueWyzx3Q1yNkol+zZ4y5b
MlfDPsS+gxv/mGFs+Gi5bniosqg+22B/bmaCL48c9TFcEH7GTocVOUNZdDKHmnHDsB2hNEK/quYI
gkiBNCLRrQAEk9PbG2x30xmBko3VNLZKSr4ctEPxhLZsireowEcE1LbAgNHD647CyDtT5skc0lo1
6fUIdjjOPthoiLDD0luKxLOwGAsbnVSvKwfj8H3ngVB7mawFARSttYyEI1myWadIMHP9IT5R+DRe
JKocHXmEwL/QBGbUbCzKPfZH5FhFchhLAztCViIOhyNKF5Mw0RL+1cMQx9b40KVxD384DLXEPEHJ
GpLXNIWKVlAQSgt3WUV2S/BP5UjcCC3uKp9hFoavuYjRBCeRiPl+tDJneI7lrG8mlDHUBkQ88fGp
FbihnwEN8DZ1TvcmJHzCs16haOF9dFMpUueVZySxJGc9kbXIkUyUkEWQdib/5wTpgXYq7Q18Gn0H
84Ba1YwOnU4yqkT2/bxYYtr8r0T735RoQTM5SCP+80p923wJy+JH/cWfv/LnGs2y9wE/EWpy/P+m
Y6ocjT/XaGFYH2yQxwrKo2AiDgvx9zXaYY2G8YHSQnd1Vm8qun8WZy3xQUrJa2l6DiVVuor/Zo1m
EPysweBNokDsUttiO2CjNv+lOJu2PUiLXsZ3SUqmtQRSqk/1qiHt+FYGlUUv26mhFpUZ9oItTUXK
TKtxiJ11GgzlOJ1q06GpBOYGL3EXM0bPEUWubHqxvUFL9bWTNvmqGop0Hy6FPt51ZMm90/Ue9RE9
YRGDZRYRcjeD3QEvSQno3xt2pUSXmqMBPOZJgWo7LFA0cqL2PmsK5YqMODwiZa3BxYfwkzs3O9us
hzv6m4tvQp2HKB/D6ixMh9pJbTR0+Jeswr+JslZ7cnXtszdhQ8EsgkuUI8TJibDQx8uSXBNXj5l+
sPtPY9JDe2dRJ/m5cKJz43pp5LflNN8RiRRIxJNj3qAA5BPjSFow2LV1VqFGBzFYszpzzINZGY7O
53gcuqd2cKLkZBuT5rck5d3Gjc58OgMFoeJB1ue6cyNqRSSMw01v9S6eH1y7U3JEoiU+Ys8tVpou
8RrPUxA+uJYZEEhUzky/wBuGA3zF6GoZp+mjFccosR1rIpoCkcBGYgIqKNwmudi6nQMQADdv9YLs
rVmHYZ2Ak3YBuGhtgeuOrGRCPvJg8aCwjAjSKRwyJJIlhvriTlGLt85uwbM5mTu/dv1cO3d8EkOn
ujfkE8VdSuex3pN0rKvGs5ZEX90mg4AYxukel2i/HUMcfHYdkztRRu59vVgTjIIoDX2DTGgaaDl7
stKCy4e+9V6z5bgpENAeA8udNdpTtvM+knvnA0vpTy6sXpI150swdTirlOq60KprNgBkV+vfgqyJ
jxjxcktwsEy8PAirAmwcFdWdxWmwPCzUoyxVvp5DJlbEIdQE8xYIZJCCUVxFBYlFyk5imco7xtPD
ihnyXS1icB9yqiSj7xI3Uj1nDVmehDEQKD5fssWbS864OU1uiz8KFc0xgRIlrx3qxe957c7spjIX
SUTmzbl2DYYgRACOZOTUal58PagIdCcoRkzcqBsw/pCTPgO1mw9TCNtf7W6Q5EH81yOSFjKj3ENk
wyzfibkT6/GSy643ubslPCa+i6dZoMqpB7VnbYKcNxuhEUmO1RyTrYtWn5zKoBqG62WJ+5q1hKp3
yUqDJ2LIsTnplyi55BIr51wi5pq8z90bgA4jnnHS6JrUxSwSggJlxFm0jhOX9LpMc+OTRt78sB0u
GXc2GrTGz1X0nUFVcNfJqaYArrdnrIXJci977Q/tkqjH/o42jmcnM+SekjPFtqtpym5DXG0fSQiD
Re7NxPYtCxWyHTEsTbHjD0Fj49Htuj0z0fxg1XIqDxywQE/HWWY4OyxEZNm6CX0Zs6yar5Rnny4M
bg7D7fIwpAaiipFNSEmRaiayvNLEldm2+s0SJMa9VYy8j2ARk3yThMxmNoIZkCJ1slsm0zsm2Kmp
lowaQLhJjNCVzbZYfK6U7jwvaDeZCJVWgO8KdTvbZd8AjHuvVbM+bM0+ynz688ZV6RCOanoJ4HMt
BmDkW7heHqvFin3dzKgcY00Pk8/4SpO3hDrFE8lLwyuUjKHZ4KKzeNesafCRYaGEE47WHdCSWevM
pNu9caI2bK74AciyQqsoAHM6pG2/cjzqf3RH6FYAaLBcu9KRuWUWGmBK52uk9FhfMBUTYFIM1YDu
tFFw+C4fQ4xxgD6tGyI0epxixCM/Csy6zwBfXiyGcEcNWKXISnSle8cb3XtV14M5EMzwRaP64MoC
gC7RLsaGbkkQrstpnM5F0FqnLDfYFuWNm4ubsSlLHAqLk+y8ujQ/1t30MZwmpE0dNU3hw5vKvPUw
6F276odk6m9yFYu6zKI950mJUoqokSm8Z4sb4NFIrGxeZkqr+Htt0mi0IAyOdcuscYLOLrb/20/9
V/spdgO/3U+dqPb/fcsbU7f61e+1D5soCSoV5JBx4EQXw77me+3D+mDibIICIixVw/gxgIKUCVAl
JupVHWgTMsr/t68yzQ/8qPCQrEhbZxdj/pt9lauzQ/uZhCgsOuu0vpXEVjcv2tcfAijcdKpxDLbJ
HvA0hw0h0wiaEHqQ0TeGRk4U9isWWwIxIueA1ii0Dogxpbd2lpaKvzE65LbSQ8yBTJDQV++1rBQj
Bt0B7chKjwiO54jnXc+ql1GpnAJIB9aho3ep4gyS+jWjb3cYYkg4GH7Zkq1SFeCqLBXXMgrKV1ZC
Gg36Ah9zAIaLaYdF7lpAYkPIqjibMtdoPRShwtuUhlftDCoiqN9ShdQcTOBr6zSJ5ztcs4hncL0a
q7FSNH/cF9P5kl5wocw1iWEeVBi1WmYmt4E/i//xWNpN6R0dCXe0xRP1mIFsx88WYd4RmCvjdUVE
xt1MMCNc/F5l5VbSYkNhGGGzR1IsHtEv22+uCgMuS63fm0NkPi2jhzaO9tO+NXVA+07eko9r1Hz+
Ct3wc0IUV7yuafOo8IOkbXeVXNr3pFEg/8IqcSe2GZT7oNZRzJsNPwaasbxCyGi/zSG/Bz2FG7AF
WcirMeNqxFoZ6BMoEq170PZ4iOQ0nYnC4JpeahKekOhKl5DZiBv6UTcBSMf5VYEe9mSmWnLtDQGu
3TGeblA5DKxGMj0UscvvuJd0BGdSocD5BPmUSd/gCX/7QuF3koeJyUY+G736hoe5RxCBgLaFqVLO
0/VYBTjg4Qvg5gPCnMb3Wm7wEco54W+pqABgpW8zkhbsrOe5jInGPaI2hU8yzpaGz0lzQxRUXW4P
+yrNI/2FCpNlbrN8wXjIpP41CnqehD4U8nnOxjPNFpuAyMhhkQmInoegldy78Met1SU4GZ0vREwq
HK9TNKpRmzPQkdb1wZbqDH/TguaYDWoUcG/43eVzp5sqdX3k391uYDQYDeRgNM4d5P6LKsKzBCtO
RqkJyF/YMvgAGUR+MKhzvjtW3TvKNSVR7Cpxisaal9CVE18w/mr6F5hb8MinCarhY5GoXOEU/0e+
GRiiDm6rQl6XHAKs/WWzoJrUhBqAX59oSveEW+Qqyd0krpnmx5gzYkgEa98nij8h65iKZBjUOJkl
sR+9+orAzJB7jBfrFcMaf1lX6xT9bUNuUEfEaM0H6DaWqF6BGwfPlyEca+RJz9harkr1sidqkAbO
MJ2JjeCRjEY4302sf3f5QpsQMRepJJcwGXTPPLiOQHNzXWUeA6ZXseVZ4fDHl1eiV0nO1E94eHNE
OEutM3HEIq5fL/nWta22HWC4xaM1lsGzhq1YW1X02csVomBU8CjLs5VTAl9b4AXssshGKjDGOR9H
R3nxbb2v9ZmfoizNAAP2pMGuBpFKM9+iN2vQg5r1hRkEV4J5uMRbj2UmSflT0FROQgwJaLlI1DLN
w//bu9j97pKabEhfo4bLfBou0scH6O5xW+J4yRLIxjVHLXOMtGY1ldAjVubUwJZeWraLqvrMG8bR
kBtCEUfsulGO2J3aqbq5xH3EiJN35sy7DK3GOpBByCYsFxl/j6XCSNKUbPCkY8rQ9UA8dljeeIIQ
gJEgY7Wh1JzWrylE+71EsrgLush4dE3GvIOUNth6UdIsDy2pk9Z+6pkiTcp7nD5TRpQmkQT6GZWc
x0BfwB2HpQtwySxyIlrgVMY7ylbxDt6NQn4CzNtnMcHcbWwwNaO9ZUxRsWWAz87C19q0KhEROyNH
54LAl7onkT3BHwasknJoscr1kvEi6D8T5sUoHSUCq9WFRByXpOTgWeZ+EgqzwWaQauS4gnTBI4Jz
/nqDSMx3sjdiWmKojzwaE4+IzuRzE9siubKqvtn3wiWv5zLmLcPil/SOz7w2ajX+e9cRpz4e5DPy
TdSMaMi4xDCKursfaps0F7Ksmd+aFtFjRouY8aigF2tcFxIm3cIX+W1KS1qBG65yR4YSOYRNf0io
ZmqrerDGZlMJTdxZDm9XlpFsD0SUx4tgfXt54/LBs55HLHViPdV2E2FsZ2YtcbE5uzHy6meB6LV4
HsNwTl9snMqc2i01S0FAi3eWit1B2ESae1/n9yLqjbUXFu/kVwKFqtTm2qtxEcDEUkHkMlvECdEa
ExldWN5gD34FGouIo2Z0a8zRvGf6MQmeE2HPFmJFGaoknq5c5FVetJi4DDfg1Ny0sczulyT7kuhx
5np0+bTwmaW02QNQzPmKCl0hrOmOnEreSexdTDGc8keDbS7qW+e9LPLnMhTgX4Kp5yAzeyNuBsds
Hg0CrhQAAriWSr3icFxdscZ4d4ItesC7CwmsqemV4ELtTrZKz2r7LFwPKlErdmvCtcjJ+lSzldeM
sr5uVQJXAwhEdxPeAY7YF8J5B+y8jfqKIHfZ5MGdrmjoUnYvEFe2FQa3rea46JqsYZWAUQ8owekv
OD8Q5pPVkDvBAeRszqya8IZbDqnvpt4bfgWjz6fOthRrt+3wNDi1lcDhweiAcoxiU6zsD5qVkoVw
8US4uCN0ZZOwE7BNazAmaE+MghDK7ewgcuFkrcVUTNqegqzhRvKK5vVy61F/OraJZJmLp5rkBOXV
yHFtWMq+oSkjR6wsHa4yd2TY0FdO5JWb0EvwfugVdDIcEf1VMw36jWuGuEQ4d01vmVUmT9gOnqzE
rbNr8pyse2riBYEz7UhY0dLIrUd4ylc6WPJzpGwp7ShhJzHINrXtxr6HTWU7a4nc60M9+POEuSW/
+FwsC118b7bJDbZYqiQ8L+cda1GxXfoxYB2PQezF45OUSYXbHD29G4yfiDlT7HD3M2Lv+RzZyHAE
hM8tnn0CZzq7uW8JVmH7U9DZVpYd6mePWkJ5AflhewN1YIEeR50LOE++LWfN2gVycK8rGUP/rdvH
mkM/FoKLU6jN6xLlBqfClPbz2h7xyITsG47oRMSRRqG2t2XZHlLsLdclAsg1Dw38QYpFaSL9Dbtj
7W00uaBNZMZaMULSO6tOfJddJ/xkccsiAIvLGopt6GnOIVO2KFwCa7MwwQpiW9h5aoUwZ8yXUyj7
vZ3yhbVICl/bYKJFUjXyBo7mfR/niPqKQj+niKWvS0IcnozJ0K7ni3tLuzi5SCpwPncXf1dgGMsR
rFy9Ixil/JiwfWd716P1Z3wb6SPiGA9Fq6mddAfbBCuvi9jK2vauPW+TEnrkqLvuG235j5NW09UT
6IjwvTYtMSEMG8BZo76aF2xrujKw2crKxuQPbMHOWIjCCKNbAdwA+8fG6KCwCWWHY7YShzlpzLeg
AWToB2VLKbGkJUlzhJ2gstXNymDX1VjtgpoZhZm/ySEoUCLTYsPd68qel0dYcVpl2bPJ31KyTXSn
q4qKg+yZSLyGZ9fZ+nkY0wwTD9ANwoLdepmSc4xqiVIE5Tk0L0s74EpXSjwAILW/KHUeQsiCvBMA
Xw3oDfR7VDM1JqYGMoyX9uOzRigz3EEnMJxVrBSADVJA2r31hqya8oYI2NiPzW58rhyP3GqlIpRK
T4jJb9n0EVpXCTRr6yjd4RiitSRh5aJHjL+pE9OLVBHkYniN5OoUKR2jhn/5Km+8GzAb7ZrFK3jI
le5RjqiAADPJAMXORRrZXmSS+PXR8Gj1RT/JrCW3przoKpOLyDLk4BbcBhfxZaV0mNNFkhlc5JnB
n1pNzPsoN+2LjNP9puk0LgLP8JvaM7Sp2b16Uc6qC4N3Bl4bQ5jdumSB5lcgf/lz+pkUSnQ77yiU
AI5qNnbPHjRqqMSyk23ZiDiDxdqkssPmI+BO2nsGWjr2omhulAspwiFerX7ooPw3IQLCsjnYGxyg
DZyrl+jxH47OPRlqcdXFCdJSOrF+Xpbm9LJYKHo+WvNCxp+VS3YjZWFnKRQDAjd2v78BpY749fDu
QYCWwoLxwl38IlwYI0eUi9GFe3uiE79C4hZCpJXQC1UfOQrZbAbVjiC4iLikKliKTeW0wSksOvHo
6b040bZmV/n7u/pLugE3hNeIRo1DXYP4F276h8dSmH2A0sAK9xCb2KRPrP6bKS7Zkw4cjtddbLDz
6XMKd742hP+UrSB+aRSph8HlHfU/tuDC+qVRVMwuNKdh4ZnMGUehRNRzxYpTe3nCFxLNGKlQ4ntk
WGOBOgi1/S4sHIlXg1VXxi1aPsSRuFC6MNp36gQN/alIvrbo1c9joYT7v39cf/MlKuOzjXTC0HWX
BtzPz2uQYayZmpftC9hEpNPMU98iakrJv21srIvrgiy1jTO19VtupfO57iDi4wamAlBOzTkHe/8P
d/Sr31kKrBimRRsQLzTW6l/uSLNrbQGeE5FPobFtdDRnOneUpJ5bSjyIwzV1/B0No323cG0fqMJ7
PlXmJsOSxZK8BtutzmA82d/fmPl3N+bQ2ndwftNcv3z3Pwwtd9CrJm/qaI+EmB1qiF4/61cIEhoX
gk5M4fqhijLPOkDJZMaYzLJNj4NlDOfeGiRKxGGUz7oOiW9lXfbFAurB7hLcArKf7Ts9DfbcsL7Y
w6taTyF13mwtD6iWpG5DcXamMPj+7VAa59R7ewIgmYTmipSCQMXwDcky3al93FtcpIytBR1fqlDU
nIB+/zgMwOy/vP64yumtovihhCh/jUuJhEZqyOBqOzPC2rkyyqWIjh7iYsbMxN0z8cvr2fCwEhQw
l2hA5hG3Rd7B8jBJh6cVmoLTCcRm9ABgwpleLYN/Epk5h5tLecg0VATI2CRUafqxD9FpYmfF2OBW
Q7gJh7rZL3PO1W2DFCgE6fPACOFA8H75sP/T4P2DBg+Mgfre/3Nn/4WGIXrhH1v7f/7O99a+bhEU
whLl6MyIhH/wOn9v7QvBf0KURwWYqrJLcfh7Z98mJ4RW+/fmvSpOf+/s66qzj1pO99giuOQJ/JsK
tFqifkoLwXJFN1LayAwsZm5Vn/7hlQ76UaDprMdTn7+HbYaO9fMPT+NvVulfXhLCbn6+gFovfrhA
M5lZTp1jPHkJLFsvX/XyLR5OsQQY+m2M/sdUIVtNjD99GLqrSsRomlh/ONz9svbQshEZ1W1BIhSk
6gTVGPmpOEAUQ5n9/qc2mULvD7I8vE6HzG602gIX157j4kg8CzWqd9JTPDe8DXsr0qW7C5pQ381e
0X+JPR3E5XXf0OyyrnSnWg5ZK5OgITOElHvH0srgca67bWLE9rEFXEPVqeSgiXy2LjAtF0a48swG
iJsxONrYoo4wJfyjLK+j9IGgs3Bo1o5VDG7pcxPolsBRGiD1e+PYkBT0NE9Zf5UFNZr8ZaCCuuUc
kJn5ldvhtbUB05w8gS7qk1aCmCdaJKdk2xkNZ2gVlGJpbrVcJR1wroeR46lVbMwhREaG5QxYxBQA
6G7idve/WeO/61+J3+uBTl/G//NKDOOP0wY6W/VL3ztX4gMaVAOLFIs4Olw1Ofw5bbjobx3dsMi8
c2BJsPT8PG/YHkMfdS6zh5ps/v+8YXHesMl0IytCqtnm39g1f37VLA9JEv1cdMG6LT0MpT+/1mJw
6kHXw/IweJoqhBehfWviUzgt2Pn9308hv24p1bUoBl4iUCzBO/7ztYZW15baE8XhUhVl8FPXhon4
PPMErusaxPvvr/frDprrqSAWwlpcC3S798tnazQmcwr+XI9yJosv9aFglUwU4rrJMiH/BY65MTFl
PY7goh9/f/Ff5kv1YDFeU/X0+PY88eumotY4G5dtUxyWpuve8yynwJqJgQ6eOlZNwSKfA0P/p4/8
N4/Y5mlR9ULQ7f3l0NAxYTWj5+aHJhfYVrELvNNAZFsh42a6C3Vq9r//mH+5IJZhHTEbV1RRg6ov
++OykOgAMinOyH1EGtqV6yH9mCPKyrlnap/MYHBef3898Zfn6rKndjzDhiVEouOvIvO5FfoSAsDY
Q4FBhNY7QWvcckqk+O2NFjuquY/FycsKi+yGVJzrwS6eCxASaHGddAGO57buuZsNo181qL4IoKmi
luhkOX1kj/cPo4AjyK8vmGvTCeXdp5Mhedmtnx9QAQUhTPKOahK1PuuRfpwdXLVhxnmcJF4oJHUo
xiOi8pkIS7a74pF3cD5rHIX3WHEd5xi3GIgvaJDQbNlyRw5uo1Ub0PfJKZKcMPMi3hh0gxbWt06u
ofMc6tRm797jacT21sQ0a2djgchgU8cBvqY1m0tjiBS96Sw6YsMCuLSECTTUoT9TaKxm32mWadhQ
TSKookGVeoeZkJ5k7A2p3Ku20EtCAGtwrhvaKqhmkpregtsSraAYpZEQXxilcCfRwsbJdNNZcrDu
p2Ierws94oDj2ChyB2mhNb9MBM2sWsLT0E532thNdzKt6f1MQU0fLTGqVyzF5sGB6V+DVxnopuXm
cKe3LZ1Y8j2UUFBPqMeLxn7zGn06c5TieHMJtDejbjprNQ0WaL7kBC6AEDgVGsWhoE8HubGDukuE
JueyyxG1txo+aYWMbJVnxDSsZUFz00hS1VDzRvuNiGmGGRibu0tLq5d8aYtXy+exXuy3y1nvcgqq
YY6Y27mMKbqQTkv1pKWuev42VqMkpNwSmfHY38Tp1L6TF85JESlE9WrMQ0XKwjhw4NAoWYFwdYM4
P6S1VrOrQE/qXdItopfLccyrmE/9LoUivsln1TgfCsd6K1XXPworXn51ipHUjp8r8miJS72kneNZ
0taAQ8qr5tKwU3hDAmHmavQHR2kvebtJMZrA2JIYkFKNGS7UGhkJ/O0RXA5EAJxrEcxLOh4hjfjL
87emDjJg7yEDTOFiSQ+V+rrmHHi6/EwXBMU6Z2/HvLFEe43Peh/R7fXHUMptf0nYBIvh+U6XYvdv
2yQIrkTLwXU9oIjz03ryJD1YVzTEhrDB7lddhkf31NVOC+gbGjuhtxWKNZi5QTkFw5au/EyGhcYv
FFksyM4SnTtMgC40jnstalaNnmSfjH4danNwrioKTnA+bbThRYT0+tpY5PzKOWN8H2Yy7+met0t8
N86aMb60PP5o1xbFsGuNiGSeRYf5rHFmXOMioFxqY4ADCfMI3z2ijkMdMgD5sZVmBpKsBplo1gBZ
PSToNjnVCJnGfUAN46ojPvPRyTGRRRUgfBjw88myU2dNIJP42OpUSmlYOKtunsSt5kTdeYzqFshP
MNifOiuVFuOrHc11KOPpilPusMdwE7J/J9QAPAgEQ9pm4XvdMm065I8ciXd2TpVeUG8E2TJfg67P
0W9NGkSwJUEdUFRL9y5jaEl+q3GU9Rnc8mgFlLh9aQ2tpEDtBs+ElqNlFcjsuihE+dbUb4Vwk1OS
oVLe1yNKe37QZM5p9IH3fk6x2UeCfwEv3NNh90zGshHgOtgT68oqvTS0jduuQjCPBCWne41CNfRy
CNADrfFlioLni8rg0kyf23RCI5GOb1OJZTbBWoisg3p7ounJC81YXqyLnCDQ8fbGrmmCu0bLS8BO
UPgso+Wjg50Xhy8WEz5GuKU07NlHO1t0+bJQnPmUN5q2HEjz7b2DmWOxV6X1FiEP/sv0iCvM/LyE
g+2ArkmPGQ6d61GrwruGZvoh9OQj+l9STbrmjXwlNfvH4hnuD26Jnuc0IVchAarCuyHLyvjUa5zy
1iRP6zeVHN0HIklT4m6G8WCbvTb4WEDFmvfSJeS+bLytRGBE7Lox9dvFMp7zyKv8cmpxgQ95NPrW
bNQAaSBiILEzg+IEh9L6nAmTn69YsZonO5JG8Fl6Y9ys6roKyu3ilSBljBCAAiyDVLvOs7jn0eX4
0Rdabh9nl4R0DiXerRuZIDT5SDtXoIFcz0bQvpaTx16k6hTXfow1zFQDX2uNAXsTZy25P5EFverU
eO18mM3EO2nTTFuZBIncR/IKBfrS5g+UTiN1FgZN3TNS2hCybThpaij1aMf9MCqxZF6UEODcmNMT
yd9zkR0QeCWv25GvZp1lUuls+oR7gn01rkDU8QdRWjAEJxWVTM+RImuIT+UNoW+zny8wisEO0RHh
TkNZVWWwh72SKycsJvnaJJbtrjK5vGPjv9+5s8qibXgMl0TcZU5U71dNkxCoaN67lyLgPOpZdKei
YIpVX43okPte5ySnFERNp7XvBUkXqMrMhhFhAKV4czPWxza2macJe6K4NtclEpiss112DDNHlN23
2xKFTUERpys7iUDTWL6ov5VXdYaI4KIf6gb2vjnw442AJz4fjdFQuei9UjbcCCekX683snwdjbqi
U20jnyR0D0XyGrQ8lyyaeHbPFH2zltWC8HZsu1kUqj4V/ILBdaEHW86xT9sEKW5tzw+BVtqvTiSY
WOcGPdRYNSQ7pUSG0U3pRfg4uks5M29mzrWFVKNlXnTFQ0Yw1REau/a1a2pgMv2I6417ZpdzUcsY
08iw8LKGlbyWlObNRsm3Qmx86bZxLQqH4f9l70yW47bWLvsqFTWHAwc9BjUBsieTZLIRRU0QFCWh
Oeh7nKevBcpyWPJfdnnuwfW9ccPJJDOBg6/Ze+05XT9RLLIIS+xVATPUHkKLAqVB+RCt32iWmdar
GgquuLzja9QEqJagNxQrlI3d1Vq6zT2s2R+wC1v4lnhUutODY6ba8AAbbXU3pdO71ymXno/zSSI4
W41AMawMUuxTDYdU5lEtx/t59U4x057vyVC2t+m7tSrKixQg86rIWp1XxbsJy119fPLdmVX0uKZX
txb/gRO1OrjyTNVnvv7mHqdccpSr02vW/PSksbjAd49s3FodYbGBN2xZXWL5MNn8HbjHAJGxlcZQ
Zi1dBDzKvJCwlW7MNh52RJaKTbs60drVk1at7jTYUOK+fLesUYa08MXALQtJRdKvrjYmEjZrapxu
gMsZXfSQRTbcgQD6rPJb2TbftHy59VejHNc1hcFqnvP7Wr9FvDBuRpx1TrcUKGQw21EbRyx3MeBl
qxUP1+a0nS3r1tJ76zxjwb/wbfNcXk18PPmA574b+9b0LQ+vX+znZ3gOoJ75qG711QxYa87w0q4G
wWpEFRyyfqeAnJt9vhoJnfHOLMQ9lV+5NVarof1uOjRHDBbEzfsZiu8ShjTrWgTWX+3GwSpnkSwo
d7aN7ggvqE6gDhUBsSgaT+AuWIZxPUESnRPiXW3l9tm7P107OubS1OdOrpzAIuG0wYXAFanGiO8+
mgF73i1yytKQyKF/asXXruNPE7Y1GpyM4tUKhHSWDdMvrbEajczniVcfavu96B9ndHHtupv5+3bt
L90PbyQYVAjk/QiQfg0x9qOkH7Kqrw/fR/0DG5zHhl1+/l1lSWIircv7cfj37/uX1n/9A3XdBpEF
T4BO8eeui5Y8N7NqrgH9585rrxVQNLoZ5c+E0BDcY1Eu9w7wCU6Kca1y//7dmdv8+ukiLKYr5gbn
l/h1v7KQEwbF06kOk437OFBeazyyBq+uMhfnbvB7HHjdojtdK29kNz+Wqv/N+f9hzs/wbU3L/X/P
+deJ3fnrnL5Vv8zs1pf9Meo3ifK2HJs9vO4wRGKq8WPU/x4Xbjq6hUvPXyFrf8zs3vO/8b8zhKa+
/R4b/PvMzhRo1FkHsmXG4mes06B/M7P75e6FnczbMx2EAC6w+/+6m20wLxDRBO6QR126vFqgwhkw
W24PjJQNfekH5oSbfjmkbO4K7bj6X4mk8PHlHxCF6XsgncuX1oyHItR0EO7ze0LUDCr1a9PmFJUO
6gnVICn7nieFeGuxHliFqzVravwePZW7JRk5+hJz1GwlVrrEv9VTrXcvYwV7xGRJ3rf18mCWbdSH
Do44/SU3pzwFyWIBNAzXlN2yOKWeRmSd52pM1At7QcATK2QgybUDgKT2HqCaQL8nQ5g2z9gKIlEQ
g2Rsc7tHJiOO2HowRnP9OW3cXg10J5Ali7DTi1K/QtYqByLMmjfCLNqd29TLHVDIktn7MgGl95xF
U5/qElDo+f2q+u8G/OcbcJ3Z/f0NePradl+XX27A9WU/hubmb8zKEPmtQInvM+4fN6Br/2bz/3iu
8YdV9seujZsMaZS7zgaNX+4/7zfQGOsDYT2WWcU7/+b+457+5YD3WYa5NsETYDhcS/w6WQYKXBbm
YLcHfySXICxbs98uFPXyKqHtvpr1thkfYruLTpWeJgO2jLK/JLU2FqABiGwJWxA5BZ2Gn4bkgphB
NBDTatRzjD8zstILelzqf0kWb+w3WahmbbqJpUjMjVii6HE2SvujU46vuVhIXcqLx7GJbJzslbow
jH2scNEDHGV8Bakij+DuwZ0IWjNT52EiLBMsnCfuO6dieFL3KJekYKuHSMG4L8tJnjpgoTwkPUZ0
NS+cHJfULtudbwpm2rT0QtxHytC2Raf53zqjxXxfo9phmAf16BiPGQIMi9HSqzmKngyqjlg0q8N6
u35QDJGAPLrJZ77/NNQYK+jBJMb2aMtWQYsQYF/JcxmOipTw0DUHXtjZU2ds0GYuxHDgVPGf0Qc0
MfEbHry5oldnpx4h7xm+OhT6rA791LXHURt4d+FNE7HO2rLrmFOEU1qZA7gFH3cwdR3A86kzFRoN
D/a1UcfayzCY9gM8toJII3wu17Sjvr6fbJGjyEdzuxnjQXxsC49RnZwR80LgSOZbj17wm0omP5zN
JjrBjkq+aHk339SYlPbvv1+3/lZc2SvljX8eDfo1Skok6aHruCXIrHYo94zfxhB5sNqlFR9yR/IU
voKRHCoX1c917AlMecHQSzldQxBPkkOUC6kOTtevkG/blXSbykQTmUWKgGr44ydlseJprR7QfjYS
WJ0CVao13SOmp148nbR2Sx2GvuBa8Gp5yoau2/Duaeh3nZ1uWSHZDxWo3A9sVfKHpG6Xj7SD3TVQ
cv8xU6O3S0yjdTZN0ZgnIrHjq6ixkudsqaEpM2W50lB9hp6TIeGSZGaGY8UfmSmbOGUsI+Xe1nGM
wLnqiQzxgSzOWa1eiLhe9p4FWwoLp/ltcsypBupUEBEtTMY9tOZZKncU5j2Ez7ziZ/nYG3YO0FDS
mq3vlfvYVm6Ghkt291HhL+dUTeTcrKQR1esRYeMFUdJjPHl7xkqEk6M4/5CvnJLCg4HHoCEBXzL3
aeHtpdC7hx68id3nZDeiSya+ZCHIbmymhCG20hSS1PxcxJHqw044zi5d2SnWSlEZVp5K/I5WSVfK
ilp5K6Caiku3MljI4Cnu7JXLwgyDGdrKainYMAH2d/qt4VvqlFhrWy0NxnnTSnqZKe4DGiey/iJ8
OsG0MmGslQ7D7CflolqZMeVKjzGqHpCMvjJlhgm6TFOb3XlYiTOzZ0piqKHQMMAxtiMSR/7Fd0xN
/I6s8VZ6Te6v9u1pZdqMK90mWjk3S5tlX8sewyxSoI2qoeGU72Cc7B2Sw6wDYI7Oa17VO0ZHy1ak
TrzSdUj6ArQzjeS5DMmIpFyTpXqa4Ytt1UrnYf/QnpReVx80x172jKp49puEDhGEFOM625ZQNiCu
5r21Yd7abc2hBAU0cVCIYMgnnfE1rCCCwKtLMqvu2efvN49WhOz0WBfV6s5WcXsaoixZY8QHhEkT
ebxBUTJOCXTmShClXST4blm3YZsbyaPjxjrin5xpFvsOlG7QxheUlCkNdGY4iNGdGjqXP84kjcVk
/S7Fa0XtsWVCYhyrqHFvqmXQHqXEbbSiedTOn+bM5C3yvg6Vp1rA91Ke3JKGD1GWuhgAugs4YUME
nZ6TpZF99M3HJXjKK+5QrPDEBr7fRYhIEUIrzqh2Kpibk2EGDsioRk6NhSdMi7N4T1ZFe6xLMiS5
HSbjXtjrG/VJO29KfFuMxNZk6UmfRhz2k+aXN9j8lpuuldUCCl71W8yK6tx6wv6PDcaVn/4jFBqp
gPG3Dtmr17J77f5cKv3+kt9LJd/C4+q7bEXpB1iICprRP3oVyM42e0fHs9hAW3hc/9Al0fD/6E0c
dEigTnG+sVfFSCv+TW2EYO7n2kgnnIy9C50O7ZOH5faX0UIT9V6exbNzVazRXSFlmSApVpBkxrSt
wyvRAMZTjLIDWZhVdFMR2otLxNa1llhgHBbrpK/RtYKdDKYUYufJrrCigxcNwsFxOdLrYJBQ9Y1M
6MDdXdGOoJZuetYsCamJBgOaEHWP08e7vssL5xpFavcm4+nSW6kLPcnQ3NBKHHeXI7SgKmiAzINy
fNA8pcQ1KXhpzQBRlHoTgLvK1N4Ab6hflzOqJFB+OoGPLj6c7pA33tDcZVokH9om8l+6XJkJ7qtm
WPNhx6y+cso2ibZY5T5ywlsVb4FDazv7uQFr1HWZJ5mQpLegOb1b2ZTOS+O600bzq+lTOlrZnbJ7
sg8GPBRpm7Q90zaDCOTKTEgv7iut3ktV5MdsyJNPTmc3H43ONHg2VuB1K997y+flxiOuF3OVhCDB
P6LzODjmbWqn+mFVp237zFwLFp1ZHUKm5jJkZUJMOym/DCEBmgRW7UKHr4aqhZ4dIcKaODVWUXJx
N+B7ZOFSREejXaa9Uu5yIfdqOWmETZFAnoI+CSIsU4ckz9IvXA/2JZPjaGK1NLTbpAAONoMVOMBY
EbA3+vIxAbaxp8us7ipluSE5sElFlF1vEHswGs9axZoAY49h3lYWYDjm71VY0I2vzmcyjnubISLJ
I8MWG+fAiHRk761FbGQmajzkyWTGLlGjPpGBXe/I2uZJmDbqaCWGetMLwz0mnagfiJKMbgatqa4r
jSZ5byltYZWiHDLQdvNIGUUU4Y//7qVhjckZdkINSCXVC5eU5Ia1dtmesrqLp/JURB2BChu3jxrU
/0ar3cNs9jBtjFPeTYquPRL6238N6P/PiYoS0P/HBvTwWtTAxduvfz5Yf3/ljx5U/w0CwXogovf8
k2jLoP8EQYBOkP2j56+zoR8NqP0b4yKBMgW593rccrD/EG0ZsBuB7vv0kkxuDP1f4QZ+mf8QcgIE
l8MaLCy/Bcf7z9NNCyF53HiuOsjSTkITAm1gOPGHP3Xl/4Pgkz/x5yHm+iZIwnxG1y7/xXjsz8qe
nuCXmhAvugKSnYCFwgFK3NEN6RT6fxAR/WVeylutAy0UjDT1aGx/fquqwF6FEkKRGJCilyTR8cow
TGxkVc0uKU57MO+ttp8V+xZ4b9U/vP1fPk5aStviISqE4Ev7VcNk5MqzJwcWdVZOjwa5P17abf7+
w/zloci8nbdYxxKIpBAv/fpQbFttGTANNytH4HG2zQ/Q8UivZpAI47z5+vdvxjDk1++Ox72xFgQY
RzyLBISfP1AzxrE107kdkOc3p1gWog4rn0eqtKMCEqD1ZEVTUwRW3BAPapvsV4Mm95mrYSTFM9oR
FMJTOiZ5M8k8eRwmngG0bKOP8ibPkfd0iGbLwGhEjUAm8YM2840jDmvzs5ERBDp2/bfSWhvkNZ38
w9L5LESID16za0vzJmkGf2MSDLEZCO39gLa2ZfsRT2tAmtsCvWn8guV7Hj+zW4QEVrTmhVRY+9Ym
SvveWSleowVobIj7+GYYS4GKw482xCrBYtLtVaSi1JHoy/OQaeB1iuKbBTOsSq03R3mXvkUxNFle
car1+VOMV5i3yIBD2vzMgikJSztFPPIawNuWMEy7bPraJj6wmiy5rRdH26R+BWTQKIbtVE3OzTyb
EsayE50M2DeuJkj4TmA+N51bB+k4fjUdzX+cyw66pcgyyOBN/Ng7FqF0ngyBfAGBJ4MqmKeIILc0
j7aZPifnkkw7/FH0baynr+xYd+R2gr/P0GdaYv/Ye9mA24Is2seGDKVNghQ1xJOPx1LPMv2qrAnU
2ZVz2zpPFvv950SO7S3GYn6ON8/GYyWIJkMwPBwQ93UBoPe+4FtdU5cKsovBwBG+DgZ6V0wUATT3
2V1TsZvNgIdsWR8bO8TL+gf8T+j+xmYOtSQ1hpch1RsRU0WIa42o1Ee0ImqLDVkEEU76TYJIh7FL
KvyjIi3jGgB5e6lV2d6xiL1G9mK+NMrrH63BlIdGS8RZzKZzKEquhUY56W7oy3nPCO4lka29BAAc
iQhyzflgYY++6E6c7cnPac/QsKq7AXui0Q3LmV1LjZCrzvUd03GQ144dx8izcQgJPHf71reGqzSa
4FGrBMiZ20HAM1lnR70rAl/En7JBJkde9jyPsKuKiP1rPV3qRT5lWP4Dbcw0dpDleNWTFhSkCQtA
0MvTRYsmsTdMai6h1/lhKcCk2xidrxYwnnSbsV3dFgvPDa5oZB0BNCL9ApNkee2QgYc5N831GGca
aiCHaLuZIAAHWFKJRZ/dtqSz3DR6w7vFkPi5XzQNipcxR7sIbdBpJtvvhd62BBIQ+4QdR9PVnGVZ
6FYIShwsfXuUVSTRy4IZvAXqyYqGOSxsySLByaeTMhJxDUvT20WZs1rkyYUtZMrC1E1ezch89oVa
tnHf6/cAx/SDQQCGy/eKGyt+wHVoofPhkzZTbLDWKm6KZLvuAPpNNI1ygyaYCDGVnbWuqS9ZQ2Js
2agvaex1HtRL4gq9KB6PEaXYVmj6ZV4YYM1VfMg0BECVX1N6Sn5sHDnNUwv4tuB4mrRN3bTVbjAq
85WcRQlrsHa2iHOaOjYfUXX5YQnlAAGgO3Z3g1abr5zb3hE7krnXBanH85gY2wSZBpwsq1Y3US6Z
n5nA+Z4q4eXXHEjqiHB0CmrDZqs8dfQLnobsIarCvI6MTacnjOsIHucBgA5RH3swo8gJ8kKUN13h
HfPReFopKwH8/jKMvfZktZ5GfrYWbSKpeec4kl8jlECharqtOwDrGXSr/oxccrytLcRCAa5Ib8OR
4NymSzZfk8CZH53CaA+ml0qmCGr6CFHLDKiGeGfdzzDq5g43UKCVc/bNz7T8WUyN/hi5yrqYKnM2
Zk4gjUAl2AVQhgjgREe8ZdzccZ8485eiWLS1W8EOCGZQtm72wU7s8rD4aYWarc2HUFizFWYWpwci
g3w/KJcREjLHBiSQGm+LztMOdKQOZB73DQU8GLHV1bhhip0dGU67jwxOxZ5ZTLFtDXJ73XFJD1D9
WAA5fnKA8wsZBZHAwe5t+9ZJhURJSBymZxMAmpJlsSR8/GMyPwlOro2BTpuAjyV/NL1YhFhdMDNq
VO4PVuNsnakonnsCMj4Rb5fcOK2jnrvS3DAinPBo1217M4i638ki48pb3OxgyZx2CEbNhofnNxLr
jSAidGPngMYg662ajmMGzN8nvs11rnpRLAYE5LwbvtcV/22Z/mnLJKil/1QVbV771//1feBy81p8
/T//G95c//pziBbF1PqaP3a82LnWiQdFGegwfx2O/JibCIdELF+nVMO8hXCbevRHie+zGEbHzXLq
3bGxehh+lPhwyFZTpWsaOjr4fzlHgUX2cw2HdoFegoUWCzBY7yuc/af6u1aVNKJoSW7dGvZlmGuQ
NYMpMewQ3YlcDm4lzXIHiwkRbgDe8xwbaNFw/SdfushTFcpIJjChp6/q0kQ1RRlUBA2+qRbPdwGJ
1Qqsol6uq0a2+XOqrOa66pT+JUOTwPR5kDjz0Ta4y6bQaNn3KVjGJ7fvXePYNf44nmYzbadzi8h2
m/RyLhm9ECwtF0eea1KAQ2Jm+sBetGsdjRSFYO3FochKZWyapf3EErndGoTLHy3EJwvxBJ74iqVi
sIMFofzO9yJO32haOxzLSdJzDn/2OOSDe9Dagd1OVWAMa9NyBhmjkT0BAaQy/OepBEmQaHlPLBTS
WX6rRWXPM8ottGVk6g0YMBNfpOiUlWiF2EyEDvaASXOCbQGzr84usZq8UMeSYMRBLJXgMWjxKetq
EHf4rm1AOKq76+opc64m4dpvfCLLlfxuJFOrqaz/bjBz25gEkayFh2BNzlzvWw9n7RZaxHSuWOOD
gzxgEhVCJ5hXeStxcyKlsCdyA0xsRUHVyXoc3Cs1zGXrqxBrnDDm7ZRIokPIekXdZoxHUUjhU8hN
fpZCXGQt4FO1g7lw3ZrZlm29jDD07jvASXd542vzF7906/XwF923hZyRldFPsVmIB7ScYuf0qYtq
siYn+WM95YNF6eeP11PMcNopB5BXbiujJFzQ7B1Tyy/NbZvLC1iWdqunLP+iRE63a+RBoCP957Kc
ZbVZsMCGmiHEySMtcRszTd+pNJV7SdakSLH+9s4A6JL4HYMCu00IpG36+OR5vctIz+TTDo3Miw46
As1+m5uLfSTntCW2RHWvlVHnb0bfkOXly84hT6YhP773Io8wQ2wxyL5puk4dMIjAMuN8zRvKxIHc
2U/Y7Mc+JBHGvmNyBUm9AkP+KW4t/SrOrGJXzLa2H02SzFze7pw7Zr1n8j5fSthc+2SSXnZricgN
isZjASMNnQZWxM0UTEY3bjzplMdx0u2btAclGsx9bl07XqZOZaSIVkOYvpFD8srvmO08HWjvkMcQ
ijsyYgfLuQb+0X0kiSb6BKrB37GGG/c1MsUtFObyNAi3fkKJfmOXrn1Zr+zbSICjddfcZqcRIEvc
had/jSjOrBHnpbXBdtas9W+VWPTbypbxx7hO1VXbWNN1xfrq0CFjZHznxPssG+U+SjsUaU3dfTEm
CUHPaf2H2NLsAL+XcY0KGeqbfluaCDzJunWugSHY13XaaIcs66ZnwknX5Zicp+s5NY0XRB4zYUWL
qjBl5bp575AIuCWcxfymuR7JbrgYkp1UWX8c+vyNOYgftmnUUeZAH/YDOTrWQ21OBDgb7li9Wd4S
P9qgEvSgoh/43BegqUraX35GrR1zLzdC06yhQpECA0vFqU4rrjEkGy3bRrBCCX+LvQOTSDSX5Md4
uIrmbMc6THChD316JfxkeGRNIsOcz+cRweCFy5oAWWO59uGNhbaM/IPmJjUIVLNxTx6JUn7gWzm5
RU6Z3Pm5lx7GqCq/gFXxN7m+sHeuC113toCPgbfo4kgU8X0PVgTl8zhD/F/sB6GtExBm58bBH8wo
nHr1hMtBwPaxYzdw3YYsvHzkZB9081OVx2szPmibeRJWtpl1x36Bk02rLWp1X81sYC23nZ5l0pV0
/Vl1NvJa0qO48xuBq+MW0l3/LZYTymybjg1Jabef4XZ8NEpV3CqR+rfj7Km7pbSrncjj/s5o2/qK
BHf9ASuGkmFHFdTsqqqLicBq9FfY0u3GmgnbzbDW9nD0EjNMskELLNHH32YV64dyLN0X0+gVhS+X
1lZx5IRJv4yoeWOU6iXk1qNH34tKe3TOBglwIXekubOgFzzFjV9f4chJTpXf1neNIOCmb3TSdhY/
Wb7Ciukf7BHqddiwK6ckX0hYT0RXhEydwP2J0cCjR05OaBnN16JIiVyYKzof26jObKGzUAObda3K
arrk6CCGRfpnVIM2E5IlTaIjrb08J8QkbljZZp9IWDMeV17f2a295UGfyLAPMGb495Y/94fR6+cj
hpQUaUZkEZibpPptO9byufCr5pluob0rhzz6UMsovRrmZmYT56kn0VrLNtErAuTacdlGiJcDHaE2
wxL+2gooOsEcx5KwWyTP7vBkWQAaQF515UYjPRGvlVVtGz3R75hJxObWpUk5lUCQe1q5abkCt1ys
SW9r7nllmXyO/fTRmt3VW5E4+2UGnx3Sm6mTSIXzhtFNx9oSleld3LMwcDI8EYsiUlG3FA96r9QH
+oO4g62TSufaTeuaDmPEjsOUheaYPXhqwUsGh9BU7a6rLTCo7xXff8XxPxbHQGP+tjhOO9ZTMF7r
9Kf5t3h/3e8Fsuf9JtBKoXM0bdNmKsqP/L1A9sVvjrXOt9e5+O+Vscn//LFR1H/D6kwCpU9bxX7P
/ldqx1+lvIzNMe9ioHRpCP9qaR10aHj9mMTHZmb1rBftsjezFQ5qoSsBZxQn7ds8jM1bLdro9KeP
5X+YgTver4Nbpt+kOQh0hLAd6Fd/GU2n7HLAgHXyiFpcnd1Yqp1mdIgXVYHV1e4T/dA3tqBc5Dgj
3qehiyQH1iivK6tanthzNg3kqo6CspIOeklfgD4hTcGY79rUkhsI9xgba6RPRtBlIEWuopSF/bbs
agQPAmWTj+wA9pmPKnxJUFXdwLEfv7qZt6qXUxh2bUKcEERr07lvtMUN2yya94ie5jvl8vvWJiGP
7ghKrbJnPjennMtrfk2UR5TXaLT8UlF2rOKNQTOPy7BkAmSdpZXIthHND+2DiNSgnbzVWxUsqIbc
LyPAdyQrvqsZH/QRxOG2GOIZEZtMNPsl0X0cjxBlfGj2VW9Kzwymoqmnu8ZwVx1T7E0xQ1At8XaV
JOn+fmK2CcRTFo0VpGSBejsqp14n3IbB5BGuPP8maZC++3EmbKjcOw10hBjLOkXIsj6YqXkIWhHf
064JVXkPv4YViEc7aMr4MyC6+HZ0WR5AwSJJrXNR35MV33gfqa17BCVioq4uGzLpHbWBkjYHlT62
b3bWjDcudIgulHpsHqj+BGm3RrWZomj82OYX3/PzPWmG+hkKTL73/F3djl4WjrnTXLXFtGtwx9yB
hzC4YGpXD/o1pohxeHQZnWV+krUtP+rJIgM3L9nn2Jj9yNawv64Dmnuv6+eggZa/KcmR2sGLTJn7
+uZLRgwUDWFSbQD2lcfUL3tMePmBAju/Z+EqL+MMpQ6ocOyG5dTsNTE5p64qj7O/PCLeHckR8P3u
s12J6L5YgdWzaaZHGTvFVp96kBR63m05mYswYSb9VI1OGWChTQiSrfw3J5YNhquoze5GzWle4xEX
QDgDtL8hmnetveGbnSAD86qFkv3SdvWynzD6fzCNHBdebbw4TlzHoWHJtxRvygdn9Y+zs7B2eCCs
I4uLkWXvjLfYnL5GVICvapZi65P2swScCf1rq4j+UnRzIpnQj9UT/KnEvs0lKabmqEwkfHFUHdrY
kqAthXOOKle84B3xbgSCOxZnU3/0oVMeS2vxw8GqusduqOJbbLvVQZqFeTUly3xDEYmyMK7tC3Zx
4KVjnX1syiR74RvN9/M8mFdDpfLDUJYIE5SVv9Vx70SI1WL3lLamumvsfrwu+tXyndZiDCJMTfdL
1hcMokCa7jRzTs/ewqbDV7pDq88tccjnNgK+66XpmuJl3g7e0F2PrZk+zx3Mf9QDqxtQjum5hz77
OIDEe0iZaJ9MGUOOnFP/pbKW7EM7Ov1Vb7MD2s54C0+6cpWxE0WC4gyw3LFW87TvlR5vcFB7QD5H
+5s9tsRquc7yPGeG3MS+dixlXRx7OzrjVyo3Efy8YPLxTwHwPhqUYYtNJ0/Eb8CScPgylBPjUlnm
Bx1ScVDadbURohv3dO0kiSU6kduz03yuI3u40pspRZCxIDktremSVXZzk0hvwTw3sPyBXftxwLb1
hqNivPCBRLdM84dnJAciZIFTbLhPCLgv5uwwseffY+VzGsx9lXyqUxxwfO3cLdrU7HxX1l9M9CF7
Gm56/hkm7Ja55trktv2dK8bSCMcChF5moJ7yOtv4xgTc16i3IsJYdAI70eE81rMcz0lU3NVj798Y
lRF/NDzuf2X7zW5Gq0bzu6T6mfpHP/u99MnDKIzLMo9MrUW3QJmuRL738/k2bwbmkYIb9TQMMTl2
lo/fOsIDf0yliE91hQc19hzWUYNZnoemD5hDcdSUeXmFQC47GQ26GWcpbCMkFSKiDneWtySbCHWd
NBJAA1S02aEjtvazdNwtRnl54lnib6OmMthrkIZDmgdGQSSxj6LNuvuYZIQbA1txoA2NIkpukc1T
Vw7+zWy76jxihXut6Tt4oonpPk8rgom5e9zrcpqWLyj1siWUcWMfStLJT3Bsxn3UifFmRKR6MnKj
pBNtmg+TbXd36P6izWKNam8y9rjwZKsxWg/VZ68v3W8LOUMAp3s2LL4ff5nknG2tVPnsZerdxNLv
apk7e+MKkuk0xDLrJq7TjmB0wAuAQR9f68ITOWm3E25rB0L3KUdJ+YHIdVTObl0dPbtIo9BGncrW
UjS7zh+bZ/iYjrMl16z4bMaxty9h8J0HEXlXo1dq0M3R0iW+R2cmDcxdBs83FDJ9ftNbun+bEXd+
loSybAePEBjilvtz1MMUyCxp30w5cbKwLYdnz7KxdNYIvkPycWePqO9puEA1966V5i9fkRevbLaB
Gj6gQYgZ8vTaY5LYaIUYt+9nosdoJTotK9dDu3YCRZDettcJdl8F5DepHpUcSyMzBo9JE5pgm3hf
kpTXa2JCvY5NtgkLgc6GYbX3KnWCYPXUfLWGDpxtXKKFjmNG//psXk+9b3EMLsbd0oBgjaPyvH6B
pyY3xR4AaTguZbpB/WOcBxTUx5jtS8AgBzlPbJhPrtePW/yH+a5pKnuvOdg4Ah8Ki+fwcIRX3220
yqyPi9K7i2vH1htNd85Arq/VZphG/0HYEGpLKNI7PWnFo4180woLrbbu2ILhZDTG2b/kcemCcOYh
O+nmtRe19JPsHfVzowsoFM588nuDWKBUa75CQDd6AoQn/xD1jXtwtawOu7xbyKheuruaGKk7udSI
AxLDOMwmrZSysS5PhCeqfSRa95lawHic0dIua7C4+80rtOGlqDx7F8n6o93k7lbL/Av66C7j79N7
6o7J6w4GR14cZH2WnLDAYghEg4kfwHIIS3a1Rr2lYPoaCLTRdDKGeWNXPN4Wttpcmla3KzJp30XU
pjuR8rAeHGllu8ljHbMxWZ9m4cwhfIPJp9nQlX8AhVDcjtNIEhJTJ2vP867cjRYzJhDSy05LhXtg
5olzW7gzTwU3faFAc7pQy5AXN0t0GKDTw2KVQIdp9oU8sqAX4RokfjdVNe1hS549hla9onwdu2Ur
NTndO22bBBPW+KOjL+VtL5uJ+8R08AmQofaFwjfZWpY09lLnWMH3QTE9U6mWmG716WHU8/gJlkL+
ZBnUgCAUFAm8UdPc1rL3r5R0qFZiOzrqbj0UASFQph7IiidYQM7CMR3GVoHzNbNT1vt+wzJepAMl
pl8dioZ8pq9mgSvPl6jSF+HVgdl413g4JIJvtnE2ptoLbinzbFntcuM3rdgQGLCmfDXzCc6D2sYU
/h+V411llvMYOyRDDUZ6U6aokXPTOhXSFZ9SlgwBTEe2YxG45MAtnI8CE+Zx0VxSxJmJbBoSJLe1
qV7bZPmcutrFq3Hq+8nobHA4wyFuUj2s+nLa66aG+95mP0mLcJXmotgiuHziazF3w+JZSPZBCJgw
53H3/1/2zmQ3bmRLw6/S6D0NjkFy0ZuclalZsmxrQ8gqi/MUnIJ8+v6Yquq2U74S3L29KNy6BlwS
k8yI4Dn/+Yf4CvGqddEAARsNCVuqbzumxGmGzbInl1We8WAY7jOSHBEpA5MtSkIJ9mFUk7XYQesP
0YR7cX8VjZgIWLLI0qWn4E8APsgNLnkmGLkiqTQlMwrZNuxEO9+igscCI06sb7hjKHyPJ/K3fG9L
+qV7RRLbnCBZpBcFy+8JGfDadJ3gPmdqvqu0YNw7ZqNfRJgLILWAzYmAktccfK6zuHK9DRYQ07LC
poWoImiks53yZaFlvNnTZLxydG4u8bJ1PKEIFnUlEZ9VqFjebw3ftqWwwjCom/3+BFSwuXH8yQ8v
CmwsOjsvPiMZnrZOU26wR77CKe10qbiz9YKOlFqq4JWNdvn9i9Nb/8LNwluAWbQJjcxzGBH5Jxef
4kKKcapips+lfJ4SWQC3ZhEBbn56+/6l5jHTz0phLkVMDv+bu18YWieXius4ESrKuVRl1sWaPTJm
+HSG5Qekpbf+rVzIdskFMWAuIYw4IbXBMMe1JiWetCPEZBN5ck6SV4RCFXF7DaqICWjvR3rMl54/
EWRBR03aWXSlMSeiuQ4iPt3x1v+NH32AH0F5nBVt/1rCd2DS2j2n48/g0d8/9A94RGyl64MPHSWy
P9EnPf+Tg8kzuBAIEWykeT39gyD5n2Ct4Q83D16FaRB1+T+IEqmadNGzvaWNpGX+qT/Qzxqnaxr+
pUFOEzJC/KcMttGvexesJ5KocsJ9z+iPhtsy3JvBCCdYwkW7RUfqY6f1PdEGdVbVNuywpPT8W+hv
7Y4ssn5r1Ua9Ja9R118Ry3ecL7nHX7Yb2mGHKSdkfIYehn5qhk0dOzqp6Ykzt6dduvL9VL/yJsEx
B83cSZnLlncxcAjp9VQJbWj5C62idsyV3wV/eUVh3DQwLWvCL0YXKiMDkPByxKqnhfLeGN9yhotC
rrMeddmEgSUJBQ5SNBgZjtdoK1u0mkcKXjCtbNRKbYTj/2CnalXabio/R2Mf7kql5cmAmjirbwm2
g11luw2NNgoen8FHZ6xLc0zWCh0i/PhIdmsfn+jryRDdZ4xssAWRNX09HHgczzqIWN/zMddvbahW
R1ofiHuMMhjWT+oog/hAhsT71iqzdBNjmInTSmfZN9SAq3Qg3QV18QP5mBpd5ST3dZgYCOis5jmm
QLzyc0etRNIcjLCkixINuEesrg1fAYk1XXuAesYkW+th9LkTnHUsYcRlbVvjeRFGFEVJihKGrNJb
zfa/6RaMGI30wnI14a33lfl8BYGzcwbq5FK7mbrUV0s3Gpv1EPfqPHSnO70LsyuJKd1CkW7oLpoB
aGrjpXjtyCZPiO2OaEFxh0SYZemxuNW9tLpFMEpSeuDRnveTG/VLHIXSC6vIGutzElJQKUOLZ9u7
tT0G5qb2s+F+1HWa7MgC3xGVg2IuLzaVCy6wNKTolg3c5fVEajdFbFARj05Da83qJKXTAdlTi3dR
HYobnnp9oB6XMOoyfR8alr+fpe37yKAUWwWFnn2tWqO5L90yeann8Td5XVp1h4PUdGkVpjq3et39
KyTpbIMp1Gzjwd1LkxFrNvYM/eMSfR/P3Sb0fSBqtCJn4Sll2cP+lGrZstIWRKcNt7rbD5eAzP3B
GZpundmxv7Vr5uethpGfSfPCDbVE0DI223Q6CGqIGIslTf5lsIFaRhU/QYX9CjPXXmqK2NbA87s1
AaPGkxmi/MphQ/1AaBdc1HnEOEIpubMrux+WbZKIb2gZJrkMcNo6w+01wYR+sMZoObVuMW5BeeeE
VKeBpWbWuWsuafyx/9Atf1xlYRZip98E2r0DVOMubCgJZ76SxsGvHMxeFM/xrHcn2SzIGIImxpD4
AMDK0yMba1rafbJOIDBtspHklkXhBfZzPkAigB89yPuJQeW5n80VLVTVlKT0JNhYpR/M9M95dxFg
Yy9CFBv9theZBfuIgIEbt9BjB2FxKc6IuP7sR8P03e0nBdGisc98kZSzXS2EqYrR4yUn4fCtj0aP
HDqU8voiJ9TXWKWxTH0YqIgzaTyl+1gELhWnU0sFHQ8wvb+08so+U8Y0lAvKPuJCjL6N8vOxdGHQ
+WPfn5XkpDsrIAcGsQkz+iunLIVckKBrXjUZCJCQPeNXrLjxaBuLJrsil7HaDiY5Souh7EttIxuD
qI5KTuJScBwc4CED7ELXyx+QktS3cWe15VqhHL3AGbk+1+oW9bJr4TgTe0l57yJCyVZGxxxKL/l7
wRr119IYcVOcHHkxmFEE3WMAQYKvd+85BKyGIxzmvBrSNcczhy8YbPqchC353LGNUzlZV1JcExqS
aV8rK5xwNqhr/9bEKj9eu3oe8qVUUsiNref+DxzD6v2YG8O30INwiINfjxdjX+/AtlaTJgiyConM
3elm0gMb15F9iPw+IdWhl3cwz6aE7DER3RiOaX7B0Sa+dRnUGbtGNuE1PtEVCsmxTTPm5FHzSDh5
AefbKDgdJNmx60BQfkdIM0mMJxfzooWAUi7wo3QiSDjeLDUdWyos4PF05fQNl2Pm279wvvu3gPcg
265oHqE2c4nQ16dzm7N5k2DddSYx4FvXAy4+nA3qLHHT4Guf9gb/YtFB32aTp5aVgqeVMAm7iSm6
jwKnWCZO7Z4boeOT9jMSqgWEY9R7Xw1xcNa3dXdo8bE9fm07zYsOOXos1NAgO2ZvuOsmEs+0gMNq
8Oh001pZDzHwwVmC3OratyKDq+bP5FDRxfpOal0psoPxdubIcaB0jl7wrJryzCeyZgHRXC1DI9dW
nl5U6wpM8XJ0SndrI73iByZlXhFdyHc6xN5wSZoGocgmRKQ8GqHySv4Ve7r2mAxpfSNNSx1sp4bz
3VRR8Q0qWf/cW1lzSC3HXWFypjCgl973TEvLZ1apY+Ha5MYcHQnc7vUYBdF5U/ZAkrxO5cHyasBL
x4pcC1YQBEsm01hSrYio9jGchIBQrtTU6Q8iIVN6XYs6/W63TLCYixdEy4d2SHh80mjjhHdim6uF
F7kDakSQ7m2Vxr227HpdfoubKH2ghOPrip40O+mvNN1Ob0dd3KUqcGCI5CEKNlu605JxNL1mPMBB
mlWMV6Qp22eUWOXjWAbtpu20HLmpzvcV6MmIP6KVFI+WU+f8zrj/yzSKdA3Ias8vUZlfeHVjnDcc
Z+yiZsS+i5a5Jx1ON0EQvDZggbhm+oTnyrdGM4iYxknYxpbRr/bQhDR3wa7TbEByBVeJmfoAJF7W
OQ6JentZJsl4YwsjvlNZr1sr0UBDXSD01TZdA/yJxR62A55zETlltAKRMM3zeUjhrHzVNA08LeLB
EF+TXE4Edr8KktF9HhJVf/f8usJlDPhu79rNMBeYDmQ3Jog+/dPU2gs5yAmaq5i1DWUnztHdT/aC
Fq6DHQRjHokkxJtzEmPwSBs4RxJ0CLZwlpQn8ouZMDS8gY+U29uOl/4Nu3YC6WQNBGu/zMS+TyRv
AqDcot6lNc8TRkgQBbxabeqvMrO8O6UMe1XWrkbgJXExB0+mHLSRD7XJwzMiuQCHSBUgmJtfJojc
H6AN1reGNbiPdeAl21KE6BHTONWeoT4xHCzdutjWjVR4yjDAg3AMKVxf1PjcbfGLM65NqIn53qsg
kYSdW72QCGwTqaaH+hm+l5m+LJAcAX92Qid2uI6s9iC80SzFv2kBr8zXD9o65n4zUPCv27qL+DmK
w6fi57bu7x/6p60zP9Ge/9zZ/S8nQP9k07fjRgRigOr4ZzNzmAQI5UyfNBnBuHb2w/qHNAuTgPxd
BGYM+F/d0f+ksTvRPZmojoFkAGRoYCGgnIIyxD+qts4aA+ELjL4aUwesHXbS6eNtEOmFQMcajXl5
nqQkL32OFacT80rcLBYIlDBVjBn9QK4CQ2QvOImYRrl4TbUJzTlSFmPQ2XOy4P26/elJX78CKv9R
dPl1idVL81//OcMoP8EsEHz5wB6PVse+xoGX/GtL6jUdjn9y4lgPMS4+puI6HGTn5JLolwN+tNkH
+BVMvDeXtOcYC0ykSFWmTz8hGGtxBieOUedBCEZRLcA38n9jNo600YUBomI0vMOOtfrmY9EJFbWz
e9fe+aLrg40TzkHpgRtDKJh6l6dSMBxDKt3iJO2RZmuRLNkRGAWz457c8nYiqb3AAa0x8F8LY/xM
cA3EtGJR0w2S96Y6lCzUlCQIaQIz12x2icHfwHlqi2p28KxnNRlJxsSlEECKPeOrudoAOkt6Id8I
Q4y26bpNwCvtYhS4WkrDYhEw9HGepJXjHWtrOI1OLamw0oPcvyTrloCWIZ7DYo8e2EQR4qV5TAUy
6LCmBSIg7q2RyIUwEcRFGc4/rZwZe2rNqY5NM7Fm01KUZh1dgZNh93b0lMWdAu2BREk1EZcI6fXe
TCCdHUwaafNySgdMGIU7iuqriXNFtG9lw/ojuQOzZ8DQ/naShXmP14qpvlSeoTBTN1ue3Gu46tiW
pNvDqGZK2MuUHwqExqWzajbSrbqUT0fJiEenmqDCLTC8TaLrgIJaLEpZzLHyx9yeBAHpUzKQk9yN
CHv+tnYeDJmv6ljcRKLjV+tNzUOKR4Z7C2G3LVzUoeirnT3peQ5ZLIWH4sQWjyUGhB1Wymnr6Q52
J18rNDnTOBDVSo4pwi3z3h0d6wwvkZTvD5vUgw9jBf9ORhBzHEY/XEThMN1osNYVVv1sXrjghrci
wBkjoUaObELEKdykFO7grsrezNZ2APMjc2oDC6VBjfeiNdtLzfGVS38X4P84wah4CpPWuRjHUDxo
vUsWZ19l19Sf4ZPJm3zHEMP2lrFZuE9FmPZfKkuHF2rA+jtguKuuGZxg4M1AlSeOK0qKT6oSTL6p
Bn0sSuqmvTFjKnbKZGIlF73EhAeroVzIK71VOIA3TqgVpKh1tWVMixHLv8laJaxI83nIFd8dFH57
eBmTkdknf8yTl0oRjBTnJBC9plhDI3KeGhJIsAyfU1rhkPL1IA6DxojCjO82HSZM4Ce3rL7xZNhc
blKwKdOqJICW+IWq+Xp0N0cLy0ag0OABx2Zlim3KRP/gYNpeYT3ZyB0eTmW6SWaakk2BtuuiCeK8
VczZz8jGuIpQKUGjBrvNX6ujPzh6YhRGHTnfhF2nprzHFE7THrQOZOWcCBNNXo+opQJaWovjd8qH
0f8c0wilt7Bw5U7lmqyXQY8R89TbHBCviUjkJ/AslT7gk8n8F9/4ChYYnkcefo4YkbJ7qtrFpva4
kFOl8cURk8Y+Fv28KaDi840ggeIMfU387jTDWuKIEYmvKvM68yoJfA4KlEHHypvI3gh6NjkvWLFW
4FphonZuEMrkURpyCCsg/rD9yyJ+Jv0iOSGQrxHo4MgrfCUL5Hsq1ALCkLMQk30Ta60QTEBP9k3t
8p23mST3op0IufO6oE5/OG5horC2R2CIda73pnmFrz0bd0GQXyjOgsL0cnNBe6zrZ5FpodJFloFN
nhaH+mOsJnSbaOUuC4TxX52+C5blBI+/DxWITl52n4kG19ZpC1WUhTFb7IbRGRKvYGUFQZwuciyk
sVMyRgeBd+7sNCAqeOB2QqjxlxBv62ZjV44o6O2rMSg4ZMqzilyNh8apIFbn+qNW4BPRMhmiXywQ
cINieDsjNcPvWRO4P5i+kZRtSIZ/OPp2wH+MBjOpbkTpho+O1RfrnJcUCX+NdevVQfFo4Au6MQs9
DJbulDsLvXXlNQ776dKt0trCAhmPpbgKs89m0rgLX2/azaTBk9J6Rc0qQ1yY8qG6wjs/P3fsvluj
YM5uCHurHhO/i+56m5mlq6tkK+vG3tQjNFs9KYttH5fxXdiI7POQ2024kTCowFmoCrK0nvYZre6G
+A3MMuoBl2QyyDn2equ856VTfS2cvIpWaENmcoNefoH7ND/aHC64JxwIrsLt8AMTCl+3uMcXNnCb
l1i6ZD93tr0zsVffDJlpXuIw7aKT1Z1iXKiRcmDVAE4c6iYvt15Wj3POmFUSnK3MTegYN0lQVlsU
w91Kco9fk1Siy0YZIs6KEcLMeszd7rJu7eAOvFFstWbCslbzBcNdjVCIcRTiUova+sCBPaKvKMaz
QZvluW06rMdGymULR39JkDSO/UUj7vu4n/7SseM+gNsjHUCckn0w5HpTzBF6aPEP7Rt5N1jt/VoS
1WVu0RZUwV61lcTqgNBDfcDQEihNEsSt9+UhYJfv3i/ETmYDFGJ46ThIrgSVLuOouWr6aa6HQVTk
RgOmykB51TcwHQ6Gqp3T3N6/zskI73gd3HfJMKHaI7HwpPrqo1J0jR8Gexsjdc5UXXJmz1ncjgo4
MP78YrPKjcdJOox/GkZjsIc16EPA83NgNRHX9hk4SbY8Rva9f6m3hSxUURQZ1OK68XZeWIe+W2ko
D/aWGI3LAmLR1hmID228lrRot/zIyfg312NiYhosEx353Ty4+vn7MrySbZvlzv7o/v/6CioQDcdL
p2jmhIJjlvz793gy+53VeBYjGrgIFuKHN8X6CIqHfWBr76WYreJdjSAuypKAN3ChTN6BtuCnllre
z4pbLeH18f4HeLtIvXlK5HtIf0zT0U9uuizsWlekocIWg/o4DNB2lTGUr55c/3Ia9durYFfiC1AN
VJInGzALzKFA+iP2MPzxvo/JeDza5P/5vTAqRE4pfNjWp9tctJZZOxr34tcofETsAuQpaKDvX+U3
y8TxbWsemPPluafLJMW6IK7i0tmbASESmCmx5/pxIGBiDFoCoSoF+ez9S749vzjTOU24LajXXPbX
lYn/HqxFslP3RMpB9+i8EEO7nlKkywCCCm/Ecls0E0vk/eu+PVnQtPoYs3G3vvlmR5BPEkPhcsx9
ShTxOgAqP7QCcwiU3d4HSaK/uUUWh8vgnq1Oy39yWLpMIrhUbu6VRLYFkF0epoZ8jsxmwRx9PtW8
av78/mbvGzJpHYHJ2MlFe53ZWMRcdw+9mtT7nCivTPeiLY0OX+r715qhiZO+HMcWfGls+zivfrPT
4CGA/WK+z6DG9xaJkTsDKaR6dlv1kwREzCJo9CNlshqo6wZqreayr3u8F2ytsWkuSrIjQjJejagh
c8KbCpIeUATCGn7/o/7ukwJ94EhmmYLR+8kLBcLRQFR5wArPLS4UB3H1LcG/EnkXQnwSlnzK+vcv
eTpI5yD00UdTV1o4AWFDM3+mn16WIdIzk+RtlrinUesqz6J/aJVq//LknIg6R9aw3pPYuKy7rP7W
93MmlRX76hYKXw3dNOyIFKJKirfQr0iTeP8D/u6ZcFKyVgyLU/J00K/XOFb3Hrv+GJSV6E7yaISa
tW8yq4gXQ61/BOO82XsCRgG7ASiHJYoHz68PpI6buegfJ9JyA/up0RM0IWNdsExVRTf+/t397mLg
RsxtkfPyOji5mDeZvo76DYMP6NXXyRyTqzfe7FaBychHnvZvXgbcGab6cBKs+Y13KoQhWMGAcqWP
eyIRaCwxZWJlsRHpEt+/q9n+8NctJzgu5+LB4eZw3zpZyJkVxQyw3YEKQpKBoNPDdUsNenf6meSQ
qTlUyZxBYoe2dx4NEYOLrEK3jYHR/BpEM30bgUpDyUIsby0bY0Jf45J2omsCKAvUy0JoYs3teZ3S
HA9mOF63Relj9PL+nbz9fqCrQFkxea9hifiGOlWMXuXmTbPHXNBbDUVH/hCs1G2o/2kMH4QQBzNq
AX8KwNZ9E3XYhrrZ9iqSe6kLYoxMTD0WdVn7a9h35cEu1If44fz2+gmwhPcPf+fomIbZp/7mW0IP
ahm1dOw9+gz7B3yefo9Lo/9wBESE24DqwBp3PpfYDH1w0pmnS8TmyvjIQkpDsGZRCVm/bjM7C9rY
HuJkb+Dvnk+IFiAsNFu8FTvLXA4q8L4LI03tVV82RnPpY829K4g0wUKkHQtEH2Yy3urHkJcpnfGa
Ws56d7uDQ7KYXNaRzEWTbDt+/7XbjlrBbxpiZ+eT9cEwGz1TeeMgun6Q8/LKoOBM27GVRrXv5Vjh
AyPIsHMGBTTWBCm4XwpwFCziug/dlRcOJhN7fQ7j0YlOuRlAGy4l1BvEtrG4LkdDmxAsME0GxS5I
UXdrUz8HltYLYr+cDlcuW1bnbWq7+NNm1TSsSvjYNNBTvGfQbMAeyBz0l53BdJdIoTp28HVCzjSU
Tzi8FCV7xkgAj7rKyIy/BlxnAcW1hP3iq2oGQ8cwja77UfHnmYpcnokSiHLrM1eKdq8RfHj08LdT
TXT5sfjs0wDkxSex11zUFXstKsjYeQEtjweSnkJJ4z5K5R+NCdRtpaY8urbyMivP0Qn07U1jNcC6
Jq4DJHQYeZXe4p7L+0J2LZx8QxfqNtVN7zwUokxv3cpo/oJawV0MVuJMPzAb7uwLWRtAdO6Q8TUr
PeYHuXWy/lB2TXcVLEd/nZqJfd7zNHsQDRjbG/QFhJYLzMXzFTgIyFU7RQDhHiIQvCqtgN+I5XZg
fJ8G6DW1SjrtThGFNWHIO2cg+XphA+FEmUUYZTH0TnsLuTyCocRyia7pV9H8GaOLezUm6/ZZ38vG
RdzfMmSdqoIQJ2FyhDtTyAoiQ45GAhtTbLzsPjCGs0hpiP9aZfTx5WumIbLqZtoqMpLNhRn7oIxh
pyt5/5r25MWkiF8UkSfMSy2WvBuOdQCYPatvCgVQQyRKcDNDuNZ4CABCvBq0rVQvfjsF18dYw1cI
zsk6PowVKePeTkxSz7EbD3ABbkjle91WOJDPftHsmcG1Eu8Jzx6gt4FZ7L2hDLLbQHvB5s3WniMf
hMMqqj1BZxZlDs/VbGbMHGJV932My6HfqJgJwutohsD2p8Cx5kIC/RZ4HNTkp9xIZiQWn6d4USW0
P8rQQeCPrz9XdICMEdiVe+5grI+psx4j5S+9VIcf4ods07zSmDRko82DhR1jw1cgtDm+aYqaD2Ig
jJGbKjOb22IyavXYKddCyZO5TpreeqWvugtHZca9SJLCXnYyiMcfROeyZBOvNu2b0SBjaBWN1MYW
+29wc97HjAGichEBV7BWbKY5KTu4tdwvFOYpoUqObMsKo/S4rzB5CYIpj5cc4eh68CABrR/JzTA2
IGiTBySRIOXEOkABtYGQQ9pwFlPXQ8k7vr7+TX/9aE7K9JIXyjtz0qemeXqOuuYHw45fhqWvP/n3
sFT4hE54eIiCJ4Fi4V//P8NS1/rk8CJm0DdXp69OoX+zYG3zE9FF8Mr5MR3fyJkB+r/DUhP0hpIb
urlP+/NHLNiT6mS2pHRxSp2l3VxMP+3dfAsbw7TSqh0uuC9RiTGcRo7dTFgZ/qwOOl5pRriogcA9
jNOGjSjewp6UwZVMaAq5Xj1W8xsIRkL3umT/JWLxu3viGhhQM0Vjnjr//c/9CMq3SUInJP4h7ZZB
p181xHwtBJLTn77w67fj2t9ciH4HLzzi9Lit02ardzMDA8ip2hEy+ZJm6Qsmxy8J//9/uQx1MDUd
+cqn31EroonwNmKscNjw176HlvyI26Uq/j88OtYq0KA7+9Qy5j15dMxU7DLijvogl+dK73BBLHnZ
yiL54Kbm3/Rz5cjC48Uz96mAFPRmJ/W92+eeBhex2kUDVouiG2/HUM1xeg9VD0zx/hM8LVOPF6NU
JIObrhhqwq+3pRlOyd4seVnN6JLbMDjinA4WpRY/6V6YE0snrQWhKu2fL0XqcawT8Ga3adBOUAoh
y84EGyBhDZneXTcXP46vpQ9awp/ev8f5gb15oI4L4jpH3LCrf73HqUs6Xp15tUOoSc5ZV41rKN3B
3ftX+d2SFz9d5cRT1gNWJk8l4yq+cg4QdR8YsRT7Y7jT/+9KJ49uSPOo7AuuFGUdIdQqeZoYzzLx
+HB76W9vCqyahHYsm3183k4BjDLIHS/HY2dXEZWwqoi0hpBYtTgn2Pm49gMdxbIvDQjWjrPTpSpX
zF38NVm9xb6vgaeWQwmG6KmQ2qYshmc3iqk+k4Aht6tj5OSmL0iyrLNwMvoLVEjBQlbTXN6h5aT6
5D+B14fcPiWuBGN2Z+fiTHRDSrP5JXXN8gyBY/DY56g3mRI7OzwaMbIcC387JKzn1FUiXDaESuSL
tFAk09Shfda2UbHu0qxYt6Zb3LVaYu91fxqe64BTHp4Dn10YXCWxywNCxD5ZRvgulevRzpA94OCw
jBs+j0bmyBPezOUq7VHaln5YXYXmVK5aksnEkro4oBfqMmI4a6v1tyKQ1abWA7VOajK2NUm0dK5z
d1POwYXMrl26LdrqwOVwieCArIng65aFC8u/jZBxLXvfsPZ2zswgkVN5MPS2XHkgt3gq5Bqdjm4y
kJwDlkIjeQy9MnsQA2E3dWNV32pML78E3Hu1cAej+lblNt29CIhTXERu5bdLy0Jdv1DCpnLUbJk9
NIPnHDytyW+oytvHgEdziJK6uhJd8qIbfKddIswv5CC9qGYI7lpBIzTMR2NE6PhhzEzQD5nplKaz
P0d0jfuauoW2YJ9xoreMsiGd9GFmLSgDSAnJiKzcx6HlWbSaYXwZWhVCYREWL1BojUujTHiIXYav
K+mTnrc4LvusCW2A4wCwQ/DI0piHgPIeR1A7GpeIjsN7kCBuKXTj9NFHyL/I66FcBU5EO5O1cAMZ
CEuRbePC1KsLA+8Cf0U303+NgorhvWn0VNgFfBgI63ohzzV09l88rXAwLE7zF7jD5Z57HNdFy8mp
6169sxMDH1jYkPcWrL1k6Uh99kq2nT6FoxP1+K4q4saloqrFJoavoA1U6jCSrEJon2GqLfXZShZh
KtvO1idt2du84qYRkWBrVX2Hr+lQRQ9toYX9tvOK5MkfoGb6BfsI3iQi0djvs+0xTH0gc+XrhP3U
1qlwDNsMmjTjTVJZzkSajJfWC/jQQ7eAskAL588+ZhN7y0ZqyFx3cJrPvQtqjdebczgG9hJzxYeV
2KHsSQKMUbgMSH6hndh7JwrTxzo0iz2ik2ItVWNigZq8wEv3zyFjWyDFE7V6mI8rDbk9fU6Op2iI
MmSNFMTfJhrfUGfx6ussTrUZYF6RtBzckaSKGDeqVPSjqHx086noF6OIBLRqo/taNSPKo7zEXQ81
eEGqllfsoa68NMGcN6C1OlgXdgIy/NF20l1FjboranOHkfv3LhrjfV4Ic90FlWCM7Lk30exMYxR8
LN3I+gtk+f46TNnnpC2AkFRu+sXDNuyg+2qTT0xlwknhIZfjAMecP8YO0WqzOfpG0rlGWTViH5P4
VxZF5abW2PXpbLzc91WwoK8f15PkdMuHtt8a83u3srlvM0+e4kbzrrwhASZXjXdj9YxjynCA9IIi
aI+zD1fjQH3s8Idd6hnmC33B7TvNxDbKvdq/aotueG40iSVriCvBMrJT78YQEk6Fnj0hTyduTHJ+
iEhzcW5R6QLXsnEVQFgNIFB33k2Ab9y5MXScZMdKq/Oxvsj0nCTuMeEQM7tyJcD2V7IESYqZZS7B
4YZnXG/nOJ2ClLZGZwWTUSTj7Mqq2nITDRaG3E1eXTX1XFeXZnnIjIrFNNSIzlF9oOJ1eTpx4BPi
LNBNHU9dEMJvbYoZpj5wWvXzGnFAQS5TMK/LxFHhhqR5dCcDlQTOIa1zmYTOpsGREoN2iQjFmjgR
IYgt+0mUkBx5QpNLornSXblkKDEskeZzcmc6oCgmJcV9X0G08ERR7PH5IY2q4+zRwpli57Pp0z7n
mcNT3gCz1IsQsselFZj6d99AQNVrKJFxX0Z72mAcKPR+m8BO2tJsaxetjK+s2Oq/MgNtrkYV4YGQ
TF9i3Rq+eCmgKGb+MekahrOb/BiL8AgqeIUl+HWWfnNraGixFb1gjB4u7Tb+zH7GyUQPd6ZXauso
zOtlq1vVFdHFODCUI4nKwv6uOWUHfMJLL/V5G2pxlD3UBSevLDhxdKwg7mPdqMrlxFdKbvlcWwi7
qTbI7IwNvRfJNALuGO/tAklGprpdjoWm3Bb43JtGBLOibWb3e7RoHGYJTR7UQzPBId8I9fQMqx0d
vkcFM6RIJW76GKPD2ckqK84XWPO3OO4f3fcZnH1ucjPfD7WV75HG6Lj0e129RxTQrTrjaBocvFoI
j4Op8omXDznkFyIn2Ou2ZtA3rHQAJkzHYZPgIpD4M3GVCXTv7WG9lIymRAcpYEktLjusIXzpvjRj
EmFTSBjMD2g9eJ/HoXtG/maF9+joS6K0akdf143iXB89N8WSpYWDdU06KLS7xO58QE0vJFGtiiRe
JVZn9ORtGs0jKEvaLkuV3Q2JpbJFRXw4FcJIoiFeomO/L3AlWsWV/t32ul2F/SLGCygHbUeLNqZg
f3Fw9DdombQLwyq0ZNW6wPuabY5b9qlpLcqkwWQB7j/mCWT7qTp4SiMnXbsgqmtTh10ADd34mrem
uoTFj+G8CsntBp3rkJdk1nTJdg2fw8w18Ok0Gmw8XOVTWmraWazQZW5wzeV8swXHtx1SndAtIQAd
bD9zVlj/MNbsZg6gNzr9B7C29aYYJaiBaQGANsk/4AYnvUql4lLzUMTvojy3913f5C+lhaBxMbRD
o+NtYFNaZVnGY4sSo72cdV1g0VF1VeFYi3df/sSLq9h7JtTZ0aTPwAKOqVM2ds7BBiY8L2Qiz1PR
+GtERlDb2i5wdvgjkReoaFPWNu6vdxZg/xOGtxDwyJzrt0TVuDewiDhug1FlD7Oj6+PxDCwKKArL
YUrN6IOW5o0aHL440Sa0M4xOyPS1T7qNZppCSCt6tqspJkBHB9RJQJzuwpPUTC1l9iUkwgjDD7Cy
berDOeTwcw6thf33wvA/alrd0x5r/jygJTNfem78T5tW5OacB3wemRsPhFYcZMr7ZXDjpyLrbgPo
vpv3m6A3XTKLgeAZrnTkP52SLxq7d/JwICygrylIi6AjDqWA7VQUUXnQ7LE8e/96xu9WH0MqhnyM
c603I6SCaL7UFin+YV494JXKuGoVNxB9VwkLq9XgLKQNa03gKHp9fAUTUAdIHplAk5GB93SQQrQu
p7rfqoYa54PPN3exv3S58+6gosQTVTj+G55I2A0BFqJNumsF/CiH2FAQ8SQE/Le/1hhm7Eh8wPMD
m5aNI31niTzlAzfAN302Y27CWxw+CBNQIoB+7bOx2B9ERaIwjj8jrCYkvwcoux8dA28Qi3mYDilM
WAzzMD08OQU6HEsCUZTxTtgUzyLk4CoqQZSI6dNniBRDnTGhecCHpf/6/jM23z5jShTUZug4mJgz
4/v1DkcjtXuZDRE5GpDCycsq/XMtCPzHvKM0bkpQ/SsfZvUD5jEPqT/WL1rlDGusWh0sUZgoQI0P
JbqgmvxMi0SIinISpd+O+ts/h6jV/FUHaO7PNLhS4Svi8m+8+iO8mtMRiOQdvDouih9N2T79glW/
/tQ/wh7/E7QoiC7Id2ZQ7qfEc9/9NKPOOt6Ys3bn6AP6D1btf7IAL3gD/jd1Z7IcN7Jm6XepPa4B
cMdk1lWLQMxkcCYlcgOjKAkz4IBjfvr+wMzblaksy1tlVpteKlMDIwA4/uGc76BhRGrkcS//c1Yt
IDYEwqFhJ4co4G/+HxEbgDL8+fE3A+j9pu2hueMHJEL9lyGX4HYnNYVI78o06qRZIyaI4ZmsKjqm
nTWpXS5x+2JbHVS7nwx0kDtXdeLHNBWwX0qQKfgiZn2ZqEYCYmRI+fkyLYWULxZ1Qb4dtfUt9u34
uQSQF6ax63wZpOxARkE5XsbAiMjZyRxII3QRlxiOkgwHQpbUwciS/Nh2WXXlZSQPM6a5L9pOfDNG
Gc1XuCeAeknX7q6HjEy4Z5FHvXetl5Wf1RMhgc9UEib9Pfs0G9l6wstBdGcA52qZ9QhpQM9b0Zpg
kz3Rv9IojXgj+qE0LrlInXV3XXpqn3NtH2O8z24obJr5nSqi9NlKZip2/BoLBO0MOTAmQv3da+vm
0ZW9fdLwAQ72lH2HCj/voJ2moTZBvmyGwbYPmZ0+zbnI79wMx82R3yIupF9E5bYD/n/sKtG1G5p+
sess4x3cFB5SE5rQie0mi80qELsGqRqdiI9BEmFt4+wWzvAHSALOZQhWcmDXe9apx8eOSm0Jopel
9L1HteKA2m62/RPZ8cLApqqc4orsPzaJJMtkX4exTXaGsL0QnJ3Hd8DZ3/RTdXYxQF5B2cS41Zek
d7CJj/AyzeQndX0X+5gTVbLzUnd5AAsqU/MQxQyFcyKRcArM48buxuOcjQuwd38GaiXJ7Nv7pG4f
Jfi+r2oRcwmewFiegsIrJAwOqoCjNEy/eElbv6+eYyi2nrnrqTonYzd2BSjyA1r+2dSnJHbwYJdZ
4aTWOyyrNubKFfivnYJUBi1Du1HyZqFBgMsQMSFj4HFCa/3gJ5G7C7AnhXlejyAyHFDKEjdrmJCX
zKyiA0NQLAZRutqxx12xREPYTr4i/9l7yidnCxvwFPftxZn9bLPgwfbS+kY2C7GcTn6QUxmdAcbt
K5QUz4aR3E8UQ5uWf2ZP508w7jC/Wua47D0vJVhomB9Rf+tT0ybJbnGb7LopDZycjsz3xBza58Bg
P5nTFuy0Qb9ayik9S6SP+9Gv0yujmJeT2fBo2m5hPwez/VZ1sKuIjfI2WdIZNHzZsK8rr+vOcJiy
EyqCby3b7zPY3PiqQUlPTE5p7lqgotg9oOepfi/hTOUYYrZpaZCn0xhALpQF6CFOkh/O0nxl1ghz
A7U8SyETvhbIIT9kDzdueanH19XKHUMyrA5Ntjx2Ke5YwjStDbJ4/LRtZt3x02dXGbEWhBwgTD9h
SOx/qHX84SdQPD0etiP2X0azvL2reOmOddPQEzqPjSgecj+9XqyIKU1Pbq+9PBHXcKhNjVMY3oUO
0hPCGhu7OXFKGd9+7CahP8hn3TQHf54umW1M2NYJ/WpV0e2GaCHzKZIvLk3/ZqxKwtnL4kchzXZj
VyOwwSLpH1OjuviNZYVBR0Z0gw1qmlP/IhWjpKyccD74gbWxqXrvzZ7RcTm1VegFw8i9pbRVcT3c
A3t6UHBJ0B/9tvgAu4mtzTaDs8txee5bHB5TJLKbJOiyI+/+ZMtTYd2DEbsfMr0zfD7UUlc3ky+z
92I9zfI+8iCOYUC/UsqWD6nduOdawePhgrGCn1TACCD5ahqa9bs9/Uw6yAaxp+k+U8CzLiSq0MFo
c6YaEzvNsX7fCdhy8eIGpzzzHiK3vce2Ze45JvyrGp6PR5yG233hXOm39uBFw0aJLrvJ7H4Imy7v
DiYXam/WTY8Dw0kexDQFl3YyceMRViWz8lXHAM+wkDDMKOEQNpBYIAuAqdAP2q04XWhJ2Dtm+0zk
gh+vlu+JTG9ykfB2aCKYfFZwSLPuqWC8t7fLJXoc8/GijKYNJ6vLnrFhPjtxgJ7cGN71Enx1Y/tk
90AildWrfVkUuLTtca/HliSy7EBAbcS32MibNXHiAP/vo4IhtHMg4x7Nzn5SkZdzA+f0xmVSgFJp
RvMmscRDH6jrQicvoBeXDSGIO7OW5NJrtWMa/SaDEauQhO2ynqXK8O98LQ46zaaHiUtXbhRM/ZBj
1H/Lo9j6Wji+u22Fx6NmwJkjmOFCx78bGuKsfbvbO0NjX7Vu5m+agWgIKLF1EuZz4R8YsCynpO6O
ncrOQxrlh64A8wVvdo3OM/a8zIpwiQJ6P9pwZEyylx8SmAcHNg3zDbBIeZ+U0kC51TaXomdUO49D
vVOZk3xTjITC0e6JnoDxUI3FsyWJr43qSzAsvFizgAl42z0O6HZpI8qPgYhyQia/QqwodgOfh6lx
nYfS8dKrYRYniw5wL5PIt8PYcRZoqJKYE4iEZMugGrpyUifez4aYN7qPxWtU9+oBtWNebQzMRGoH
+oexUimqu9gYGDXUbeKGHe81lY5kaNVOBiTXAnLZq/7ajqsIV6LN/rI3000kjOfEGNfX8xhvaxf4
kw9MlAX1C+bC6taMFdERkOkkTTC5N/1DlRn+KdD5cp4G8Sxh/Xwz2sGIj1GJl2/veKPQG1FYI5Eg
sp6HI+9ZQuC74IPUnzsr8Rj+yLF70E51N1aGgeDJuC/npL9lB/1FtwLwzkSgBrF8X3wti6cpzc+2
gVkToe2wtauieeN4lceRMdB7RuTODt9uexKTYe8y0skPbkFyuu+rnBwCyYfVw2sAb3RXmb5xiXHX
vrC7IaCRJcVPt3fibY/tbOMkonivfW9+ZBCK8bH3X0XuABn0S+/F85Z0SxAJNA4vyZ6quDLx/yH2
DTyC14VgozWR+DvuuWDZRpDduG/wa/Fc8+PFKG52ZfZdtfm32TS8hyCohi9CDzsT59gN2x6HiR6v
bC9TFoOgtJUQgVQLv8FsiysmF/Ux64nMwQUWXyy7OHZ5lIeG46kdgnxCQ0qAQxy3SX9vNMI/Lp7b
fDGW4FgD230aWPfsrSAlqyNY8vS66rrvTe5/cDpDTcViv0Vz1D8TXUO4tAgOKmCU7WBK3jHZ5wWB
GGzb2WIIE8dGLgiG18YZKFLyAJ3mOoMUsik6PV8TmR0cx9qatl7SfBRxaYX9VKTWnVKD9cgBqTE4
Q1XxN243JsVBVjE+wFLmvLy0Ub0CSRNXsTs7+4Ja8GUdVs9MLwt/ndfN4rFMhPUNAaD7DSxOQmxj
FwPsTRhZI/PeodPM9zabIry5DJtZ+Z29fjE2ac+wTgAOoVFZUR5V20dnsD7bksqDXUk6xECbIgsd
7VWLp49ItiF+DAwKUciuRRASvvhCTtKJidF3bBfuoVHesi3xd7D6iFczZW1vlskBeCnNA1ftTHAM
NGWUV9uCXMPNJPu3oSMVw15Uv6lUJLZOwfy+jRref3l9TCTM2jlS3QZfdnEUGOM2SZsx3DTHXdSK
myzJBLZWtz0UCixompTY3jv8EbkXYIuG6DQ07UML/+pgWt+I7qZgwr+3y8roGZUkibeNTQaSBEmS
KAUiqWVYm0GXdOdqR/L5EQYTJmQ2TxuMIFZYA+pHxkDOUAFMq25B4mP4HyCGMg5Z8uQNCv+1S4G/
N32+4jJQz0wJa2hEAU7WtLwaXZYSmeVj+p4oDfFiSyKTPMU7sahPdS0fAsyQB/jjH0XVP+MCdW4N
d7knZ4fgws6Z9xO+/bBV3VbJOdkIBTzJaKdhDwPFfsEkoiHMlOXz1JG6gvaWV90MlyUj1HcD1y3M
EgxAGzurUYKWyzM7TRy8+IrDlBxaCLHW1pq8hdUNd/lUuCCDJHCeyY+ePau4Zpsib1rJgrdvqp8U
vxpSjd5Z2VKHiQFVbJID1nyd7JeiL59bkry2BftXsPxVsJOSYoeBKbFjRlZc8pjDZUaCsA9Mp7lx
/eibqdsY6OvEqAv09H0zY90PtGuFc+FR9VjMI02V3VTT3N8wgg7LuhnDRberxs+cb1gMnAn7Nlk3
1CL0hgHDWOCN17iUvtf0G4VlvNr+8h4r9+BZuocRz2vYznKcoMsp8vNhh4v6UCQ/Db/p4eoQRW/p
TB3JbbtrUnFVTQnHY9L48HpSc09aXE292oqD6IaDXcOhFVl25VuCF2hmssn1nx0vEWsc5/vk9R9R
H3+r65z7pxb3fXfx6gjU/9JtaKfiN8OwB8gPxalLFwg8wrteAv+rD8q9DYL6kPNy3Nixr26iCBqa
UZnWNdyp+2ykOjN0ZoZdv+h0A7XYZIVVj5Rnxl3vNoO/yctp4ZWQRXxc3gQNVjmV7Gff16eWO/ht
bpMfImcWKSJIY4mwNTBzyUZ7kzjla0Focb1LU6u84ZUFK3eqRUGBV7P7tJO2uh87m7gdY2rWVXMO
g9aIAd7arZmENXvOV+aW2MoR69LkqOZ57H2AbEMynKiqc+QbSXUg2Uzu1bzEV2z93X1b9U9zu0AA
qYPbwO+zuyo1rJ9OqvurJUndsxJ+eyQFLz/3NRBTZ5Ttk6zYa/it/U4Pn10AItHgxybsvngIB13H
1wKFadjD0rwwEJa7ZpkAQdWIObKBbmnwpLHv0OJv2zSmAKjwKFdCbmN87iz62Q6kuou3zDYM7Bjm
LWNzcBgqEzuwidGti6ZhTZj75pfIxkvbe/figm+MovZCzFB1bLP55LTDApNouMEuTlmhE8AJefDG
SDzdkjMOp6Aka45RX0UZBE55zPnrdcAikWcndifKPbr+vbSh1HeTzQYIzS0Ix+JE3XjyygqySFEO
e44rZ8dpTkpg6VQ7eN/sCtUtzZT/0GeGPNAKM3ERU/Y65EFAJQ2E8sKrmrfQSLdwQ470VaUrH2Rg
Jrd2RDpRn8MbQooCeM5u2N5rk5lpkR51Lq2wbRWJJJ02r8BOd2RfiJ/N0l9mbMObtbewl/TG4nTf
kUNV3mUtl5GUFqxSOTmjRTGGBi7ojVun3TaHP3I1ygwgHGb8vC4vseu9wAXV4PQsYrEVt7+epn1l
mYd4ZN5RdEQXKieZCWlEAW/4wJ3StPux1Arne3eZ0ZsDhY5QZAsYFg19li2qsDRIahwhb6KaYFwj
dAgLg1PZMaNjQibhbsmVQ9Eyn0ee1BDcHZqMvuOMdKx2SwH4bfAyCNLOyZfN3cQi+JTqmTDUhjAS
1b2oaKj2sp92tFrcyajSw27QrLis1LxZrN4+wG5mjLLw0kWjDGXEIqYCnH7W75bBzcOmQTVAo7NU
XxppMDYZx5G4FjTRnJ0P9hzPfCLy+XJ3pPPyRybxtIOdQdLdomDOWzSpUTqeEx+9tSOrb1VXB/dZ
bHAhfecAqY9040kszzgA78BUdttJWfZWaHPfaQccWtsSBEihbBCC7M0bGpzsqYySH77V3OjFvsp9
953sIlTc751VHvrO/0lklqLNTVlnW0sWkpu7bbKKOEqVbVlY/FTdmu1m5G8JcdO7ZpWqr0qC3CZN
mXh4ZiVLFsTbqmIWANeKsgVFQlZnd23CAR3qvnUnsBTSuy37wT4b1PSKUXhhb8aBpnwg8ZLfxJsc
QEsJr0A1BPyQ6LhNOg8fmnsFYfAKDQ05WhNegykv+j1THByjRe9s8sXyGt7Qc9Mjzlnag2TfHWxA
+rSntGgQ7HOqAd7WVuuUlMYN+92Jirx7MlhkQooH7TrvW2jsbSiwhNRXLj3CzPFh9+hkZGA19oY8
mNmJiNRk4zCb1z3Ipm86n7y8Q9YCUrztf9vo/G/P6w8/6jXSVf+f9S/+oLjgnEu6//jzL/Vvv45/
1GsS7J9+gSop7eb7/kc7P/zQfcEf/U1PvP7O/+7//D1b9l9N4ulkWBz+zST+Hcj7e/X9T4P43/7Q
74N4zyF6dl3/uniq8O/+YRDvMaOn6BBIDVGA/yl7K/gHNnDceQHjW+x5pvh/c3jhfcrJLQ/ppvRM
j//1z8//u8yZr+637+P3X/8NpYp/njUAi1ATLXKAr/OXLSiZbuwCk3w5erHF5Bn3RHUdT/H8XIKP
DGP64X+hov115cY/CAHCN1f7OauGX6HgVPSMAhd3PvJGae9NgmjDT7PoHy7Cf/GxfoUu86+w28XM
j2yRXcrnWuwPsvHO0SZizmQ6zh1aQ5QWzT0JAkMItl/tTGMkmkW341Y2mfGg8Yw///0/z1Lkz8sN
vleo1mSDI/u3+UWwLj/+8AP0YPtBG3vMCgsXqM00Jsu+8BLzOEA8uJ4oZ85TNuGcmcHxkSUbiUgj
JKUeZlwvnEeyJhDE1ZE/X+ANstiPLUp4fxnzPZAgfm9Rz4gWRGGw1J9URiKTE+nZCTt/xqHVzfkD
1p2cOB5/ocFxBjSabnMuXaf5irpsPqBkXO02scXsu24EyjHX9paj2Uw4YYStbtoxB3E1DdNdJ2jZ
Rlerd+hUNNUgK+efVN/LHk3v8FL0oHN1RgRZZCG8wT/joztZA9MS1LZvCbPXV2Q0/MGR9KJrtidr
5LcbPQSDV3bbQSuzPvFVoWuILYB0ZNpLKQ52PPAxTU/bkI3hTOHDRu49ESxLkOUaxhYA6ceHjSjF
S9v7uhiAPQ4eWOys8whdQWl/WUhgOkZmOQLGSVvs83Zzr8suOi+9Nx3chmD1plv4cSisXzKzHF4Y
EruPXB17t2i0X5WNFqp3p+ZjxskUxkQJhQx15ueki+pXAMVcmUZV5tEdA56hkbw60VXBtYuX6cgs
cf45It5+Nlv+yGy2+otb+6RRTKiYmriznqBx6S9ZN1bXU81mtmTY0a1hKzKjgx7RALv9wq6jKNRO
K9RyYLrsXd3Y+YMifxI3UrxmGpEYICN+GefsgMOYKXR8JHgGN6/sG+CnPM4I9OeDm/bFqfa5uLOH
Q23qGSZvtahagmZcTW2n6dy7hagMStTpYFhR/oBujxB0P2luJFoDcJXx8CM3wUAyxsgZXpomh4ZV
Qy1qhhdGgKTbNQN/lSCiTsG73lgTnzgYDfqJfH3YjYZeMzaHUAZ8FlKYg00X0EsPec6t+JmEZ+Xk
vc+pLal9uRLRgE+fHn3NrQaRuS0ojX+O9HXvXoEsABBmhq6IILxqWydR9OCaUfPBzn+5VGMyP9sj
epIKw9i2aJt8D9S8+07/gGZMorZK4mLZWwbfrWaoxJxn/arXW7SopuHH3PLpl3wmj6BZuBLSreeD
tLj/gWtiE43JiCh0/joauj8n6HVuY/+n2QcYEVMDlehGR6V9SrTzZtpzs+LF+5fY5t7c2CTdHT71
TVIWbwDPhh+dpCBmxMlNCegnnBIulOsZ3T5qJIqgUshb5mbObY9056lKtXpliFy/GfjwIISRC9ja
Uf0mCOO9yoThPE4+duUNYS8B4Z34RNli6SpMybHa4PrMt58fzkfocdL05g/TrCoqszRbLrR6+ovS
BlDYurP8zcAaMrQ6C3JPkZWhO5rsCmsbr+oUTQgnprT9UIVrrnOfnGXrnPjNV4y8KATMGXCga4vm
pnPpKm1UgtDe3NcBbX33kba9fE2tqszj4yCWSrL6XYxqJ0xzpKpvRugHYyx6+SBY+G0aOc3PbAmQ
pLnsNTaWM8H2oy7acx868JQxqRCdO3UcTX1109cggTvusLM08rvO1MY9LcyD4fQ3BKWXe/C4zv3S
rgkf3iRuWid+jJzopmSItyW6Jj6ijU9OpZ0/a0daO3izYKckYS60XjvUeN/zxC5PRhV/zL1MiGRH
e1cx07+uAdzuCmcg7DuCK2aluoGQqK9gWcJKAytxnpY82Fpz64X4EGOKfPQfcpHzxQjUMIftEp2Z
rJ+R3rL5KhoswyqImhN8ArjfxsRazYwdQF85eGc2CD9jtXT+RpAYfei1nEP20g9z5aU7uzSCqyyJ
1UW72bh3Ex7YJqM2TWe0Z33gx6dl5kKiGTdPZmUMx9Kr55BFu7+rR8MO6YB5LCsrOySmp0LbKM2r
0UmDYx9bj6KMgj0mdn1NByGIQee7/9BqHN3QIZV8YU3PNYRa3g1HW6Xe3rXGt6qO2uuegjdEvt6f
4jGwYKgF9B1O5DbbOdIfoh77Q0xcFDLzJvX3A9QHliRTt8sqt3lAcGdtrC7X+3jo2Z0nOa1z4E9v
vjMgrhP5xAwlZlhW5Pkri/7aY+bvzgeGgvRtnguMBj1SwuxGCipE0dxTnRFFtIY9nRTnqwkyNGIV
1OSK4ZPiubrIQqurcYkIUbZNFjiT0luRJDxVmuDzvNlUNXfg3FnOWbnt9LzgYSa4sxxCX1ck2G3F
YNRnq3WXd1WYzsmey+VJZaqOQ0sHx4mQuVPZR/NdmotlOxAzes5hroeuXZTc7jkrsxHUs2aKeu9p
yZoBrTvJP+1Ybkzlo9Aeyh2QvGUzOgKpYyCyr57L1oDVI518NA+bPmD5Am2/3vRxec+Yind5ao6n
NGVijjN92MZGHLwUYPMOBNlbO1fUyckHfULgQyQvEBXQfTK/eSi7yb+xmmU+g5IfCvSeLLIhUrfl
D0ijN0m0eNdkI9tuKMeRtXbh2KyrZZJflF6sk0pKj1VT4rZXbLXFaw//WALeH70V+AhAO8Gt7oeZ
lZk/VFmWxVZ6lTtBBTCH0wJ+nZgjo8XMXzivhNmnKZqKNLuWXaw/SpG5JrmdZM+hhK3Ajr8Gg2ke
xyRnagWaXDPUQhm39xJn+FZnFtGcxbjWBaq5B3RSbBllMUz1sXpcGVMBAy9CIuFx+5XJqRVDe43z
rGY6CjSa6IvaSY8TMH8dZmnt3M52lB4XbGLfbIURhRnqzC7CAPb+WSJlbBG3RWEtx8zRcOhsMo/8
SoFXIRNMgeBfDShmvqbLKk7hn1VR+FsFBeZB5d76DOSUCV5kqmgbO1hyPt1JTaKc2yVNjQejVhAx
BjTW64gi97cxWh6i4OYVEOpO6tuk+kXtEoeLZC28nWcGd+ffiq8mtZHoW7P+rjKyaLe2k/D5rHId
R0zzbO8oQ93HCfo0K2cKxmpnw3zfIs8rTgB8q+uiXZajNFG4lPXIYdyurJRS2U20TRzNyz0oa+Oh
ioP+JbVFfBuXVBqV46obFrzrTxE0X0lxpCyNmmY9lJdy/tll1CRp4FGeBMwp7jgGq+9CufWwNWKX
Rp0y8cwgGxZD2fLjzBr1QGIZ/UuSkj5Lfq9BYpNZtvMhLl3UO0PG5++HcRvHvMtriq1XpbEv6Hkt
fwO3fvW6qTjZmo8gYmk9+eU0//RnlR6mhaF+xUIGhfWIbJnuGjICPu/ilMPSvv8XTYT11ybCY5xC
00gzszoBf5EnOrhVVDGPGOIRN4WQ41W2a8pg3tczw0SVVmgcEuLpBps1X+qLeG9Y9rufqS9jxQQq
dXhNGQ57xV6V9WVobfk6KFVd0kXkV6ZZijdyWpPpomJVDVfIPnwi6618i0Fm2adwlA8ll/DI7tq5
NZHJ70CBUycU+IB4cS/7ikzMK5lQRbVND7FivbK27I2HIW7dR/Zj88+SKbGDckGyzBWae9uVLvXG
WBenHjvlKYlgWGxoUqgH43zd+EqPS9/GJU/AZ41ERnRzz9JxvZYBK2+ZU0iRAgPcg3CVRylytbOn
SLGRt/zrjGTL/WDR6sUMfl8YTccJ8gq7eGsFKV7nrlg8MOwRzM8vI5BNjgLdAX0FjoF4S0EUNY5o
U3rRho7dwXva8oEq+4Vkd4v9i1D5yXOXIj6B00+30bL+h4hCKtqamgysMEpRMbA8ptK5CkyJMqsQ
k+IUpJZiTs04lXwaPnFcBQRZcPPjIZsooVCxmEjnKa5oY8wjXQ+3ti/1F4BDbmhXlhNqtActmWtq
uXzCufxEqm9zxs63Tbv0gAnMxzswLsdo6SjkksrtX7q0ePNa6vaFrcarPxYi3bZzOlDM890FOWiR
87Lw5fOwGw8t48rPVLD7XKyAbQKEq9B3OlYFjl+/s+Kp3yVQJ+oskJaQ8bieglC9lUPsX8+NCZ9k
pNlyi0p/qUpqyGmyxMlkZPnWrTU1fgv8UWUH/l8uBWm3czH2MHlj8oA1bOys8laBbOrdl6LtX0xm
lzvouPW7o2G8mZLKVll0LVu4CTx5XW1p2Pk08k1TqJuOaIV1wjzV711U+Vvhd1SkEZo/L6ydhWdE
m32FgcDif3bm0nx84hn9kixUVCBEL6RyORJv3Jwb1TANwY4RbKZgPbqSMlv2zoy6qWDZ+3WcPR97
Ee0tyQ/BNZCP9pzOXnXtxnxxLQfXoTJth/Up20uYW7RVIwpjf+28SU9RN2VOX+6ltCc+Ur6fPk/p
skt90DO5W94Nk6e+IW6jzTGd+NaqQB6zIHWRSPKXVsZasKw/9YR6wtr4KR6msC7WayDG4mStj+pE
J8uLJB+3iib1zWmmfj+1ZcYs3BxxjQ0pHenaNKQwVaptMsnmHqsgV4aYV27b9QxU7NmjtceeSbTw
uVUpNuinBZojBlp8Ooa1V9BH5ss0MNX4vA3tNceI27sxjxNjx4uM6TSFnpv7z067Etw+JejW0CX7
e9OQlHMqCMBGmYzNtvBd/7qPiEX4bMuM2OBrkA0dBYOelc3KAGVJ/XmfKxrxMUl+tv4yXxYet4oN
ZMxLYISsEvoxUwOTON8HtHcTcky0ptSHvAp7zL13TT8wFKk6LnGM/+Y0LXwiE8c3zfPCI1iTJvRk
RyxraakZ4areqHfkNNBGMjAZd1XJExNPpXNr567zyIsGdZZ2B/2lywBIcoblzdeFAA1AId3YfMQZ
na42u/m5MnjMI7stTsba1AqUJqvmxY7Onx2yAUKQeGKSvEPAP/xNpU2T3bAfIDief/6zb/Ywhl2m
HMBatWI/QVX+MAlAp0zxDC5fUfKSarSZ73+7NVNGRgp60KlaQ8FxBpIsWJP+3ACRuPaRqXytLWYX
lo6ZZfTrGGcsRXI7SCrcMDY7DncD2F1dBPUbUnC2VmYTXI8e52w9JnyFidO0H2aFQGHMczxvmrJ1
p13KIhKXAswp5V3TrsewjmqN4rNgEhSkHrVG3vLH4TTPVykEtieUlE44Ntn6FqAwfrN8bgm59Pp7
30T1e2JF8a3XE3Nmtev9kwP5psRkCOTycaJ16vBZVvgBk6k4r/KHksCo/SJ5TbqeZT99vhusjtEb
5MaELF3upmwdXuF4k7debBCSE4yBf90EfMPNnNtPYzsPYVBK5hY1FYikDUGdmVlPijUO2gYuJFiP
4jQXZnWNb6q6dmweHMhQ9S6hXnrVqLoUW/Oaomi0OM1kPLzMI+WJypmLmHVhP7Ee4rDlHPtaax/I
kltEZ/pGNETrKGboGBb5NtTcuErGbTYxyNCcJiqkvASw70/cITUyZdhD5DnxYGO3Rcvb1AUPxQxU
940EFAaDI7M6kUaUaB0Fi1iBPUhp1Rq8zM3zecxOawoWHTtmmFrGX+imWLLMdrnWcXqi+2/FdNfS
LD8rFDlHgzSomZXnwJdJMPaBaFM29YHgreUOitpacK8ZZvQwjcwp7GIidLIiMOeMC4bhzXpUoqPC
YYki+Xbx7ZxLidZhiAlOFU3A+yGhVeWZbJkKVp03X8COWk+i8fofXhVNBzbYEMCbnAc3DSj+FITf
bxAhKDkavRSnrOIhgxKa3GKbf4NVyLf2CQNDq8OjMpBcS+dJmGc1jM1XqpJMsiOfSR0Gnh5Qt/RO
SlaDySHLDmt4qesIntaMd3/oueCzny+X3GaU+fnLzwdzLjNeMYbVtx/Iuo0HxUsFCSgAgslmZVMm
WXqoCdfdiVQ259hzOGQGhztbImsB++Oky0W56FrJZUGGAYykl0vt7mBN8vnWAZ2n1Zu06QgQTIPo
nBpKYWUv/YEGjk88nrwiG1Fsyle0yMl2WSfgHY3srkckoFh09v65i1DW/325av1qc1lH3p7trZ4D
lAdkf/wy8q4FxIqs6Y4yZThMKnfv3HpuZ2MaGaPzLDnaEjTwO9B2050X1yVpaI44LhQHpE7Tu1RE
Z2kxzFfVqJqvCK7k7ZDa0zNHwrL/Fz8s+xP1R+/R+sMikMD1g5cBWMQvP6zv+bk3GEIfjZR04UFX
7uNMan1oIi2+NZBPU16vhag10BSxb6a0YpRxBslQv2eK0ernxf77H+ovZh3ApI5nY9vgh/LkX3Yj
cc+dHKSxPpalaLjRAhFtNfbR62U0hkPb9glBFsg6ZyGYTUQ9Q7ZMcXU9tIsEEAz5QzZyU4nC5TSI
nPo7+UPeve/GascpS2FoYBNY5cLG9u9/8v+iUyH96fPqe9hpGZb8+dqTJJTXcWx0x9iwm3MUMLdh
ck/12GRNe1+sw1eC0aBZcCa+6Zm3SAW+LYKX5vy+e/nfXkISjdPWuv7Z/Xnt+Lk6+8+d5P9Pq0oJ
u/EPl21dhv6+5Fy3rf/+b7fEo/9pTfnbH/inX8j8x8q2NEGq8vwGjqAZHX/o7t//DYfqPyBLWZbD
pf2dUvXPhFdpkQrrwOHBOUCAMX/sP/eU/j8g5ZgQ3aDX8sfBQP+yl/y7PeVfzIwQ4y2ceo5nrbfX
XxhD0Qg1Iqkc5zSgeI22drbkDzAKorMjeTuL2dFfmHgtewXwcW8BjISMjiQIF//07FS8ViWhoV9M
QWcST2x2/vBN3v12cPxxjfrr2cdPZ1MgMsXCNwVc+5f7P+j9FqxfIE/ZIOlWEkmRaSbV6j6gGm7S
grIfFk2oVZ3Lf3Hwcmj9cpjh83KQTrjENHm+K8UvcwLiktEl9mlziuLoa9nwjurHPg0uq4nW3brK
8a5t06/wEc2ud0XTgI2IavZtWqrlu9cjK6RJmMWZ4DuNyKMv0GtDrti1Te3e/1/2zmQ5biTLol+E
NAwOOLCNkREcggxSJKUNjJowjw7H9PV9wMzqkii1aNXrWlRWWpUUAwJwf/7evefK2K+nNZ4A9xAO
RXdl1Q4WQLNGDouUk0iXIljolKo4xfaE350RmbWGKNJMCFCk3GjNaWjl69ho4Et4I/BizyYdERZm
pVJ0F8qvLmloztu2wnhLFkFJf0OUyJPoQVPgNOiG1kAq0zVbpvlktK2B5Fo+6HFuc+rDBhMlLd0S
xeAYbQ3U1ES1VU5/MRlFuM6M2Vmlc6cnxORDj3eKun5NXB+qU3ucnst0oe0ZKrCuiGcKN147dU8+
2iTKOzOnB0Tjg0KEH8C78BlC7JDOevsxsJM1LvZhOTfYzTnQRnpnKrRrmzRqTKRspge8kwwATCRj
sB1oKCS73mEks0p4lM4ATaNx6XN5OceFuHsgBjhG2yAHfSB/gVjW0i67M1Qw2tSWM4AZorNg7goi
lvxVGXYZue60ziwDbO68SAZbKG9RlNiwDvB0rMDtICCt0WBduDi/sMWjX6U17D7LdPLpAHrlbYZF
eKeixm7JeIlndDh43lZsz9aOeKF21zJtuoWJY+xn24++NrHd78Av7oKOVjFPaoAoVxbnmfaTwylG
p0fYLOmGjoF8ieGvXODmmcnSqztY82017zq7I0NVpvbkrZtejPCBgInu/Q7tc2j44zHwrfDRwb1x
4Q8xzg+GI/E3MZj9yULY7K6SUhbfbCkWieKMHb5xE8xXAT4J1PFEfNI9kFgSNjx793FkpM4NbVBN
5B4WN2+4R+lPW2vVSBA3a0buTbROx5B6za+77GuZxsyul77lMpgbvmZwMhafRVz08QqmZ29eqyZo
k5c+YSB7gYhckGyqmPnOel6Q5U7aP3tjgjF2cmlaYN3qYNYFemx5KuC5fMH0vTQv2Iypjzqa6dsO
wZ2xfZ3zkxVaTkz/ZceoqTfm5H5yiFC/ADaBeMkIS063VdkWEfhU5jmLn4MDJt4DyhQSqjgzRkPG
+bjhbBMnXXnVxkNSbxrTqV5UBdPVQsrCrT4u43aQL2d4hctiGPP9M9yUp5Sp+A1gFNrrgKJ4t3b5
btCs3Ps2nDn3Nq6i94vMmYNu4lErt8SrGduRVGSOGxxBwH1y5KHy+Dj0dqBovPUYp+JhGSbRexmN
lTZH/dlEl2cibG9d8yYIB5C6tV1XL61inLupDQayr0s5hTbXiQBSe0sXmHU0M7r+Zkzs+ZHUZNIw
19ngYKbcjyHKunnDTmBNL67WrVkffZSz/FcWwfLnPpqsiJl6Zc1D/1xGyOKJfTbc8kVPXcGtg7UG
2sDs3ZBPyScmGJw02kF3+CbJJsE75tv5aXpNrkU7SKtIWel4p5doW0GMTwvyhcDb1s1x75WvObg4
DXvY1bKzV+ZrUi4DC6YbA5+Ae3cJ0y1fc3VF06IFnB031BtS6OQno19SeLk4JPKSOEw6b+V71M4Q
f0jtjZcA38oiyjd+TfX1l4DfkOy8Q2TTYMsGVX1WVvfB4ch16IMgdcGDBcOdfk0MNvBjgH9gOitW
y+m6R6a7xEouUcOWRpkZO324MGgmxBvMKR/sDC/IisBH94vblx42FdRmnPszeHSVQVQVE9grkacE
t8R9jMRsST/uGp+eSuPXLhg14pEB3hCUbNuzJFyX+OTsNUl5XkKVxWu+svWatYyPFcOjfs1gnl7z
mMthyWa2XnOaWcejNRYusRtDFnxVcMp83cP/Wzi+p3FzOHb8UO78UjjefOtfvr78VDr+/Vf+KR0t
S/xlIrVC2wZ375Vi+q/S0VrOOP/yltt/vWq/KBSFC0PVQrT1j7fcQSNnuq9CNIHszQWR8J/Uim8L
IlAr+HE9hv0OfAfC9d6c7uJOjH3Z1s61DJWk3SLcw+RYGDzdOWe0G0OvQ4JaHT0raCxWhQYr0Ezt
A7Y732tbNVdMdrT9zKaY3VQyb+PLBrcVXt66wXerW2AJTi/65y6DBtRFE12wmsiIddD7PZO7LkVI
4cUlnLNhss6aycfHsg/70wxte6RxU8Iuy+ZW4vUO22GX4MK5kAyL0V9nkNJkPXV7D3B3tarjdMwQ
4kFAhj5G+0VMk/R28egP0UUgrFlviG0D8qdzJlII1bOvRMA2pyRy+wIhbzGeQvpu6FfQcJgbZA9T
RtGWZPJQTa2YdwiEx3qPnpj/11E4sZbu2HTb0NabDiTc4V4rimkkD5YPCHk+nJEl4VIunDsb08Bd
INLoPKdZf2ryAX4zgu8NDH8/WocIxfbp0MqLIsjLZp2KCk0FfGN6SL7Oyg3IPgy3105mf4Ar0cm5
3gxIxrrmIrTcRO+L0MaesPddMjp3siUEhRzZtGhLc50RYHvjyLkorTWwCuMglFWB8aujhjZ5CqS0
JHk48XMjH59UnQuCyHp6gqvW8SxMqm4S9uNNRhESENGWJ22wYhLfFrvar/1opR3hgLOAYpSGp9Ca
jF0fMmwY1q4i3YaLqeHLXSnki/GGeg983QVzTyuEoolGf9MI1S83DvviPEIy3xkjidFo5D2acMeu
07o2bxjKpp2D3V6pfpjBPQ6Uk9ZzRDlvzx9Hzgxl+5X2cVegACZ4Lw//HjD+d8F7Z8GzSLzggPZ/
i3p3OZ6qn1e8f/7Ovw/LvITpIkf0mLig3f33YVn+hTwSng2BLTCYF0zGvxZAx2KVW3j04C4cyBcO
2th/FkBb/LUcHBdUD+E7y0H6P1kA355GA4/BAR1zKNX8Kx3Un7sx0TCaM4+mvrBtYg3JkwyQigqb
QZXQDmWZdNuSvrxm7hPE7wJ6+YI/ttZck9O5vfTWiNOCLfIWqtM0hIP28AX2g7b7rZwKb2sldr5h
fl1c/PCz/ObY/du3CnyCUmiXceneHHxbCm7LKtwOSR7TETL9BobMDL9oITTvtLh+91ZcymUOD+yY
p//nazpbY1ZPjBIxNzOuxczQbECoZesOw9U74KY34uXXC7iE2xAEw03xCxdp7DtQry4XMAAkSKaV
fYdp0vs+9t6GeVy6lpUDzSnEgoo/ofrP9Nn/vPlCClraNr/glbsRBSW0w26P0d1bUeVyKrVE807M
1K9XE68qaXzEz6D9899iiVTkY79tQr1vEcDDMLRL1a3csZH9Nq2Ld3N13rC++FKuTQMKEhIyLixX
iyj9BzW22/S2EwMm2UcTQfZx1n5DePHdpwe9svLi0gvT+p2mzPKKP/SXX9+R+gOKII0ZXF5v4DZh
nOGXcyq9T02GWiU5AfxYjPz/fP8vN90v7yJsopqwdkJlWS7zD99L6NAqMzJv9g5i85VjGFeMTk4T
gnjSVWlr/PndfncV7R/e7c0jAGMoaiLiI/Z+P1iwxBnz9gWm2TSrV1WwIEuy7POf39JmIf3lG9KM
xwRBackN+WYpm+LM84eBx86KPcFZS+SPkalDwktm/4KoayI3mrPsJx9nK2oLj4n/sWaqoKO22vcI
3rZ6pCXSDrL+Mo6OcZjIb1zZYdfczy31koyR35ED+s7C9DZHa/n9F2Q9UwYXwNEvd5yvIs+uOh6j
ZNBo9YQxZHI1jm6/NQwGDonCYFb7TAUdrt6W0Zj4ZM6MprWF8VKSJbtGEhqcQPT9A9X6Px0f7m9u
TQRFjGh4wl3+8+ZhSIPcy2Y37/ZjF2/tMHY3hOeNayI8yGNuIvVhTFAbmYOHSbvKZ7C4JYxBhMx9
tilGvJq9Wa4ygYyumbDhOxbtWOQWKMIh6l1G2m5vbG82DkRig3/sO8pBiY+/6drgUUPdfex6P1wH
DsiIVhhyh/2F8FWn9be6Go9dxglyMHK97kIX9UXuXkJ//aAHX91k2NDhQZF0ipgn2QxGd6qCpfeQ
UEiDugYFjVjtyoynpU0ItY4IESB2RNZkk3PufPgSgYwW3lzcnXjlcvfnu/XXB4TMQwoDnnoReAQ5
/vw4IrR3tTssP7qKb4xMx2uyFw5WMj7oOVxYAbST/h/vSCQhWWFMjlhvfn7HAEs2Ya1gTtowPKB5
3OZW9AWL61Xr4N/OAu/5z+/367rNZIrVBpocMzPUxj+/H8w3Gj657vbplNcr9H/DIaoGZ4tdbdr8
+a1+vU39JbN1aaszF3PehtlHGikvzA92QR8+eGU01gFRsHznAv72XZi0UaaASOQa/vyFgJkbBdES
bHdei4gDBoJxoZvIv/3zl3k7IGM94NsQwsAIQ1qS7ejn98kSA7JijbUURVS14SiR7ryRVp6nymol
OKVSUnDj452Kjq3/1NrRvhJZ8t6y9GZS8PoxKGEsxgVMeDiq//wxmqYSc9JLBRwql9uhCfJdOKTd
DiBI4q8dFOgHq6Rf3ZrVt7wa5Dnr0gEhttlfF/PsHN0McMKfL83bw/rfn0lKiHS+E1CzvtlWImEY
Rhg7al9GujyYrbsNTD0A4Omam1DVRKMj+viYuzzKOdnyJw1xee0BTd8EflltZAkeCbPaTeaP8KOG
T/iO7XWTdPX9VEJlrjtSvghKGo7llN8YZvdeaN/vv8CCV4S7K3j+lz3sh104tNqgmPyBixpP56gF
3aYHEX2IWcXWdSPTTagsc10wC2fHags6qvOLn8gH1YI10nUIQwgR9TZGcnBXEfX+4Iv5G8Cw8uiA
IN8NNf5bDNoGewUo9DZp6ndqvlfU3s91BFPwH77Bm7tzQAAtUMPiRjPSCGR0UB4ZzJab1DA3XdKy
yGuPnmRqHuhIL1MsaA1/vguc396ZxN8ubSCbCcibXYl2qRgmVyto6nGHECn33c+UVbdSKALKAxMB
Uj8+SWjNXxTZ1bqndV/Z8QYOU4liRO1sU0EwwIuwGhILTby0db2OecP96KYpbeTI+jbRc2WplPfS
ybYu8eAbwEhPtU9UvdW75pXhwv+Yq+pF9ua9R0r2GgEw3ekhUO/5IH8t3aAvmhYt6WVs90uEDohp
SboaC0KT5k9luJc9kwFjNuNVxRjjnTrxN8s2bkSXkycpOtSKb85JKs+8smXR2dckEwSJD8Ddwigh
xjl4552WV3pzJ/FOS1wt+gVpvi3syaPQpL253Elt9JBZTvREKB1hAcXEacKdcLIxMDP8Izrj9wjD
v9l9sdjaBJyR4WxSeP/8GHZR0thhChNIy+lj2Pm3o2zOpgi/57L7zJHXe2eDeq09f/muLiZPC7Qr
mYVvnhrMFGpMEm5ZjuElTT7qngm4zDImWDv9/I2gjAci5cZNNNUUN8JP0EpFJARSrfz56fntzbQ4
XbG8SoCvb5b1BOmXG8O72sOy6zZmLT0kj6iYmJHQxIrfQyf/ZtP0TCpHIHKcvX9pr3pBmkWFHvmR
p3bcR7UVrmfmlO+cEX97fUl5Jal3uby/jPxTZUWVJWq154zcrrGhxAQFpMHaC33jMCgk2lEvNF3R
Jt8OMB/XdAPy7dgbl/PsvbdG/noo9+kqUy3T6Za+uzSQflzkh0m7c6wYNhFnYEKql9FOtfM1WrBo
DWrJWNeqKPdMPTEEZNp857F6K39YNknWReb7OJDIoX17r3W4HEBJmO1+skT8GYCb4a4w1nQnlVgQ
AtDXkVxTaV5gZUwBs7Lea+Cbm2kNLqdoZJytB2MarvvYiYB70IK0lmmK+vrnG/E3C41PfrTHGgPo
WL5FHccGQAYXh9YehAgcMWDjW8HMdEstn7xzSX7zVoi4hCQ8jTYcV+fnHwRclqqbVjZ78g2L78KZ
5N1cxgAQDc/8f3ytRZsFRHdpqf2yqjH7nbvaF83etbEaExDrIVGQ4WXaLoje/2003v69evwoJPnN
IsY70RahRCRm6m2nwp7DKK0074QsLdqE4OXuCwb0W3Y3UkPHQkAIjad3lo/fXkrO1wINl4VV620F
FpklFly32U82surCHYdVkgKtbE0mnX/+fq+KoLc7BJUGtAGYSD6yoTcPkp+JSpOdxC0iUBLvvImU
VaxgYmCAW4Qlwt5W2WRzZF2+bpx+wLHWtcBN5lE6xV3huzxciUOP8YDfPX+06x4Tc1tmACDrfCHP
wSqNXwBbLzRd38UiGOfoVxUi8xgkBj2itVxc2Jugd+GcD4y6pksa/UAcsWPi7hMtCDn8IPjgtU1Y
aS5G196lVjF6WyeoY/sZeXhSfPNSmiUMezjBxJck9SLWa5OsjT+ovLKmRdUeuPsYmpHYGmZtkVg9
jsZe6axXNy6sPnidqFLCO4+QFyCt2jeGXTG0EDpWWgSMR8jpENG1L0sXFY3rVOlOu01+3xuBBzus
NKoLq80Q6E9Ri4IjiJPHQhFlvRq1qNID+NEIjbAGBLWbMFRH26JmonCV9hwnk7UX1ANhO2rACIx6
fxo3uPpD87IwoOvSd8C3takLdymuEjINXwi6ol8iw25cz76o2nuErYbcVx1JMLfIZfr7MkE/sp2M
JpBns2IAtNVTH+kDRewIjW8Mkh3IOSgqoo4ATykMH/uyZYva5uHS/jMRHWTodl3/Qxo3+RqfEXgt
JeLeWqV1TdSMr+/o8+5079ZPYW3nz7nhm+eu9IZVWKTjBf6ZfBEOn8ipAeWpdiMGlnMoaaKKONpm
MzprHE/DJgvAgUW6P6I2HRjqqZc088TK1TaSxHR0dgSufxWOMWz7clJ8hlbuPQxh24A0XxhSMwyZ
AUAV+uLoEkzt+Fl2SImFhv9Tyv5lbjwXP/M4r/pxwlaSP4LhAMLpNbduULRbyyyT28wBgAcD0rr0
izy+dgZ+D04L0H6T8HFEEQCQ3rpLEjS78TSGB1SV2XpMM01RofANs0tslIKiluUjGAOYd8k8IZGZ
s9MrvmgQEA/G0d7MZtZsxw6xCAKXHmhdBiEOgA8OJv8W2MK5MGK4zYMPT42oo/VkdHoT2pO9nyld
z2GU159KH0hZGQOtgqjhbUaza4m4asARdnD2mOble1lV7qHNAwQ+aLMPjplAo8Yng2usP9rWuEvc
2tpl7vRcmLp5LpPwQrriPtHTs4sIZzuYAY06jYLNg+vFE1j4h17LctcbKEVnF+FA4C/KeDxMXlT5
W3NxCmDdRLiUBvMm5txwTloglw02hbMirworsLrqQGxgsgKnOxlQ1ZuB2EqnSwj9KYqLsvD770J1
ejUlw0yHK+txoE/4RPBcOxzNbbONwm2VBN0DwFVEUjY3z1MBsWXcyIZzBJspi0RKmsHHmmt/0wzc
ZekUlis/sw6mJmXLqEgP8qwZZG1XYfvigdiGaAkndeVPQzSoj1PcStUgtQ/FgFRW2e1HwyLVPI0Y
RiKpHeq9NOzqC9A8sjCdjNyxTeG3EgdVZWFFMgyvg4sl/RavLex+40h71lQ0aZvkogVTBtU6K/PN
7Bf9Q0xX/9bOU/sBZGiWHIbUa7dukGAJHXBBVwnjSGhDNOPiRJmfwSlQT9LfrQFxmPkl5t32C4ro
yNvmU1StU9zgztU4Ksx4JEZ/D2ju6zVVAMIa0FTmZp788QNzpuJ7Wy/2mKlQ1qdylO2GI5p7Ckq7
/pgEuDRUrKZ9R8Xy4E8CYpjidSYGuNuqQ1X8GuvzGiNsC8QfdOEYg6QLhqTrNXdC7ATNcxz5zRdM
P9kuGw3g0I2dXKQQxzE8jFhpkslUT27V4OiS1YAvJHQBbuhZ8XC8uiQyExtB5OFASim4DrpZYBi0
kNEVdkG7w2PYFxdFDbV61SVYORYn4bxlnAwlIYiGECqnKRBQFYwG8U/F0EkH1pFjFKTxvQmud1XJ
Vts7xeU0HstA8BVlnQXxJawBPio+78feHvVwHYWYAhIf0XRlYvmrOuwiIha8qoMV9dW/13c2Bhoq
kebo1XF8SgesAbTu7C2NM/dEXkbjbcuqYMivcYkM1SiKPcqJ6IR+rZdrUGbuiYcI2X3Ir0sTfvGc
B3hh4rj+3OLivBNzaz2ohOudpNm0nycMIn7MRTXQQFyCEmzuYEPWn93lhLkuvXkBZTd4HLiyyYU7
YgXyDD3eWi3CdDDQwdXcK0xdU90+9zHXdZYSHx6UTOKqdcxlbdC5HV+9uTro1NdgUO4JkacxrHry
Ck9j4uJTGjw0CV/nFPzOyA48OAjOHebv05XFtoyMICBHxEDntKRbLa5LX+vFtlyZ1kNtQbtMXJiI
MFSiG8/V1Scv8rJNp2M4YLYxh6j+fIpIVzuLe8HHm9yaGK4NjUu24MuLAAuMb+BRKiPs3tiR8QuY
RnTSQeOhBfFdKnBwt0wsnCY/tFmImq4LaOJskgwzBBZI/sAr1ySKBgQT6cy4dgUrARurj0R5mmha
+7LHiBdBbA7DCVtf2y13uY6hmNYkd98nMPweRdVhjxsqPiRAuezsd2394sD3vjeCGah2DQPlNHno
JFZKlO1z3szjre8p3JWLPy5Zfm67JYvQTbGHNYtRzMowqhCCisOSIiM+CcVVI4ZlujUjY/puzqQL
gaBAdkjTPjwT+QbNZlE7e2TgnZMKZTYl+/jh1f+K4E4YJOjREt8aBUAcWdPmI8kX5++KfosC4ewZ
QwkYppIlK/lMrlti4KkRqM7AXiBPng5F32M/jDV30gxYm6XXE9xprFnxKc/SysLjPle3hpPSxCXh
ayEHKTw+BwgGuKAC1X2vfAR/zC6KdN0UAzknWP8fX92JPbKLb16far3m0WvuWC3m75Wd1u3as8sp
g+Lg6m+2r/HnhL3k3q9rLovHTq72JpikdoUsynqY7dw4B53Jaia9/ttY+80dRlQa/w0klw4v1ccx
DZs7q/OjE6QLbDkIx4nk8Z0D61jQbgkkcg7kI3ZPTZKU5l1rYAYk0x64ImqdiovnO/KaM3G4q3UI
WBYtgaRv2jmagbDjf0JM3d2ERR3t+zzvL2DF8dOwbV45rchIYJRRcustyWg1ltIPbd0j8pzj711U
8T+pGjht2NfOZzcggE7U+UyoH6xL2xnLtds73t6KyEpjoik2GUlwxE05xXS2INfeUoQM8IbS8NHO
IwF5r7rvAnENkh0k54KdDLuWEHkdpDc48o+mjvtjWpDsUQNwP5lDYd3EElDPwr3fY0k1rkfPICYJ
j/29F5LtGKCFjlh0i3nJOCSQxnLNg5t0x36a8k3Cs3ltRkN7VUayPEZxOa0o9SkBA8Z/tFBfAih6
h0yW4zmreudrn4tjk5gWS5rPPxwILSXKoPXYiUvQZOKJehuchzlWn4NhmTNV3S6ms3zAiiiZloFc
uOjTanqCrRidTax5O0mss1flzQYvJ87ypKlQMc8v9P+Kj1khkT/KiotkGyJioeeEs5bTBGo6zTJ1
yAyTbMDQME9ZIeqd0iR8FaGG/Z3bxR3/ImnKI57UDXBsZwiis1a8iXZDeatNqDc0piESyFC8gJr2
Hj3V5RdJIh9HuFaYwxcnmEkptyqSqVpVyRBfw+kK10A2D6EzW59jMxx2vW+Y+8625o2faGcD6tCg
2xt3qyGjVRhNk3dJcSGeyNXc422odjxOLMCEuGGl9ZpgH+RB8L0HtPU01sK6CYpgRrVQiIc6HlNo
QYHYuaxdfDWVP+I4kXdoxxUseTU2O0lduGq7NtpG41h/mxk1wZ+JSElsUm6DhKA3cl7HsmZZq8ES
iyJVYDqhDzNAWAVzR+Ku9CjoRZS+pNOYHSMA7IBC83TlCuOqmhDtYhx/6oAz7XgUd4kzo3hnqkdB
JvVNIdzwQ55V6wTCMDEe0kxhQnfJ2TeBpGaF41+qKWH1MmMU9LgmM6d1T0XtVoCJwdgwtIDwO00V
iX6uwbZDMHbGA0c+bx2N6SlPnZikmhQt16ptS46luZHyGDFD66+DsEufC1t4e/w5JVvOWLFjzTUt
DQD4420QOs3VRDObU53sE9JG2zTDN5yYZ9xkxzaV40XYI6n3VXad8ytfqnKQrPpVznB06EDlK+wb
fTqtPJVeWKMRPBOUs+Kc80LSsV4XuHnXTQ1UI5VlDPWp76zncQJJCerpszV730L8Y5+oWPNPuSoq
Fi1lfJC5a+ycXkfbTmoiiD0qlhwiAkPvoIMvPIYxEHdzvOhtYoCPBmgfsemlqeSFhFfGHgNU62TA
tgGeNMnqRPtmoVD7KVGMmnA8wm4tN/1UYKy8A+tc3AG3zvJVMrGApmjLv+aK6EqwLjFRVOa8IIp4
wQYVwNFFsXg/CZClzy0VD79bwiGnwGHLLmF4aPZrnx0FoeVHdkt6Z3NuobWPaEgeAFXbD9THnEyJ
rxbHKBvV1yKruq9KK5oIZDQX3zNR0lVQcxd+MlVqfc7idlHpi2m8BSIWfrKzlkO4CBPQ1/Ucqq+G
WyOftOc+kGBf3fI+b0YWBhWPQ0XUCNm+OxEMdDT0GHN7xLamwKnKvLqPPU2CbRBV4ScXVKNcBfWY
txsJ2tbdEKPEbVQ6U4dhWPEpt6mLXGohr/OtsHLzpmkiSnWZzG7HudEseyteD/WQRDuKV155xn9B
gu5A+3ETi2Ay9sa0lAAdE9IQVyzQjzQ2RbkB8kPRmr9mGuFSkN6avAcirdse+HuE7whfS+SSMqw1
76obh0jeAfHwp78vpktWgcZP48BqhrGHMk1a81itOE9Ue1CZ0dppPEV2wGtTgCDB8t5FP1ZCJEpp
96AsSDhgQqm+qC26QCe7cZe0aXd2L6e2q+5x8WQY14kgJco7bPh+BCnRD2lrgjUvFSqGfl8A+o6J
i+j6771Hb3SlbbeOrz3Dih+yqbf3hIuWT4UVyDsQ74R81LVvPgxxraaLkTZ8eCL3hhRRuze5PajK
+dRJGfLjedNYGsz/KriB/CY8u/T+YzLPAdeF3HMdf34u8dMnnF6SFR8Ws4jq1bckVSlZv7ptGGAE
RZLuzQzz6zo3eX5WZESZoCno/x0H4nVBAlYdFR1Gszo9mF5LE6VltoIXoCFGiEddcOBmE2b/Whfa
DLNVSY4RqPaZhKxT3DsmzkxKyFyWdoc1yI5xhOGKAw9vHplJtxdDoZ27Anf5FVqm5HGe4+HDYGO1
e+0H/leD+p4GFbkiHev/bQ3/Iro/5HlCJqD6UXZv/f2X/iVCldBjGfgwyidKjRxDXu8fx2Zg/YUg
xMOJi1fsH33qv1X4PPko9Rk8Sl5P0IH+R4TqeH8tqhV66Yjml3w4+z8RoSL/+nkWiPINjWuAkDGA
2ePQ7n3TofcSkeaWio9jY0nCjOrKXbkpJQRDcWKYptEStMzS4L7O4Lew0CDKXpu97zIxU13VXLTA
p4gxBqEKpEaKcJsTfU5Wr2niveGBEnsLcJhxl8HmeGrYR9w11WsEKinM6TP2tuqv8qHwm1Ue0ttb
aexogp6I9q6CFM32CjjDfJituROrMiUOc86l0277RfW4doaKZpMK634lfKP5HKST/OLnYMA7P6BC
mfGSovrPO0Wm7oI3s6JB2BC9AH2roPCuB8HSW/T6rOgs7KRiGArvpjeJn/Cs5J6w3OlujM3upo3s
4lyQIk4YxFgZFIT+CNyvdM2IrI60PuduTcZ2NDRbDjnTRYQ062hjdL20Yn+PH4rQhbhKqp0LT2ht
q5jdsSM+19qMhNjswN/YT3nAHChx2vzesuljQ2v7FHEgObnVFGzodDm3GgDFocd5uYkt+5aMcrWh
hyO3xpR4qxFX1q0jjfzGKYeza5Ik5OY5p/V6lPEX6vN6L5ClrltW5ktrAbYlQFPPPfFBXPY4ia7Z
NMXNEJcOn03P+opojQYW901Yt8V3cuyCXY+8a6dcdCgRzbAzIukvLtaFjUW+JKfDGEKt4h8UKU+B
MKxVC4Z+XefusR8qNhE6SPdpi8zfGYPx0qnlcEv3ivZEFn9OkX++uJVH9l40XkLfI2CF6gnkbYiJ
zauNu74ai/u8BT1fZrm6sZ0sXndcEex72V2bp92NQUgS8RWJ+pDBAVsJRSDxRA9xUzMe2Foun5Qc
+Ghj9mH0MPuSvS/3F+deWlYBL4uhEiRNjR0qbszjZOqvOX/+FJHEcCcB6cYbmrzBWdIlvfNZaLHX
hgRBLb3yG4GTcJ3WvbHPOJDsZ0OXZ9Pmjpae7q7sTIhLbJqrunVImuG2v64QKH/sW8nUzei6+CjS
2NrQFcvx4GJc2TSAgfY6DSGGNfrSQxR+NGPvuu9VQxHklbRhKj9d++kIDgvIb7bCGdLT9qVxpkOj
g+7QPRpGvovVfGbmZ+5CeSl6tn7VlM/TQJBC7LQno6PIn9pgE+TibDVmvsWJ/UUBDzkUafU4LdqN
3FafCtnmO7a7bloXiX3pioHdc/mlpq9GBMG8spCEzNp8EgS6r/spCC/qoTfglJL1FOo62qSm+Mhi
qE52XYw7Q7UVsvcI20+jxCO5kgOdc6k2RYiYhZBBHivjKNE+rqjyPnJIbbZaFuS70DCkrD3OXXLV
FR0AyA5lYZnclCHwQLHEM7UQaAtcKNthqJNdNqTjWmSpOvuhk9/VvhsdUHLQyp0z54CGbrwrxnze
l13GPKWu2/1M7si1aHsKfIdcxUmERFViLbkbRPeosZpcGM1EBJSw4pIHrFJiMO8JfRI5hHurtdPb
CctkcUWJcVO0/ueqqdyt583BQ+pMOLNtTC7E6oS3k+MnJxh+L6XAbeg2BR02Igq9unfRQLdm90mR
Zb6nKVlvyJ6zL6O8LHbISLilzSgn0UrkdHjj/HZi2V3FI+sdxgmOOlBiPs2aRLM+ZH3uNfdgMo3T
p2DC/MoB02zu6dHcl6ZH+80vi1NFAc0QJsh1fRu5oXVw6iFGjWILiTfThVuj5rQ61BkuGzy+MBir
ugzOXSq/15VJ3gBUKYzXfk4Lw7cSHIoetNPaKwvyEgBH6TFi+O2mNMYSzwAoRlPYt7tiN8VU4Szu
zLpGiID5pCyBobbsjkVpkgXuoyv8Ajy0Io0Eo6m5JXnF9k5Z69OOS4nsuMi0n85Xo2i9u5EN+94h
Nkji1eHWO7Rd7z4rC7J0jMcd4yNDm88dd3+ythARYl00QiloVtby3DCrIgTIMttjhXPi2EzhkgKS
lgR3Nd1hYqR5inOd39NWJNel7RmuxVnIjRvMQ/yR6bPa9rYoLgh3j18gx5NIzwQAZVM0deIqclqL
uljUtOrnAYF0D33yenB6wmmYQxl3NUv7d/KgcYkjnxmuu16p22m0G5Ne2jS2q9kCbrWi0+WMizBI
P5mcN1+a1kw+sidHJFgU+lo5c3EKezf4bo6xZuaSh87ZoKR+MrJ8vilMeUAUkH/DHeZ9dcv/Ye9M
diNHsm37Kw9vzoSxpw3exOn0Vq5eCikmhBQN+57G7uvvoiqzkKmqF4mc30khgYKC7nTSzM45e68t
7WSTxCYhN8oe8iBifHa0q+FYsNqCt9ONeTvnLXxZGXIXEZjF3rMitOAqB0f9XUsFIUmFMphCO2Sp
3cFBdp7ZR2RQE++xU0ApNR+XVR2i4dbj6Ngm0/QtS2ABsRhF4TNT1GGVAQmeyjnWbpMU4NHGMIv2
lQlNdm3mdQQ0PIS87ON4Xo4SBMt3C1rOfT1Sm3X5SAr7UobHTM+KLcnsvKw1BrWbBQJm6Hdjh6Hf
YGBXBLMhxaXO4/HVHufxRwgy+ysg82FH6r1ElRBJ4rKmZtZOrZ4Otwx1KQ7MrtW+kSmEaJ92ALIs
Gn4H9Et1e3C1sf4qI9Ci/ryE6ljrvQn+KUkBK0i3SL80XmJZGyJ++vvUClVOZwTKstPX+ZF3jgJC
GQJyw2xNzZopLwPTbcVrKPvQCspEZNNWB3y1V5DX7kPoFHsqNdcvlSpRdhPquGd5Tr2NzcTDx6Ln
Xs1j35z0uF+REhY2ykF129zggXPzelk1jBBghd2QeGH0AZNjicm4q+901fXbzrblFQGIZOO6IRql
yU1rsmqJagJfXLavWQu1fZNEhIn4KIuqF5jbdRn0FKIN3e5m+cGY3LyEYqy3GFferSiWTwT6FG9V
1FU7kxzEHG+gS4zhTDKi5jPXZkW0p1kcE8QqFwlY8utgt/mhxqoZ+UZkL4yizNl8dwEpnftQN59l
D7Rr4xXmZG2adgCgXhnVgSKI/8wWlXkHGjjzvZdBG/OB+OtvAxBzvy7t+mtkhf2dLXtZwhQwxKvC
6B0GERxrniXRqY1Xuvp32RhNGgAjiDBUVmn4wmCxfJqX3ul2ZhlPZ9UpgGQpca1bvNQNslEzO6ZR
disWlbw0pXsdzQOcc7jCNOuCEbCGX869vLN6Ka6VawGTloWbbG1ZGzc0OrSNRwLrvoGsBTGiHax3
JPMGArGqjtbUb/JWiPphsqBrpj7DIiZAF/5EdN31xhKMKFKORpoP+8Wy++0C63SnhFBXOqkqjoL3
G0NrQMChHBdFBE6CFaaELNPp26fIdsN3x6rC3VAJJqX8mkvn162lLrCcMyzrZsaMMrQFuZBtxJAS
BGj6HaPMAAJ0/Z9ai3OWFnO8VKg6vuThlD8mtoj3IrE16oNQXbX1JFMecILZsraQIOs4IxYErXhM
Erpd2TbAJBIJMAl/QvbSIW7HRh+OMB3ixO7DoK4NJ2jCZTlnml6fRur7K75hfmVYSfItXJJ+VyR9
z9SvGXaRNMtjk0fm1siWL/U8jeRWG3r7FpmNewsVV/uhi6T9lyPsf6vkv62S8Rr8skquRgRWPz4C
YY7f/9//hWC0/sHvFbIUv60tZMpm68OH+Ud17PyGdQGtE4B6Cmj67/+2aFomhbOjey4QHfwNrM//
ro4t8RveP7Dg9M08C8fFP/Ko09/6a3XM/Hc1aTqGCXSJOvlDEP0n1fhc9P0AoJ1RSFNMZ42UVkTe
RnY/mXb2ndDD5Th+7Ev0V9mjso/t6mPj+tjD4NNot7zX7GwsZ8MtUenhc7ZQz5ybdROMQVdEx+pj
lwpLZRLz+bFl6iEHZrT/zzNkyjuFR57YkbmAOMhan38f1s13aJT3HE9VyqHgY3fuP3bqct202YOO
8bqND+uGnn7s7c7HPl+uWz4I3PxHySkgom97nYLwo9feWPccZDgtqKEOf/brESLShguJSBz/OVyn
rzDAmzcrjIYvUwRBw5g7svFMk/MIgyhmuO3k3tKXlsV2ms3uNrWj6UI0LHZPyRj6p1tokP1L7CIb
dyii60EzcIh9nIUiThm0HirTujLiNMPXlC46+/Co4rcFNfQhd8IusIcwftVnM5p8aPfevlv7GRuK
+Pxh1hmsK1txbsFudkjGPNrTdvRONjXaXlRTbW6XonCIx4yYXCFBzN3NPLO+UbUYinNzBoN8W1qV
/D4zFa3pFrSu8NmwKLxkSyxlmDUnFWYpPDyd6TFVMS3VZpLnFkHKR8ek3JDs6F0zi0NExQhS3Q9u
0RyiOa4ODI6691gLvR6qZpFXEJGc+gEvfn9CGcL5iObvXSXzvCfvrcxvdDd0gYwCOr1JnLmi2227
w0uuBGMBZfUeTYUKjG68zNPayHXlyRRO2DPEGdMgpzV4U8brgk/6LpZDh3wCa5yYaoik6099Cjt0
48RTdOv19U/EGbM6iH5pSG/FDvmTLj8B6wifQAUA24WI05qOdgihpzwz40qPg1k2wSLndFVPOMNb
rUvv1hlbtjx22R25oC1p4tDxdnolaahMaP1vlr6L0udGZOE03NHHTqqcTgmF7x4YVXIPrDe+LQwJ
ufg7v64xWjCIQddkm8kqY627ElgBq+Qaa3YRXkddI7eFXhkb3eqH19EGpOJhqSQEnmuEHbFd+fJg
dbCmRmi2gDV1fSgPUITqnVZx/qDSd/xBGu6JgzkU1gK5FWf6loAz0gqjbKR9zRZkSasCilMXOOP0
cJfG2bzRkA8HyQS+qYVovs0z/Wz0Ur8gW8A9SGynsOQBKJV9tdQk65IoQ8UiyvlAs4X7rpiakdVg
kUBXkk/IOR4M77VGj8dBKaZMn+JF7gj46E9G0RZBQksLXYwcrxRT1+3YFNm+gZ9D8Biww7PTNepk
pKq4h0xklZukcuy9k4Kl0mR3t8S8mFmV/lw88wne+sbJvey7Bzh0y3ATGwMd7UdNGfl1Pk6kOJbs
wMlk6w9Molm1vIImg+Qsjx+AEjrMjHiTjpHHCB4l26CyW9MqnyUMXfifvNhaZR7SPrp3nDIOikpP
ffL1OGolgrjHqcu9A/iegjRuZ73b1fiIpyymGTPLo4vpCYulA/nGSI17B0kBCP4lCxht2Uc0aAXS
F2lPm8jq1MWWmQiaKZ2u5oJWk5lb1otbQMHANgxxGZ3NyVW9++i6tjrXI+lOLFIdawr9LyqZxA61
b4KBBqq9LFpuBMIYStoovSVqL/9Bao13qBbLOihNplejrskpiLpo2oUgPP2+FIWP4gVNeZI118VK
c3XbYj3aGG/CkTPJDckAAocpuC2bPii6QWS8hmV8x9QoCyCSrxLaKOduG3DM0c1rUn5L0H9yz82B
2nkFcPhxqJVXCd2Bm7Tzxu+DsDW0jtmyL3pDBMKrMf9Yrtq1nVe80AvybuM+opqI+PlfUs/eGbbS
ru1sKm/0AS/mnEfiEX9i/rObrf7VBbf04DZTeUcIUhTM9H52ec25byCm5EizhpjsPNMw4QBWYtGN
E/WQWGZ18uCcvpkdj7RpNiNBWQ1J93rdHSa0IjddZyOB7BvFWzXOD5FeON6m0PQEdQWRuEKGw1Vn
5+FBxHbqE1OfbStsF7swB6ItGXomoZbc4swkICobPJfa2YxWW5VhbMI+Xk4iJ6+0yNLiGmJB+BSX
1N5EGNjdV+KIGLku2pBcGUPWHTqD+GCK5um9wK7vL2a9PJqDSTEQpm67obvfg6VruqeGTIerhQMn
FM8KOAwxOSnPWxPf244ilzkajN1SpfV2BvWBsW3u4y91U3e35uJMt3FXhRFQM1Z7dvTpLWaY/WjG
JK5slKNPNKHMzBeEpTKzVT0Dz/6uV3OXIv4y9b5/EY2zdn5nhxgn8TJr9HgOFdK75Aseg7Ds/Z4k
HXaiTHjpzVLFA/NYUxWB0tckFnOYiqAW0/Ld6wcnCLO5JIEzYQmOwU+A2WvXcJd4VvtRFI/jNKFb
z0aEv1ESHvkp8y1ztPzOBGdDM9k9KYDe24Zx1f9Okf51pv2b8zHHx19Pkb5A8Pw/z9ROSZn85aD8
+1/+flB2XeIGsW1AJtFBTnwQJP+Afxq/4WyScBoQDmKAMDAP/DFKEqBOhC5cj+kT/vxVyv/HKMn9
jY3ZEVglUHkZEHb/0SjJ++RQWJG4YDes9TDPEd/87CuJ0C/kZRrFx65w1RlJF6Q/ZKPd2ZwLC4V+
j1QiU6Z+3+ka+lJkLoIDyjYX+nhgJq9RcofKBWgo2wf8XARgmbl8Trw+38dSi0hOJsf9XE12s1NO
AdZjymL72IUcMncqVeECCsgaUcF6Ngg9K7Od7SDnbGvTbT40oXUqvUzxPiDF30RI35/0spPMe+0W
p7uT4hgYn/WOmfnq9Z2fln5YfL7SvEuG1WJJ6/EuGiv91FernmAquxHLjJYP/qKFzb2N1OGKP9Fp
1Ap32NeVdpeEddqB7Qf13JpNdVnGuWQfNMWXpW0HAsDE/BjWs7mb2y6+BcZHL1Yu6zfP0TQQC+Uk
20RP853jQnbbxONcPESxzcK+5lWkHf+3Kxr9LPXkqcqY3EUsARePEY035L2vNaLaRnDyQLElVv+Q
AX66BZFk3oWWKTj7Oq2lY5JRfOPc05atVLBM0K1YAY4NEngxbW35zBnMqd7yOR2jitBcdxNO5heV
IXLGrnHlWrOx11VMqtoy9Fv4ola+dYfYAFk30taFj2dd9VqLjA2Cc7/xGEtgBegPciz7J6ubU/Q7
yaIH2mBAGUlnswC3VNr8Hra6gjh+6FPxmjAJpzaphiAL++ewnAWqmvZpzmYL2Lcov7ZjOtP4qhnn
zV68tbM5iHRUFHkaRfeoKs0SQUuVX7y0aK5zTEjc6ryI3Q2xKw4Tns5B7K+FWy12h9ewDY27ualS
QkccDhlL/aM3zGhG/LKwxCJYuF1GRhCTzDfE4nJo8/SJhmhGEoPu4E8otfBON/sX+l6o8no3O8ZO
GxJo3Yt8uJtQiDRvbRR1X8XYqJ8Jprg7hy3sDJjUfMDmAEfMLtUVtL0GxPxQcMtGREYX2oVfx8lS
11ptaIExih9WWXx1x7Hq8ASVDXMNS21yjEk3yCfI/CVTx3uFpK8eGUihAx/CPHCaEHTDUsA6OAiL
lvwOnQgnkrwcx69USJXY6rNKCAjQmm7aZGmLaIpfObDdngNpyXGGWdyS+5mIxVXdSJK0Jx2XzFAb
t6Otvy6dfBUk17ZErQYUUgUgTieppW+5cdPuB0BmexEZzhc79B6ZHf1gTkYcOVgy4muYhx/sfBg8
Wu1QIaHDJz5SWYOIG9YO/gW2bABC112TnJmSj0eiQoqOh9kCkKGibjQuneyWaO+FUxv5lM+vRaLV
6r7tZ3r2otulmgpvB4Wpn6zBGnugOWy7wZlomsn9bJnxMcuWobkzIKoWQLp1OlYethECNkQKsKyj
RNtA6LQvsNHDwF0DuOIi1IOm7kfOAZq21WvH+2K1BV6PfjlTbGuHqO/ifeblxIk7zJrtNexLrrFf
CDKhtEx59jLZhIIVaTOesZ5jxOkLxPlrgJi3ZonRfrXv4qrIAqTMw8YB4IbhMrP8lLHRKV0TySql
6j3oT0ysehFdRtxT3IF0WR6bNc7MJgfmgi1Ee2YGGqv8DE4y2haEpiHVWt0ak2aiuavPDBvIQZzA
4+LzInqDQDV7jVZDvVxd9NyE5IpWj4FEUzXksEHUMN1j5gweK1Xb3JmyNR9hLQBQdQi8iW09Hv25
Xkg0/ch5k2vkG9HOiiGGOzJK1In7aoeveeYhp/pIi4Nw0XJ+dUiCWYbrfInmnyi/CRsYXHdHNBZa
cjepFVjRjlxNzkFIhHAmxc7K4jRIrAvRD/lkAbRXSa6+srE4Oyz0w4GkIs5DeQgZc9PXIyF45KX2
34yPaDx3TclDBMSgO9IfImRWB3PN0kuEW/tt6aUMH5kZx0t76FAbbXQ22KB0CVjQ11Q+A+rdkWgG
4lFlFh+d0ZoCh5zds9MDKWbH9nZdLQwQnLo8T2vy32Tk96GDl8Xt6P+OwCe8TdgmP1UyqwqlqGdx
smXtHXVa59I0mmMjdeoKms3NVkzmbUs0mlZNxuzbazJhvGYUJmLy/CwnSZsBp9zih9Qpc0k1HFVz
noqiAaSITs6u2glbbD0GKVaDKwIpIua3ZCS2i3z3ZF8cI7v93siIQMVsfC8KSwVCnwHfKrYbvSV1
ru2igyKwiJmtdz2gTe+70rw2CwO9Jg4wxqVJQQJ2Rz88vVeCbMcxThn2OJjLmcjzNubXkYv3YXIy
5LFMJonnc4bO2dlL126tTDLTsgfVQ6EhVdJa8yVHxX29b+C6ojhJ+5kIyk5EVWCwc7YbI5mALvfo
bAkzscZqFoFTegtuYMYnywNzT6m9jOgC5m2CzGbZJnZnIGjJSgzfU0b8vBUA99XnQ6NHD1lWgYZY
PqDFHV2R6wEhOY+VrZsbI02RcglwxT/w98A9FmppbozKYCqA3JWqtFbTl6IS08ld2clqpSgzWiL8
dijciZygORtOwslGlv685B4MMQzmlcaMOAP/U6Y5b/PKauY8l54GIZW5sVeWs8eU4VQIEs5pXwak
PIzkDa/sZ0PhXVx50N3sNbvRa/Sd+YGLLkqW16wxuUHZnE27WETRMy2IGmkidKi2zjoOHYSXHpJ2
AUktFlvRkFM079jdkPNUVm2e21oVcdAbba13G2MmlxIL6iB2dsfetvEIFCXj3QXnsWR5fGKMW0aY
mbpBHaH9qDOlr3bUmpWmLSB3ZhtB2/VGt5kT+9XafsJ3hg25ApZDQjs0i20WNeK1s1ddBArp9M6L
2+Y+lVhoNtKZsfGs7k0Ge9OupSN8WD4o4E02MasW+ESB6K2gcNTOErwH8PDigyOer0jxBU75zuns
PT1ZBM3JB3zcA2ZLnCQKp25lk0fJiinXki4KTMSZtPacdA08czE+FqizjtbKOicrjPlujQTQj9QK
QwdBBxi9y3rhJy3lHYv3EpjcpHMl9XfLzTJebFuQCMl5C9lTJmbaE20WB2OvEP62yjb8vndQyVpO
XNxgkiRaxcliFfR2fKntsd7JEcr7uPLenQ/0e4mL9q77AMJ3dpnvrRK7GFBl8+ThzRi2OUOk7/DM
46+SM/cTbG/3HFrEj/nJPLhAMjmabcNIj+SlELZJd9d96QscRbS0KW0jkL6kWDORmxD0t8a8tH5H
C+3VJLVoZErMLDSBvMJeYshLns7zD8JPIp9YE/2N9TQ5JaOmBzOz4ZeBynz2GQO5IcKWJP6I+TI2
UV+0u7nszXulV2ZgOyMhsYRfBUQIIVmfiMmzp2E4Ew03Xs9dNN53bsY4uhwnP7Upn6usjt9Io2WS
SncWjU1S9c6m1usWEROSa+bZycYEKhZoTuzskIW6343SmK7qLlmuPUTcDzUwfEBwLg0zInW7R1mK
/CXSBaR3e07lqZqj8JS4uTgRb4AUnuf1LJrIuTOXfvRHUVdHYxFcACPkRmfQHxDvqnP2x1hqA49m
Dt5j8s/yotwhOLD3aa6VR5wXyPNlPj7iWDN3mmiDvm7o/EYM6lLCSa9T1zXOLBLDlheQl8UdDA4s
rHxmRpkea00dZKSG0SvTC4DbA+PYqsC0k7VWeq4Tzih5IWhFyz7/BqzNJtWMGXiQNBALhx6KulNM
sYdOS04XOPR4a8fWqnb/qyL9mGn9Tf2vS7BVv5qPXVUq6ZK38i+1/+9/9YeM1CPdw4EhSNX/Mdai
iv9jUAbXGdgFaDHPgVDDlOfftb9p/iYMzxDIThmjSWMVd/5e+xv8g5KTNKM1JA8cw/V/Uvubn2Aj
uq6jR1lhpq4N7YGpyicV6dyOqkr09miXIfbjNNX0exE3ywXCe72rmtSDHFm74r3T3PCRk1p7nNmT
TlqboN9syVF0qVauCGQo9xlACt+AElJsPPbAR69mo3Ox8iRBJXrp68CWSdvT1I+0NfQrJPj5s2XQ
Zq0LKoWIgziteGoBwhncYds2NPVJtm/HfV9oywEosvOgSjVd/+kn+y9MiE90F+4ABBSY2dyGVe+7
jiv/jB5JGRhRnNb1cWr16ZZ5lYRjqaRv9P36vfjcv77ep2bLx/Uk2AOLdg/T8M+0IIOMuimiBD+O
WgtSL8rf1w68D+L+977d/5dFuCqA/0TQWa8EUoUxFBwZbKn/AVWlhbl0uDEYdTYdmS7sUCQZaHvP
DJOHwcit/QyA+f4ffz0X4fSKZoRUK8T69f80eEXm3o1FSZqbcuI522irELRjREsPYLJhHPzzq1Fk
wGyhf8WB/BOmJJLeSERFiqtSjHZ2Ib9hPZEyugRSIB9/fa3PHK/1fhLHw0VcE9E1c++/frUJsn5c
kNBxbOIpp3MQ47IiG7Ootl6rM4qc4+lGtUq/GrtsOKB2xvWbdM7fQT7+8wFC9O2BLxGIvqlrPj2w
aL7dGftAemwU1pnt1M0djv0wfJQOcr6/ucH/+QzZYu1afgD2LOsz+6iFYWf2ZH4gkFqWu4q6Ydtr
vMHIfKiT5i5hdOOWMvP+5rr/7Uu6DlWYTt/UhTz113udRSneGQf7RTk2A2Jzfk2SLEZMkIlK/9m1
LDC8TPakLlhUbV18psJYHBb1IZbJMdGbaNtMnF02tWihbc6j+fTrh+jTevtxLVs3kD4A8bFWFP9f
X4+id7RW4xla5mWk4A3d4kTTZ9C3v77OJ/3Dv65D0hm4oI/H1fjrdQikgH/HuekYCkiP22lM+VLW
XDKJGUybUM2E6mHC0cOZv63TMBBFFF9+/Rk+PTvrZ6CKZqFbs8sc8fnZIXElSxq75zMA5tqSKdpw
WCQy+BLSVz5VkYdTyjHnv1nPP27hn5a99bJk1PDFTRwadPA/PToDudXVErrJMUY0/IUmX3HCHzRf
12kZ71uzLpGSUngjuZzJVvHDEZDKcXTK6TvyCsI2a5QQpywsw0MktOIUIj8E2pdqd7++O//tc9qC
vR1UD9Ry8RlinNGBGolL1A4CKNX7PCur9Ycml/xEuTM6B5SN9ETnlL4tjIsxuwiSqDHil8BIVVZZ
Z9Rw4XEimfpaak7n7pwhrlLEa5Im9q8/638+tR7YJBOuLbYXJhmfCGhClowA8jE5FvS9OAaj2cv8
suv64NfX+fTW89N5zDPWxQ2Q9H+S9BIN6kSodQks0mq5k8nqRitpj5NratkPv77W5+X842I0Cgx2
Rxsjj/fpS81eZ3fWlLKcVy1UCi+kes4BYua8KsyL68ivp3E+E+DgvhIiGu2nChb6332ID7bYXx9X
2KgCwjRIY5OP82lXydtaM3gzwLWosZ2JlzRYTHtJM+QI7W+500xHvNtkJ/nQ8D4cbzH0hQQWEvYV
Sr7zR0a7VGq+7dFFKDwCq7e+yXuE0kZWLJc87hAgwe+7X3Iz/DlMKn/25ny5oD/CMS2b1lmnyRmy
Bc8+D61gwWUCbNzbZHo/kNMrDr3u6VcxpajaijrRHjV3XO6oqUxa1gD5bgoE7295OIv3BT/jpdNq
QjvkVIY/8eja9aksGnpfJQqlw4JInE4uqTfxBs3sekYgtY0mW2NYbzFS5W+lKsynEYFSA3H4wyON
yvxnPvQWMa/9ZMZBBy/hEpm82ZbN0qK3Q/KuYhZvojjsn1GFGNwvC46NsMEFWRkkTUdqhwfD2o+W
4DBUurTRPJfsozJt3FevGWHaIHvgeePtj+CbVJLL4yjQsItQr27QmLqvixXaBILI6OKuf9vZFR9j
tk2kucnYIT1Jcu1RVuZ8YZ/Jn0lpG28+bm/ojD1Z27G4qwmXzE7VQh13DPXIMU8GHoELSUrUyc0S
E+HpfqxWmBXObb+wQjGh0L6WVMnI8EkPE36e60RQJjX3bra9pPNbIeJHa0qsL4rGnIb8VpS3q6p4
1Rnw74xxgv+yx8mBAyV5b2EBlXQrGajt5SJzED82m0IameYTkdqtARSHe1uAjn7PyYrf6ehO3lK7
0YjytmlW4Osoljt71MgYAyk93YqhmW4SQjLjrWvpydfc6VmaFn01qDBVCsz1OSxWz5en0KH4dJz6
ZEtsOgcYKl/C7oecZ8kt+uUSjRAmyN9MSFzpu2G5K2xNCKYenHNU3CGTSPkCRHan40K/hwcsEMQS
vMUj0e6YCnh67cwiBSVEZXdQMRWDY1fao4MGiN8xotkaaXl6oqMfyEUD0EWL8qbS8maHJULHALas
Ec/ElZLI3t5FfZwchdeWZ1hClo8IDECS0YmLbpbLSTW0r5BHho9R70I3U9lb45TZZeZqgEVs96ZY
3H2W0BJq1kxdkaTmqwfVYFNDixHVjG6M0epWaNPiG9R8vg7qZScnTFfIt/OMNo9lPMtkoKtQzqdU
l7s4RqCFxK46oYJECKMpcmeLcc375mvRim/9OMuIhCDqAPm8BRzFtl7pqpmXqEhu2gl3xwA/awvY
HZYEwdw7u0menNBBZ9/VBsOC3KfNRzR3X4578i1IhKFFR/ec3D1Zg+ZKZHzfxfM7Kui3WhEonGoF
bE4HHRPua4PYbO8FnzGYpsGsc2J0PXY1VRtf6VSeFmZu2AcTQrYSaGGW8zgM4Zk8v+ilJ2o3iDF4
n2D7sABb6xmpMOZrJzHNS790zZ2e5N1JGyAHwaG8ytxm9oCeFfiPJD7cxoi6H2jV6sOsVzhWsA3T
qZsjMz3plVUB1tci90rZOR+oyhmmbkiAWJ5owZu7acxDOnVkq53pIzc3HJSseDs6rBeZK3KAHnP0
xBxvfJgr+L2Yh9Ywm3ogIz1zF3PVnTP7yXrve1ogUp5yZzrGzZohH3KKvrSRuCeJfrx3x3kOzEWp
YN1/0FdV9QDMvG6K246YHt/lTSMNW7M4Chggof125iwCgJm9sHQ6HwxlwlJUkkhohewIbiTdQ51S
+iiev23BMW+H397aK+gwTD9qo7jpRP/s5sRq6GMyXFvNQsc3Ijk23fYOqvAVG4GyC1rIrkwz+5Y0
uY6JkIrIXI/Gswkpo0/C8ZSOSvTQA0b51UwnYhNt3NbMrFgnj6Vs4xOyIkxKBjz5wzIUPJgpZwdK
hFy7A1vgBsXcvpQVCidRIP9TVun97K0JcR7jH+PRKGz3yzQuctkLAHj+rEZUkpXiPFZOzaFeFnk9
aY2DZ5BOpFlVNYS0xj1QQcuDnHTc1jXZ0D9qw/OCep0rNz0xVYUl4D+02N4seskgGkuOMKW7V24u
7/KwAW9BXKFJ8Z/GFm2KVn/UEo3uQ5/LEz+qfJhsBLZswsg8GRdZ36ZFdHdur9E1YDiw9RimbT2H
RwABH5neOPT3I37OncNYHxdBYj1lc1fdMkk0N8wb02OYNsaFO5hsTbwGzRDq+8G2ebBleUFIIvyw
kMZtBGX0YMNBu5KMnOn2L/ZDaDc65Iux2ufgGHb50nlvavVFsNA0/tCNiel7PRE8myy0PVLDS4MU
75HGf0Ts+XPJ7OlaCa+6EUvIsV+aFb3WDpxGMGekkqyDgXyfM1V5hTpFE6dqojPyMK/ahuGaxa7J
+UdPOc7YaVR3QJMmb2PWcuh8LSvZ0wEsgKqqBvuair3eg2ZxKQD06pTrc8/bRSTVmBY5imO7v/G6
aTqYDXgeIsa9QzEt7XH0Sm3DSAqeG/ayCxny3p5c9+I9KxvXCbJaNl8shMs7x0mzn9Iu6PrXLh1c
fJv0ktK8fXYhdRGpPgVkrFq5L23gQT56k+FN1FYKz1DrtGNUK86yni56eDMllAcSGs9ArhJfIB/g
F0/ozRrfRk3W2wSQOGJhwteDMorWpHRVvbt6OZxIoNK2nmQPbGJz2UOWCreWl/W3uhi697TNWLOb
nF2DRaDNyAsCENlk9lMvVOl235DSMykE/DDFP2NYu36fdDmgB6svKZN67WdD0NllsmvjOkFV8YRh
c3i32sR7jZTE3lOWUsOaQyKRzbaH1NwtYCUU5UFzrPlkGClm6sIZvsw9Mj6RFQ1K4SEH+dgwAkug
K/mcoqLrmbEBWe3EYjOpDFFj55PJp+qng1Wm4mKNSY5edmTPqIx5LvxcKYi4LE6xIsWmmQ56uCqi
26JW6G2MiuVsXqIHj7BR0m1tA4E3gwCBmYNTUhbmktWnW7THBPb4jnRrfjc2hb0p6v5UL4n6VlMb
UWHE+bbUCu5C6yVfQ5r++LA44lxit2ZS6RrtdHCEGT6TCGq+aUat/TQcNV6F3hw92uWS+nrFPztZ
k0QzlBDIqOz2a1hbCcdJIf2mS544GIfIgRyBorS5d8zniFhIDKYsr8Rd8FAVz8ImiUN42r07TMS7
ueXiI9vaWQuwoLZEVojmtgAMGtPuBO4GQQlQoEeNjdqPCCE5Je8wBWNwjtTJGLb7iq0yOiAdNxBE
jT9wNso9tbzlN60hdxkOCp80s5PRFbavJwh6ClvtPDxuPopObeuGPM4infTzbEMfWnTE9vzDMdnz
e2Nusg34NiZJfTI9NI4R+2BOoktaDj+1GgxSQ6wbo9rBOCU0doOObtYpaef8IAXtAWMaEJ7XrdoD
JhLvWY/2lhqfXYeD0MlSlRV0gMFgqfZIu/spvcr0aZ85DG1NDlw+RbWz7cfpZoTLju1zcg52S9Co
KAaP0qTe5rCs2SCq8HbSO7Hp87TeeX33o2+1Kqi1atnrTlJBVZZf2xmQUDvXzpmxirFZInFkggic
QHtLHGtXhfHMOUVeoyI5FVrzOhbLjcpCdF7OU92GjJcrGkZoRc9Ou/xMm+iZ3I17F9oJQdE1pvH8
TYpkxDRMk9Lt5TvQq85f2khtpabbTxXJdYGojPdJ6hystIhFPjaOudP2WxKrd6mqQdO6I7Jh51sx
SMyPjGOija1REUSjUl8Wc/k2DcnRSaESNm6eoKaQc/RF1F20IPD0spPV1nAmGY/jfjf3+hIMTfIy
DRNOxT6+spsn4Q3qsfkf9s5sOXLkyrY/dFHmmB2viDkYnMfkC4yZycQMOADH+PW9QJV0q0rdLdO9
r3qQzNKKDAQRCHc/5+y9tmTAmnTpIxEWydHHf7chgqV/MyySXaZx0MeBGubS9y3GrSlbv+YIrVw7
9d88NFSHtGwgz3TJ2J7SxqM9OmZrOeEHyXSo0UnvsFWRnQ3WZUEL5xrtPimnhzWb/CfCfWyVhipo
6IQ5OgdxsAaggFdalmBmwyYZpruC2TKvZzV59oG/BGbsDPFOn2IUz8HeH3PVhnQ1nQwSLdiKvdnF
uBpyzkNH3+5940aj+k63Hdw4/McBTVOPxL9LkgfpBqJjhBIK+GUXeXwBuSojBhRIFCKWpJDaWrKm
LIp57PttzfJCn2mdaeC/iL71MQVCZDTUGDVorCxdJoBXAyVwE83XhuNSJae+sdNz44mbzHDTYaeD
mbKj91mWxi6zNxXKGRa6dBo+s8UabzNvxsVm5mShx21+TqAOfotLgyZ37Pjmg9m5eufhBoQ9tQzi
e12PnnutV31MaAca0Uniqg6mxsDRoYCofVCm3Z442/PShkfob1JToDO6jJc9IHDqq9HT714BNTpt
Of4BxVF3LjDZHHPECWdxtlnY8k9W3rGRdnZ0thM3OgcdRb5k1nz1Nan5ut6gHGM3IyA8RZ7NzCbH
fEj+W/n29SOBLK0HlA3eI/KJ4OC7TByxEaqProQLsplaiy6BtMfbceHYY1BsMutZKu8xyLmZ+BMR
UyS62X81ilUxMUaZarntiR3aFmWqyGZKYUEbAW+xTMb8jKSwOnil273WqeYPgEJUhqwjy31H4+UO
uK/5BmKHT73KBe95nNpT61YQ8aYVvGkkRDLn/XI9KUjXoPD4u5haR0/KpexrhkTVGwbAYMwNRW3f
9wVcVDCqxEWmC10RmpcsBj2crEgAUqidwQVjF8FN4vkXi3EJ6lh90PxLAQZldBTlchW0SKtINgs0
LZkGYXtYobzba1zrzqVotLhxzZFMnWxhQra4NK+iJT9/PXdGiloEoZ/B8R94A4iP5T7RHR6GYTLW
95dg4TII36QpQpl1TxYQ96TombKZ/JPPaiL3cuC20aTcOCbkUqsyq0O9tuK6vlquffAFt/h/4JrW
6bL3HJ4A7QheOxjWFywy7zG2AgNGySBBetf0832UXmiaxFsp+JW8ctqTX63/tdbcLdObVpWU7c/X
Ay+0Q0FAjnQzGuItMV30jrnOoXt3PPeJwfHa9Omz4t+k4Ddxiv1aYKJfDRlPk73wojAv6g9aiRUe
z8oanjXwgUtggu0cYFZ+RImYQDAkfHWMhK+wY/fMJkcdnSNl1h+53+lT0KB2C+E6FQJRcBGZDxQH
/IWV5dH+iuI45wQcjdUhqFLrQt3Svupgvb2lKPJzX3Obhq62HoCggyJfv7BWlyc/y6VUH9i+ufTU
d8O5AG180rRcgXJIo/tY1iwCYLH3uuH3SCrPr1h8v/duN2wSM6X00OoHWNIAp1iEy20g3ltoPh2t
I77sE7PSqJ8DOhZVcNDtoHdx7c3XNi3wa1UO0bd2dGd3s3iLeVXElnlb2ZDI3WIlWWkqH3dbsRwe
hO3S/GAsKtFH8xSMitacq1asPGEPAKgleoxwDHqeEojC32NSCjC3SAOyRKL4TtetG21rqlNUk6yP
gcOdinFMPy0UBL/8SPEHB3p9BltBHI3vKqQTQHQQCtnzcjR8qJqI1in7pJcMn9KjTt5QYExvXZ1O
72RmMYXqOJC3tFJVTPIOWvLQwmZ+MbuhugEq1z+lYpQ/1UB+SFpPwZmAjWIO45GdyUnHZj+7/ow9
EScXMdtN9C3zXICoXYvFauuTSoYuRqX1/Lf283+MwP9C6CBJCvhD3/qfaFnbz+Jj/Gg//+gF/tvv
/N3hQMI0jjoGBHxbqIcxJPxd5eC7v/EweC6C3r8YHOzgN4wHFnpQG+sBwU7MqH4XOdjyN6ZGnLY8
psgSip7974gciBFl2vWnHju4LtLBHGGuyK5/HrVkQ5KZS9AcZ29O3nRG8MPWU9SvaFTR3eDYKfVe
NfNdUVvLuAFDtcF8EazdY7XPhhRmAyc58y2iA89yX+WorwIxfk5M87aSF2e9wYFfxPquAoSLEKx4
J9lebgnSU/sqDghzIXECVjvqt5CbmB6j0qXjqscKtrdebooMxzDSSzh02JoiZxORxHz2TEEEYx1N
eBepCjUqOg4QXns1NStfqQT3ZICsPIy8OSu0YS2d/AVzUG20+gF6PtzKLn3P/MZ4S4vSeIqbCscA
xrFDH1jxTsXKDpXs1O0ydRLuTncPi+Sna+T8kRF/qZlY94415/sAVeyWRjdI8LjSSMDzX6q1U2i1
HGe2lVhAUmAF2KPmUPtm4ep4ne49e2LD9/U1uDEbCqB1D8j7KRr6a4zSuCKm6nFsFpQgo4LVCU1k
7Syt/1cCEy0vjlRv2A2szWLq6ZzP8TvRDCevqYewsO17urnvDcNNrIH1I1X48i0vKrFVdgIgQaqe
5Y3lC9LvhkfwaUJLFfmZR/XprW8B3pXLS7OX2AfgseLWzg2QMdAtHuMuKF4wVzgvJlSeA5Y/mrfM
OoDMrz04rUEgiPJXt6g74TnLMQLBrJ25+agJyn1SASGOSQrffEPrk+aPpe6K0T1GcpGhdKGbzEPS
vjm5fPK6tD7UE+G6ZjfHFy/KwVb6gXkMOKzv2kI+F4symtCxx2daffHZKWuyCfy4K++tIOp/GKJp
q43fCPteW4V9U6YNisvRIr88rFHx7IqkerQNnGx2W7XsyrUNL00H+05GFRpUwrwjvjnAK4cU2owB
9aKc4MyivVEAJJRpcpAGaJsReRdqOXj1DeTD/iqODd0jNTPcZ5/ewJVTeuIdIClq/JlTEXgUC0QG
97Lem7KNILFACrkaZ6bBJ8C/gOpc9L+cdNwFOQrQo+jXHPjjNVUERtu4cvJd4cNT45RFE7jMzL/N
/v6z0P+Lhd4i54il+X/mIt58fm8/uvxPgrbff+nv1Af3N6igjuMyP/XIAfvDUo904jfUbILDBGcQ
hh7/0LMBfhDCBqYIAJFcmi/Zw+9LvSP+naUdUdyfl3Z2HFiMJgAIdhBvTbP6s9CBuswQ63nxYpcE
YyfX1PKW5WHadZpsri4AxZ1ZlacUBsFn0hsSVzUmyicyr7xTB1n2sShlxGiSt38NOsgD1955lykL
LEIdCgPeLf041iS7NfYVnak3h2CLm1b6TbZlUtDvOSqlN9Yk7U3uEhm1zgOsnTITGH4smDc6pocD
E6DZi0GWd3nOZE6PY/8QVJ6VwdmN85d2Hsfzul+wHxHhgK10jF56kRgWqKA6eCgSWT60ln7xZL6c
OuaBWO/9+M5r3OVBmEX7MMV2tLfBLt4uZMjsjNHWZxqlcINWB+vgsQLAUUVXje+5eOpTvK7+6npN
vwywMA1oX66uWM/3kleM6j2NldU1a8f4Z4PENx/9L0/t5GW7QUB/Cg1RTZd2dd9KbLgMxTDkmqaF
OddZfbpidexWGu+uwMRLUErbhfbq7BWrx7dhR6WiW52/VESYgBs+Q9DQOIPZAJK9sbqF29JhU0tW
D3Ex0BEjblbKMFs9xhjusqOB7Rjmf7b3s4lh0OpJ7kg7PYqxxtqcYMKqVu9y8mVj1qujGStFT3IF
vROGHtatbGmyzKsHmhV0vDirLxoxp/2RrV7pLDD1I6lhGKjL1UvNIZaE2zZBPV6uXmtClsS+MX1j
W0VFdW/gXHjUqzvbXn3aMxPCJ2v1bnuri7vsXOOGZswem4R+414xxWQbDu5QiJdvNrgEFkpc4ZXG
Hz6uTvFx9YzDY5h+NmPX3YLoqy/Z6i0PvmzmGQ8OB+TVfW5/GdGb1sSUbnwZ1KfVqw4WO7lfHV95
6K1e9nl1tZeiHvYScERIt/FjsAZ5Va0ueMd21Y3TmniOVo+8sbrlk9U3P31Z6AlFyi5q9dUXMQ57
sXrtYatld0Kxj6erEz+HnM20Z/XnA83Cqh992fabLwu/9HHzV6nns37h8Ee7gI6ljDIiMAv3LTVL
8UrTarrgpsbvsXICUp+KJqxVM4Dpj5dvTaEsNzQKNV2hJ42fSOtxb2UDX1KuOP7Br+5IZNEPFvbF
Xe7aGi//sOQkkJuVH5JJsrJC9ORuIbczze/GisiLVHKesLMMBlNApUGjoCtCvBcMOKOpmYAutFH5
wjKi7mbQ48cqbsQOyJa7w5Ymrv3EZDzaD0qxBads2Mnc3JZxGd+2iUPIVuPZ7wUd7jWgup1euyjx
QWrgR3v0vJzkacxoxm7JzOToemiM+mWo4HUhrYD6Z3Cy2VdqFrdZhK14g6kwL0k9lvELY4dGhaRs
RdgMmiZiJUnVAial/lmgcZNY18vp2l78kp5i7qb5NpsH4yUGSRfs2MmDCHRxPG1tDKr1BkJ7Y+3x
li9Y1qSa7i1sva8to1vYJYquXrMvvNoV0zVnADmlfHAxREBrT3crxl4Xj7NHGNUk+k484r7FoPCM
MUjpB20n/bDKdvm2n2lQd8ay0Zg4J7V1BisfH9tsiuUPh8YerfEEcf7oPpfEEjf+TioOoXsDWEb2
c/bheuYH4hLblo2Lze0/54B/cQ5AGGxSI/3P54DTz4+k/mO59/tv/H4IQApLwYeTHRUsFgiYXf+o
90zT/82yIbOsvnS+1//3DBBwBhBI1i0PwZXzBVT++xnA/C0ICMYTyK9BgbCT/ztnAsqlv5wJ1lfg
FOIhPjQd0/6rsis3o6YHjubduInDnC+iPXRVkQZBzpA0aS3wLbTK3CZ7HQV+8bikyqX3b/mfCemw
j/h8aGhgZXny2Ddfc99Ir3BJTpC8LYkyBXLOylTEKguT1l5m/WAUVkxNEI8j3fqqiQyUTmlhl1d0
rzsWpyLLbnwrCZpwbAq5J6ylOpXRTFRe1sOgm1eCUVk4W0pYd5+kpmXtsFjes4FrfDJijC6FrdSl
6y19mL2hOVtBO/5EXfPulKgNnKAT34qx9g9os9R7i0Z547ilRzxL92G3mbmuOgnhaczLkqsFmfIR
w4uz54MybmCfRgS++APWMmliqG+pDIeW2KTeLAccYujI8OaN2a2RJNbrME8Xp7fVlma42nRpIh5m
QrYfNCa57aDFa+GmwfMEGfB2qiitlBW8TpP0ODXMm8geynsnM5qj07fWTVuW7alHjc4sK00v5VCP
J9dL0mtGmh+BhpXDvVY7F9PsFWeS4FDUxvC9y/3oNEeuTafShIW5zmiWTJqfNBhks5HAaY+BlX72
vYWRakynN9eUyJ1ikF1hg2KDgJpCvltWDx/Fz+AByPq1TMvXxuDSLK0kQSYjTnJtuDvbruodSeH+
BhMEYzN/pGcfFuXgmlANgvLRXyaidyORqNP6RD43qwWS5A84A0Aj86Nv9VhuE9/XvPvBZ5qJ8uYg
SHuZ6b4Cygq93IwfHAiYd/PcLbfRmICvWpzmktgWHO9UTC5XsevdKgY/wPxGRF8advo4QvG8uMQO
XpLZs6/Bw5B6Dgnlbmybdo86c/qhpVNUoSngG/e5oX4FzGt62myOeSj9bLy0C/lKk1sR40Z5WoeT
N8Y/E4J2NoUigSUxdRWHc6/8K1MFzGtS7YubEQs/O2Ow4KCvLFFtGthhAAy6/oUyj2xxSJcWWV55
w+gXqcrWipNhz77sbnJmuRkOJxQ2QwnmFx+vQ1zRgAITY9x0SRvelN94isb53D1Dqq4gLgEv+lX3
iLKkLIKjn+bepXWNn96C5ZRiHwoBjjViW1pjtGjoEFVrK1txLBTBazqg+QLVfKUiQgFLSUBFwRns
O0fiYo+91vuRAydkil8iwUFA6x3WqjZsTT2+BbVjg7OJ/C3T3mjfaxKyAFijCa1Hw9EbKSOQOthA
FS5agI0zgZZ3vgt4amnQY3geGd/IFcnpI6jiARu3e5DF2L+QC1aTPFiRNJpFuRH6QZyivbHJMiwZ
wGxkwJ/kgdYhp6MIwAP4I3DhdpjBbg3ZYdLRvEtHuTwPHFLCYcQsmrgCt3aAPLjVTnSdyKq98/BW
o6Jon1L8qA+B3R/byl5uUfCMGyA1Z7fnax1mmCpPSJxH0nS8+o5gUmNnohaZQqnk/Jh3hbouuwFt
DmjNdyJ9GC2utATEqiPkrjSJThW6ehowDd0UYAYALsR1yUBNVPV4HztNe5kzlW1YPMUNwTsVJtwK
qmaZ2iwK0MBiexSnpTF/MjXxbpTTVCfLRENWduAtUrMDO1Upi4lIFB9aK0q2UaqeDF/NZHNatn5c
gmT+LAWnsMXw5+Oclc69PzdlyqcIT962mYCbqZsf/J6jB55TRpDWoq9SlIHPVSGcfaOqeOPR3rgW
U2WENfO6U0Cm/TYi3OmbXYvkOMM43hhTARXB0bOxzTrX+8YmuBxxFkClzBoD7F1ib9DA9b8oUuob
Jov1AxQIExlbGdICEx/xUsa7BqsynZgBYNbQoTLCkJh8s5ZYX9qyeOjquj8ngVeBE2vVFXFP+m6p
3Ho/TnK5E2Ya3HZJmzehhpuyc2KvPZROzQzTnpjv5hKnoZ84n/FcITzypx/92szMWTMRoORjsmk9
17gkhtNwuHbHV/Ce6dcg6cFD1LXVqIG+MaDnuwF8jlhIibUmzadrqHQGC1ZM2pObOu9MojCKc+q9
MaOqOiyiNj/GMna29DKfo54l3Rpn6+gOHsg0YUTuY5qa01ahU0FDXjwswjxxehCMUWwTTY+Y+YAr
yw22fjrcjyqPX2lskjndA4iYqWTuMhRfVWjAe3oRsdcgfWz8cywThQo6j4Ij6yZhSlpcOt+wH5al
vwOTRI5VQaYiyXf5xuXZe8pmCzE/pge+EumhCkxi1RbANwHijnwGJD+NbY2eycYCS5yqPKaT1+9j
SDY74hLLjZDRhQCU/FB7HaQCkcmwWojfGlUJBLy3kn1fkt8WYwdGSVEQDCqj8hK7Lcv3GI0fSSrU
wRiEd7UMnf/D9Ivie9spWF9de9/ZpftI/OuzmJ3uJg+i5jKO4BlabSwHxrjog4EJPndl0p9dr/zI
MNGfkoysbJzP9WFAznTssR0RKGDE3Tm1UDM6aew8dHFV3y1r2KJk5xqwpt4TNWZ9IxhuvBB8BKzV
NqPh1UxT41gsg3spVZqdrdTd13bWQMAiN8tzXiYDLIwgTxWUiB2hOxyKp0DG6tBr2dwqqc3N1CmC
NZvoU6KwQzOSJAfZIYwASF4cu7pYLonjjNRwefw2BFDf/W6ot2oh14uAieUXysenpAQ9Z+WZ/5hH
vAVt5nrD+0MjmNnX0D6qnUrM96iDqlvWDsGMlMYF+dtkmkF8iUznuWjy6txkqDCovIYDc2nAfFMe
vbf9PB0QSrfvk0ErPA56bOuUwSd/zHoKne59BIcC3aM09zGt6NyJyx0kzQ+jJ9WgpYkf+hDLzwGs
OB8/2NWkr3wAJhbAX+y+TkEifCIFeVXCL57XWf4jh6r8qmokW71rkpWK6AoYWI1N+RD4sbohz21f
erY6yEm0MMXJAKomXHpJ5sCLT6z4wkCVZQdU4DGOspSUPSJF7xpXoS51kFJQUbZbWDzuZnTG985k
rSUF01WHcTSXWzX62dqZMtGct9XeleP00Uu0E4hxyGOM8s5zw7xgMrBSg5ytWy/TjypP1LtH91xw
zP0o4yDa8kZ+lX3Z7DPGl/Vmrgz0FZ2QmzLLQaQsLTMRhG0lsGAnr67VZOVwrR1vNw4l8h9S2X6S
UWeRpbQQb1EioUFOJ6aHPM9uOfeiexPFfiSAaC8ixQ46RiZFY46mxOG0yeBdHCPbEL8k7cVQk/QR
9nqst7Wn4x150W3I0aPddUV+75Liaocd3vyrKOqI4qms7CT4qN9rVCeorpA9+lWvEETOXc6EpO8w
nxodM+2ih0wNwfOtSZAD7E2kE+gExL2v2JDwC8UZIa7a/DEpv2BmArEVT06xseEr7qNqIZT6UU4R
yQ8E/cmk/sG4aCD5GBhjUD75E6ps54wok8mxnmRQP43zwF0j9IrpP+bMipNymLXYNgF6FKY/MFbN
XFjTae5v5ySutoaOUNAM8Tx9KkJJf4442kLOCO4bv1O/G2Sk7mdrUKdohqETmoOctqKT6bkfZHPd
KH667rz6m803z87nlsIfkH0eBM22j2H7pEx76zBWU/WzjYR5zUBXnjwS6/gGU8zd+L33tBBfGjat
6/10CoUEePEXdRW5wbhzl6B9aEtmPZiu2rNRqvJejIxjyIlknFsnY390CtTnrAbzllOfheKCI4w1
dmUYw2Q8eu1K8Shc60pUHdMr0XIEIHtvRzTMtHW9ubRD3+B6KLzr5ykdnNeOeC2CMVJVEvSF4oBe
Iqp5wZ17GGErbFLm+HBGo9s4k9xWgVX+cRqDeDtkcPQ2xKWI61nF1ibTXbdt7QIMQcc4c1USKEmT
EHsc8oymP2UdATEhDKHyPJVZ9hTLQn/THD2pmbrhZq5QPAK17GB4cbOZn2UIXTTVl2uVyY0RDWNL
2Ng0QPZW4kSzqXmMolLobVrzoz0T/lPetdWDjiHax43ZvLRIkd9MJclzruOXqPTFxbHUiGevEkSH
WIqw0iqA790P4soPSvVI6mtXodRVlX9NyJlzXyXNh7+0pOmpZUKkh2Jm2UjSoBGvLLHDBA9u2m1e
zMVrJlT2LLMxOkj6YZg00MUcKIX0c972UCwN094QKhET8xWrLe+o2mdtxpdwaivEbJ52QWA05GYC
j0APTf7H+H3h1MeJ33BRL9fTfNf4kkliFRTpQwvVIBQMC5twQB6HqQfQhOUTPT9Cjjgly5Jd3ATx
XEnz/4YcPArYyeNhEsb3QtbLc8JMzA09XHu0+2cWDQE77JUmMblq5jBiGcn85daY6wXRoYoO2hqK
h2o9J9kLzxW8FB3SxI3PkZWnjJmIOyDcoD5WWWQSG2mSkMdt5CBruu0FwBOopUqsaXBLvAOcP/pk
06VAyd5qPcry1iSnxCbSA2PidUN2ENaCugPO0CdeJ1Zxhrf8NOZKjHdmYGRHDyAULzgY86uuJjU9
LaORsb8amoJX3/WiI91n1/e+RYpHQCN4vOKWtJII6bhhcGd3Zg2K5f+UztAljjamG9J3wDT5zVNR
lNPLH9o//41L3lxtaH8YoQs4BZi5JfZnmium+1ebvGqwkBa2Od7ERudujQCgrGlBhJ7KkyElBJJ3
q7RB61tnO3f3htPu3cTcST+6Vv2y61D48qfiNkIvRLLg//7maCr983sD1mg6zCcCJjN/ngGVOEsr
EVnjjVLtja84K0ZHXA7//kXWwRfEBtya/l9vAANLjOUBCJPUYqjN/zz0/RBH9l+X+U9L8l+1JIFg
4sD8n1uS1x9p9ScFCt7i9Td+b0l6xKutA0DPhi22zh95CH4Hbfg0KyUaxsClOYl2+g89SULeXInZ
1IcSL790Jn+XoKwjS9f3XZyZ5hdk0/93epJ/eUIxe6NyofkJQB99hun95QmdkcAwklgpFtFuDnbu
DM3w9g9347/5hv7zJZhNuQT0YChmRTL/cglszKtAOViOQ2QTpyFD1hqQjdzSf9zz/4errO/iD3gH
CNfT5CZcxa/eO+O9nj61u/n/u8RfLPJ+WjvYR7hEv9z74n5Ot83y/X+/BB2u9VX+sJ45Uq6CIIzG
Fk8Gg8m/3K6O0W4WD017dI2q/VH7HpFpiNKsnT9yaTfKiwdbkJUuih6ZaCf6PfhPoHCo7g/zNIyH
VLXti5UstslG2mXbVvv3pDsN7hY9NGVV66Uo1FuxtfXEdI8wp8dUWCiA/bLPnubVzuVnPpmZHlnx
slbvpVTbTMpuV9TmcOxJR4NBnRCoBSNhmxtEatKUW2Fg8OW8tK0RtfdIUkXhXwm5eN+MEvI5AW5z
ci2IMUZDWMybRWDOSwx3uGIQ3YOEnIh/ImulvxCDuTynmn8mCuQnIqEfnlX6+N1LjlsG6KnOX8qD
Y3UXJ7f081TNzv0Y9ebBwDe1q2ksI7Vlulj0prOn89CwGSjzWuIy2VF6TTTZp+HBhjx5QOyiL/6S
zbsaLOgcDiDGriOCkY81BpVNXPfJfZQN449Al/P9sNgcyb1oQuoyZFwvXT7HyoveEgVNZEv/YHnG
IO+SoLyYn207GQXVvaN/GY1DtOCUFfqFDjCtvsnTzv0AL4pDNjcYksh1jVVEh3iDFTBoQLOlijT8
T7w2IPMp9iK3ghjI+8uxDWl/0xeZcZPFzqfuDMKmZt3/zJbp2Vmsz4Bkhm+TBU7c6Y30TecQ9sWM
+ZApcWMeqtH5XFXZAfjXZjlmDbCoDIP5hHR90cz3eb1y4n1kk5+fy8DtXlJCYcl7bfyrUvYJqtAx
gj/Wmoe+G1cEOYVMXMG8DFqivUeOVofashaMSZ4XbwLO/DuJ0AYxeCHjs4txFLKaxwWsxds0TaYP
YynzY+Zmw2NeL/2jBqeN3yFYWaEyde+LGLEPB8L8LMEZMbas+90AveBWBtxOGrtmtC3xE24t1s4b
PdKoPGWWV+5VwZGP/KWUMMG+RZHr9FGMQTwVj1nV51CyxtS9tQozOyRxLA6m00bfI3IgCIuwjOjG
GgN8jjl9csiSZkU6GGaz2zmhYJzj2dvQ1XXOs2qbS2P4COzLhfD5QHl3kWFDzlOJfefDzbyMjssx
uUGj6ycdqXTuIHAAY4I5Na0uwr6fGOfnNC2/a1zwhPyOtQ5tA/pejSX5l5Pl8hcWK73pjG68aqE9
fk8CYe7ivnFM+MRS7IxOB3gSg/V+RPDnt+Tr/izQ7CE/GKZil0CUO5odHMKS9NALWT/OE/r1ZRcR
hU5cmOGaB+lX7cGlXH+TVjS8V5Gb3IuyEccBMLpHbOfE6ZxOGGZBnHY/TGKSzw3V9w3xYQg1mUpc
V30c3E5UfU8I0elxdxyfd1NjulejFc93aC2WfaxaeUdqUPUxcxa/b2eCk6cs0TcTbcmLOSHpJo7B
vcoVMjeTifMGlLj3CNcYtBuAkiMqbzlsXIEEMGzI20gYgUX6vl2EX4UEnud+WCHh3MKgqPdDNIpf
TurBPk2KOiGkbsh+uovXHUnC6nb0/rsDjwYGei9w92pW3QGCWVxuO5V2hGkmzq4XTnNVjN4CTLRu
kqcF1XEc0mbiNd0o8bZZ4NNaxIB15t3GT5ZZL2dIws0V/tV5U7hR2mwyr6LkcMssOKE/pYUF7g5X
ehycXEZ2e42efUcEn3Foid4lUMKj5NvgVMNqEQi9E3Pbnv7mbEgaOe8jYP47P+qjdmdRPG7IM+M+
TLRJQgul/l1VtM134PKaZWzI7wv69vRumHZpVoF3CoqFDpPvH8m7HD59gQHAisEsfOn2xzotEAUC
+kCUVZvftV9hei/Qj//qgr54mTsyLAHXYLpYZf5W5bkkoaDPnyds+eHi+qsTA6pWJ/FWDjJHEs0z
vHB3tdw6Zry6g9dL4j/H3YMTaNj0M+qZ0C5Wc1euu1cGm90W/TU/6rS2sUtTROlflhKri60HnInI
r52kfhnSsjzooK8OuEKiXbqYIsyMNVGhwUonplVwXvcfMrD1SfpIlcK4p3sho1wcsxF24ji3w02A
8RF1aYK6pTWD9Bp5zIBRgJo3xLE9HWv8pRazB9M+tZaN0Aj7U3mm9EaPTqdN96tPczmi4OUNi8lb
jnRHvEdz6sTbFy0gdVZ30BdSzFWyOvijh4B+UT2XRfkVnadFdqHZYqqoEcY+kWkIVsgArruTyGgv
tY8Vpy/s5OeXKyFfHRMlXfOriEwUhPI0CawmpmXKnFceOI22J1sZ+csYQDusqgYvTOMZO9dpYQ9r
3C3xl4dp3ewgWXahQZL83QhreGebyPfrAEtwEiHAskmr/DDLhhhPxQPuRU5+XniiN4CEiKJwRPWZ
sYefUBZ1T13uLS88SIjAEiO+1VkfEGOJldhzAJilrarQVdrem+ZAqsOeXjAt0iqe/+Y+sCJjutM6
X+4XQwyfQxUZz+Ua9LdogKdbaXi/f065npBmAkHeTYhQ98JR5g2eHJTEpBXc2bSQzgyQ+p3hTum3
qu/kfVAPJISK3n21+9l5HVrDec1cNd+wU3n7pEmM7UybeYu/BR8bCbTXS2y0D0SuVTsovOWOPLLp
5uuuaxc6RN1JeWvlYi+qqmbj67Iruukm/OKkJk4PtXbNg7if3JoOCD7eXRXQFS9nbe9UU9KQbgVU
9cgP5nOPl+M2Iq/tBHYC6+/Xs7xIE9KM4SB/pt64WmQ63fhdFe2w0sabNaSmQa1a5beiycoTeGXv
LYii4aAj8E6hTNkMiT3m41+A5uVdjeulwYQVj4FNd3DGV+Iu5mqNAbuRz9MNi8J8sphG3vrtAsS2
dntGrJ2aXwR8GXKJwZPvFkIm9r6ZE+pHWE/Y536GPjkh+tzGgOWgQLoCfjHdmf6It61V023jd2zd
RPaRytPU2GMQtvv5luy0iMg9k3xC9qbhFLRY5cPI6TBha9qVIDOr+qmHhrTvWXA4A2FKvjIdS982
MTS/tvcGmqOYiOaR9LYGjske5BzNSjrsxlMnBC4PhgqcmB2bwfiAE03EHV9NuhiI5r/4YHKgI9io
ASeMWRUvArvfrlS4o+wgNb9/ATmcEsiCM47i+xxITDxTWtuh4azcGsgFuxRCGTNamDNt7vtnMMLz
Tuq5ZQBJs5PmzwCspQy8YQr1AE0mrIjSvBcellzyaAv8SxH/eHIYH+nwv9g7k+W2tXRLv8qNO8cJ
ABttRd0akCAJUS3V2p4gZNlG32+0T18flCezLIolpe+sImqQJ/OkGwjAxm7+f61vuYtatJMKGTf8
1ptEaGS6lnMd+K2WGLtYFfNZ4gR0gilULHd0bUcjInTXjK60OdbbdRfndyTsNRv4CcVmriJlJ80S
rYYwJ/3bVEzAsPWivhP9UjRKY+Uc1/ZNV0Exp94ZrYdE+enU0t5qRvFFdNixAa8GF9xGSqhCycxp
hm2zdZxm2JRYgXZBgHeZBEt5TsWrAVFUq2ikOqR0EAGIDYumGx0/zJpifv5iF8oLvrPrUW/FVh+H
fNm31WdORFg07oD7oYzmdeMooc9sResG1TfK3sILYUlsIbl9UQrIizIBr7CK2zrwnAGpYSowvaqO
hPNgVgby7Ir7RcEJzrvTqXGjXsSER7WniEJApmGxseKMRlsp+m5HKS/6Fna96aejBm5m6qiC0s8s
7yrYjDPGCbUG6KJH51FiVTcYLKovSpgWK1b1/Cs0IQzhvW3d2VpjjF7mIE7v+mmmQ+WmOyOLOl+J
qAJ7VMaMG8Np5puExugdSO10A4XCRogwNrlnzZa1wewRrIOGxlRGNWrb1ylHcjWL92ECO3+lScLI
mzk/p0gn8BZmptt4Q0mTGptyN6bpeVt8Z3uvfR3BU19qbgctuNHp6Pd10igQbLvhJpin8kxOOB0T
JWq30gHLoef0qPHPKhiEm4a36I2B+R1Vbj2se5K8rg1NJofClOUWhnjz1WrYX61GLBhXE0xvzA2R
vacwWjwFk60Gq5rcuUd1WSEtLa/QrDiRPxZFdx7FjnEZ5a18KqQw/VHWwz4zw/6cFln6QhoGuItI
4+WWnYSmb1f5j7wlMw1JhPGMQKTU+UQqe6+lunHRSCydFsxKDHd9YXDWbYGJT4o0HkRh52Q6mBpe
yr6Prkpl+pn2tvNFL+0CsMRM1HiYzYuEKCG+ADUie7wZO29EA3PVKePgWVPDTJZkiU/8NnHnlq3y
ellt9xOnClBmYl4NmkNgPQLHNs7vlQxvdIEBI2SWX1G4cagl451OteqpEYkgGRNvIeQCu+48k53x
rnSt/L5M8/JCzpl+1pAPUbCfz2F0CHz7ldNRSG8HJfc5LlnKz0lSK14NRFdpneU8SoXGGOdOZ8cp
ZgAhHaNTFoq8YFEkurlpkudRE+VDUqf1l6qrRntXKSZG6ZisiXTXlyYl6pS4VQ5TsjgYVFALGNX4
5NLGon7akX6x7/XuZzg4+Mgp71yMrlOcC3a2L0WlWuuJMELPUtKruewz2g9CyXYyBfWBM7m8SHuy
nkF4VfIKkkR4lbAZWiVGlrSoZcwa6IwFI6khmIvv/wcBWOSYsaa5K+rKVM0DSS+zbLubFKCnZ4RZ
9IhSW7Bw2dqGdIbgQD+3/C6U6puRtMM3yDx3cwdTaItQvPcUbH+7pJ6Z2StFYB7pSFjGyCHXMIqa
W1PNUG8EhK9aUadu576nB8qI9xWnNHZRZNmkq1t0hugv2AQxuJxNEz38jnCecFhmwhWOoxDwwWjf
c9RhPYGS9W1pg3hV6D4ZI51ktaJJwd+ie/VYyzvA3j/szGmu+1JOkFUDlEfp4MQ8tym5dEl73qEG
4okRurWrw4QmmeLyUERgP9l9ZNzHPVqkpEM1qzdutBoK9lRTZLlbkzRfJK36DWeQRybk9HqsZmtf
1xY8wUFamyorgufSTed1hjnTV2qRXFljAEzCRLqy0ul/+GNLgm/YD8VtMbchO1zlkOe5PJPOlB+C
WLFubBoSnpVY+hXiFfFLC+mFl8lAvAbc/H2ADuO6MMfoIjNTpIoVeB0aNTMBkF8TpCtBlLa7nOl2
0yOB8mY5qgeyeSxi7SDblTItd4RmZHeSGXfVoavZuG6v7pqsuw+7OViNtmrtRVhOOzk03yK3sH1y
gVix2AiSFU0YBs2Y/oKtnL0fDMAhbVin7H/L4hdSXUxEmay+CwB0X1sHSSBHAGhn30s1SVQkZF1w
7gyovqmWDAy2Vr/vdGWc1nQTTPcqzhq6cGVR0xEUDeqUbV2MM0ezqAHxMDXZfZGjNs/Nyd1FoN29
ihLWPSiunzjoupU6s1VpatHs1Xl4IXYnxzur56iNTA5JNVSLmQ7NWR672hIF6SvAUfBIOCb5c9Zj
DtVlbQRkULIrJLAhdl5aPYYmgDEBeSLrKx4NvxutZ5sjyEhoudmoB/ZQFpUzykRK52gvhpsN50Zp
io1VCwopKXGOYaD5vasEvyJLmDemquiHdnR/1aOBJJtP70HHMxF5ZluiEwQjE3j4O+wV1qhyp7pj
t9FjlJV0ufuVAxjvk6bG+yooEGl6GRClXc3R7aNaqzVmOm0Zp/EHg/odMn/IglXJmKx3nMfzP+vT
UHNdruZqQnUIeLWOvTo2slD2SXbjT2UIKABW3yomUGGDqSDzPq7wvquGLy1KXdhERumojY+pimpr
oUAYNW4scsL7MUHvFJLVc6ni8Ft9fKkjtfHrXSEOhqKN1IsrHj1D2s/qRGes8YsGz0mayaWNnbDl
ZPCu6nDMd+Q4TX9aJOf+dE1ogjqcCUP06KJmHGi6Usb4V1KeIk1ZVumGkh1nUuOT+ztGyS5vjQ+a
FoZt4Ge0jgCVZCtVc1UpjU/IO6qfLKB5qdROcpbqVDQzyh831aRRQczm6LLLxvGT6y+V+LeVeq4v
BP0bNOP0aI4q9VNoVBFpN63v5AoF+IIbtOrh4eOXeNTefH2JQmdgLmxllbbA277GqLFcSFdvfCkp
3dpDxC4itEVwlelYcueJuM++I0yybNgkf3zpU+NH6BidVbLRFpP020u7pjFqoS6apUgybSph4qRK
lkKwragZfl9yw1ZTRJT2x5ddRsjxYxUGavylOaVDoH97WdG6Vrl4LH2cbNkerfcDAZizH1qMWtdm
/H58uVMfJLB6mqeGYzjw7t9eLmxqVYNJw+Vaad7Xer3j8D+SDG6rn8wy2vLA3t2Za+oGJ3AmGvX4
gc7z3+/SmrvhpX0dm1PQ/cA9Na6UNtNgdsJcsZxZfY5IJvclct7/xqAVZPTZliHgoL/7aGwhZ3iU
DWzI0DiYXUk1P2SK/fOHyitc2lcqjc9jwrsBF7Uzcqae11mgTxbVoksmiWYk1Sfv79RXaACvcLCC
CVqMy/v9rfGXjl3RT9nAhIqHwYPf9M1yym8f385n1zia1MiL1y0W6sbXdHk5o2w1nPzw8SVODg7G
n8bLYXhgVn17H66bOEOjy8av2Ltehp2q7/WyoFHWD/GXSGGGAZOjLgGfPVZyiFM4+z+b0d5/ethT
TFoofH8upYujGc0wq04oJTiCkEwilMHSIiYqrS8yJYE+g6XO+/im3z9Xrmc7pOXoJnkAx99ezbHK
mSpR+3mBisSwpgPWNfuTrcT7D1zQQzc1k9IuTt+F5vD7AHFDTSICzPCUyrBbtxWaZLiWiBfpZXx8
OyeuxE0gRSE1E7aufTRMUI3G8zQ5pc/UBjlHWXIq7fuqSR4/vs6J10TUC7IS3hUz16vN6Lchj3Q5
JQ/NLv05VnHjPytOhiyoWKA/+4+vpL9fY8WbSx2tsdSocABaXKrrXQr3hRGu8sGWINrdHtlvX8wP
k8l+zKT/0Xi1QXVfbeCiWBxZN3LW5Sah+7vTW8poORq2nMYR0CHTSaq9JALpLByi+TLIOAeir4fF
sECxOFfJTabLRO7tPhuvhrKjgk2oZLamzJasBiueP7nRxRh2NDezgtPXwwpG1JZ5vNgRDK0It+h4
pm0kn9y8UK8QKd4imoqf87mz912Gmguoz9dmTEOCeiZqJiNWJti0sUlnVqurFKDdQ47uHBsvRoIy
v60G53IOKCzlZVpvWkCFqzomYz5oEgELbIAY0fREhiuJ0q1HozR8etuDJyWcaK6TeJTw7IvUQMuQ
oLtej8zXnhsO69nGKGlwhy5Pi3ywxfalfrcXuNDHI+DEWNPJlEDBwZrFln/ZJPw21oK8r9l9TDyX
hMj0HsTJGW999EMUdvhyAjH4H1/w/YYH44P96uMHr0LyydsL1qCuelTreKUcaUCRL/NNHTbyAiWy
3AUOboSI0us9EU7h+cdXPvH5spvDDAV5Hd758efbhLhRo84qIFhP05feGrRvNf2ee6gByc+PL3Xi
JhF4MBtR6+A/x1tH+qKcN6eu8PO+oSsCVBSv2BJQDu60ObPaNHbWLQ12sul0ivYfX/zEfbKvEujS
wBKwgz5aaZCHk89RFoXfYjjY1UNxHy55A04yNX+8DYBsw/dkozCy3XfaPGpAbQi8PPPB3j5NUzF4
uoN7mUwq8cfDlO0GgimEUZw+3oF0qsWdEvZdhq6gG7zZovAqkuthMK0thacff/oADVVwYzomTrrI
x8tWGGdVYWQ1t2XmwleqidxPgnS1dZuJ9LNUlfcfIBdja8PWwKShfbx81WhDIqvLuTPFuI+E8gQi
+UcyivtwsD7Zgyzf8tv9KZfiWGpxaywv5tGnl5PHjnweIcbChxHUSt3SJBQz62d0vRBlM9ATHz/J
01cE0ESS1PLRHS8vRmU7QPFTv9b6fepWz+Wk3YvFRYQ4NVtFnX7x8QXfj31j0YuSa8CugysuT/u3
6cwk8QcCvJ36WLj3iPV9w0ivY0v95DLvNzbLZTgaiiXkRD8uKPSOOsYxf7XfK/oSSlAYZ9XIivjx
zbyfRbiKprLZcHQVU/HRhzwq+lgkiZYSB0dFi0oPXLPul11Yh6SWNNSdeS2m8pNZUn+/UnJVJg4Y
ixgh3mVuQGuAQhlRTHBNshSGzKUMV1QpqEOXLv1c0MRuJxfUJdDmNFqjmyZyt1XtnRzr8Cyjj7wd
2BbNk1nfAoMj4aKq2Bws2wKE9+Y5sjjrwdUJGoFKbX7y0598MYTPMOI0SBLHLwZJQpTR2ch8qtPF
JpncZK+M1Dk/fjEnRxm6SkpKrk7M1fGHZNQsI2GZ+YW0M2x7va+m2r1jy892LSc+WOzp7G2Zh4A8
HQ0A085EUdUFE9FYCYQsQXQ2Wuq4/fhuTs1AOOkpwzkcynl2b7+ZOVH1MeyUFPEQVNXeZpkazQ6u
Y5t97xPjz3fRnBmRibJkLDldxydU8hesHsFVytkx+LE8uya2DnkTPH18V6c+HgT3lo0kl4PBcXTM
2OLSnks+niw2nZt0yUTWAvMHzZZy24Sm8zJkpDxRLWw/WapOzXkoYg321VTK3h16KJ2qkTD61A9D
/VoWChTPcFslj1Uy3zFdf3K1UwOeY4/OYOdk+a5IRiAHElLw+T5MtXSXW6Z9GHTI4B8/zHeZQQ6S
Zx6irbMcCWTOR/Oq2+ljZ1Jy951uUB9x35dbBcXxKkhEn9Gbs4eHRHPKdVfK/rqeivTKzGyxgx8k
NjMgZRrLUH20GmcgjFD0GF2XfHa61U4+eQATy5cpTPY/bwdyg+nKHPKc1WY0aBPI+lmTi2VMOO1Z
bDtP3Uh1wgYEc5EVIn5Mh749C9zyW4SiY7YWAviAm5IqkoslTcH8EHEfHz/IE98aPW22oLYNjof9
4dsfMcMKnMQj2+2hmH9Usya3aoWYMsjQr0zPH1/rxOPQXjXG5lKoZdf99lo6CSiqAZHfnwPth0rB
wctN9bmdssK33SIBFGzJT3YYJz46TaNjx46GFevdFrtvsokE9ZLbS8wvURySCINqhz5GM68EhPCH
uhlqDzVG7//5vQIHcZeKFBvE45nSgBMUN05b+pzVruBMN1SlswPV+BC6evg4OWb4ydbm1Jtky0YZ
QAddw1R29HQtuo2tUZe+oob1etJ6VAmFkIeB4A0/tzhIf3yHJ9YcbpA9lGBhY7N49AXmQWNEMQ5x
f+xDOhdGM3gqWeqeQBH737mUSwKDY7FhdI4X0co2YpkXHNE0tyxuzKzGZGVL6zzuNO2T6evUGBV8
UIsPYan0H43RHklcAXOCs0re3ZMs89M0sRG1vL84rA8OwQp/fDhiAsN0oZvQTNghHr02baTXprdz
4c8431eqPdw2uFgr6gCfXOjExExJneRjQeXZ0N3lff62E61miNFqwBEQ7MNTOI47Z67vPxkSgr/j
aEP/5hpHYwI3V5oYgCx8BP3ayohj+BVma97qnUWQUUbodRyqOMCGpvJakqgfyqGxEQvRq+0crOmD
1qGGLCBVlsaIAg7gE9xIiPyxkM0e7FZ00N1wXBcTlOCgUotd3iLO4nRLeHwfBmeR6dCkUEeA2dqS
qJXQvr+d3RyxVaGR6bJkCgMdqQOXA9QYXie44reIT5d0tbi5jkY72mlNO51lJhLNXkT5ZY9xmiRz
9z4u03bNE063ObWiZhUhFPQRJ+arcpirTdBFJmLhdLjAqBuTtIWP+uPHe2pssorbGuNELEm5b98g
8Tu1nCzGJjLh53qUz5j+rw2hbEVeAnYfyv/GZ8eem80e5XsaQkfXM6OpqAX8BF/W0VJzuhr09GyQ
xSeb1/clP4NaKY0t9iaU6dyjyxB6E2HqcwsfEfmhquIGzaDzUqcPNKEvEaSsO1P/FjbFJ0cmcfq6
VGl5ohyujzdkbkUUWzWY1ETKaf4SjSouocZQDhhd1GyDZoYzTm3mZGKkfU38OCJBglWYyGts8iYq
fzMZlDOhdspWk0axDhCGMuCqHf1OOthu8t3Ueg7qI1JAYpFCDwusRe3Fnr1QC+70lCwJZzbhMMrE
SCFbg4hO+HmIH6l+4vnQbhInm3dk79VbHF38//lsAqOTycYmP+OxFuZnr+LUnG7BsiJpmTKD0JZH
9tscATjOzIu0L3xC7CbaoatpUHepBsf145F8ai767TrHG6O+6vOsJHrNd8xMXRfUG9Z5FG0+vsip
BdEiMZK+Av02knHf3oxa61VZEx3m03Ry1tOCzVb1pzKN0NS30yems5MXo17JmcXF3XZ8iLAaJqMi
41tRIivnJDrvSJzaogBFSy3jTx7fqYkAdhgVjMWy927zm02TsBJUVH6TNAdC+aw1UIinMmt+yhjN
QmR98iS1U+Ni6XlzgEVCYB/3aea2yni+7NMSiIq4vHRt78xgb3Rq8V4plMg3qprUgcoVt7EaQIkJ
MTWEZVxcOqEDNbk0pgcbSxD2jCCEKvjxmz754zEhUkaifuseT4zDGLSQmtnmDHX1U7jhY6T3d5lA
R/LfuI7tcFLk+LtY5t6OqBaLclShx/M5iVZUc+RzMSmDV3bNJwvpqW3rEq9MiWX5h330HYrBxcGB
9tKXeEaiFonrUBya0tyD97rOyvo+z9xPChWnBvBvlzzesCazkaHRU3NfGcZd2JU/XSND3G7tm/Iz
A7E4NX6XMHhq0US+U0t6+xwxiRt48O2caUafvsmo+kUupbUmjslZU74N10tGxTpnRt7E9eI1ULRF
mdkg+iNe68mgqPIU1CSrdTqOBVxt+Iwi2dyFMyQ6p8iydR60zna0B+fRMZk1CVVrF6JkO3qgMClt
lvovdQDwZJPJAabpWwLSASlOtZFs+WKnH1b5JOJNl0/6XYXomsUe6ubHo+nUU3AXpy4lDsbtcQM2
gxnRFvgT/Lmaz2Y5ayupGk9mZZ5TM32S8TR8csFTr3hxZiGUsSm2Hj/2Cv7dVLMZ8uOa3Iu+6ppq
+5qQIUICnmBGoEn/+BZftRNHG0IUMwAQdT4XjplHbzpUJig8Tpb7FlDiNdgL686INHAeYjLPozLL
HsnkIwvDQDn5ahdwIuJA8g6MukTSt1MG4h0/eQwnnjubjcUC7WIMfHfkBTzvwFIXmZ/Chd9EzWQB
dWLbOCVl+5QQYO6ji/z+yYM4UcRElUDVZ5m17Xdn33A05yro+aLbOUDKKmDdIEgV2zZoWvA3llgx
UlBOmkRxhk0EPatNcV4Yn8VhixNz5eILR46hccwxjkuFKtIIK5dxjm85Icrn1dcQC+JX0FYX5jlP
xj6TCWpkLFaAYTKKyJqS00eFHdTfDGJQt9MUEHlisPHW5ax+YVtcQMdgSOGYSreI+sC7ddHPCTE2
U3a/Mawk2qAVNrxGKaQfWXBNx6izPSc818tU3EGgHK/5bDGhTXwIT5HTuftMtb+qC8np4zdx6v7p
gOFBt5cO/XHhiHIbAC0puP8sHe+IykWLao3xU6wp0fbPL4XwGq0BbnSWjaMNCE2nus6XZYkg3Mir
amdx841VunejLHz6+Fqv7+34S1uqv4LTK8vg8fG/UKysG/KYw0FPINQKtu+E2WsGcAhFqCfnN9PO
tVINbuQIH0LXlfCgS4XsHJFVu6ogUuj1B/ojfMNl/NKUbflLvoJoX8pqauIwkv/rf76M/+P//Nt9
ie48//C37H6WV8/5z/b4Ny0/zb/+ovZfvNslt+PNv2wKGcvp0P1sptufLfad1x8h/Fkuv/Pf/cX/
+Pn6t3yCb1hAqyzn/0IJvMsQucNNEP2H90yWH/Wzf/ydZz/+6z///oP/pMtbBH8sHANcgsg2XyGx
f1McqNf9hfwQzQxsBxqrC4CjKPEf/Nd/GuZfr70tRyy111fwPDCi11/R/zI4wSHDWvbCYBGsP6E4
oAdkif5tuNFfZVutqpR9GHNLx/XtEu6qbSGDoFbODUPrDw6SjM1s4BXIsznd2EtnWSX+9hY5B3S/
0pg3Wj9hQ9WcyAvTcsD2b+XnokWWrNXS8dNY7U2Kt0mBjEFL1jaku00qw9uwEj5Jsj1WrYbUUqN4
HLr0ZtAh1qRD6BC1ufBXgBGswaC5K3QU8LxIIYRwamT6nSxggVeVbq8hSeVXBhXW+0IgZ29taXiA
srIfqtKtJkc8JGXyi5Y/5v2gO5BNJ2+T0jJpV5tk+Yqky2/jZO72JRCi88mOeiQpsFh3vZhjL8lg
wE94Gc9yZK6bJJnlHmO3u5VtJ1BSlLPlhTzOq8aih7bCtRV4/TiCBLTHmqCHSYW4PquNulErgxBP
szYv1Mbxs0y/rVRU0EK62mWeaudEJ+dER7nASx0J4Jso51VdA+WUapXDSYC56RAWhNw2Bes9oLHH
r7TmZeXnszTSrW0q9h5mE3kXZUCek2FX21EPxwLLDLQb8AFjuEHAelebRe0NU/ToTpr+MOSmdUYR
u/9aaNhiItzSnjqJMriqmglSOzbnGJtnTVSVeo6LUsx3RSPStIPPWTrKS5qNmj0TNNwphPNabdKs
uqJsiY800V9gcJO1xCmXTLe1KJwrN3QJ2BqcGsVZM/X1sMv1tvF12wT4DxQP1Dqc5usxL+StYkuS
eKdYySNJBFsr+pUMY/PCTht1nWgjziclJd0aQxx1oFXSGemVMsVYVT0lH8dw3pVVMzfNZZlksRJh
U8MRYZv4JPqW5JuqH4u52NtBIa3ma6kH5m0zY+JPVy7uFQpegEZL4E+HQKb5rqhLxw6vhY3FY9hi
sFO7eWfMFTkwbjvpIMGHVz640k8LLJwqcQY6XF+IFPoW9dUrVzy1XjHjRINNQMcx1EMg1xYYeemA
JR9eCeXTK61cfyWXpwvEnE0qeh2la2GbxwvmHB/Y4t2YF/q5XEDo6SsTvXBrjJhhPXtE9Qa3RRYR
7cBMAkkdnmP0CPZh4asnk66tQeqq1+gBrX6bvdLYuzoqwejKotiTahj55QJuj2eiGNeDA86dpHGY
0mKBvKevvHdzQb/XCwSe+PTwul7A8NaCiJc9mFLrlRvPD6BeEiNsbvIQrPy4AObRBVQ3FgywRxe0
K3noryx645VLT9GdLLgFVh8t2HqnsiHYm+1Csw8lYHtNQYC3UhfcvXwl3yfmQsHXAO8SwQUav1sg
+ShtQhyiBg6w3rx2E0z0wStU/5WvXy+o/T9fEP+Npe7fWzP/H1oQ2WYuWSX/9wXxrPgRPxdv1sK/
/8zfa6Fj/IWYx0HdABf9H6va30uh4wA0Qs1poaNa4qx0dnv/XAq1v2zaIMg9bXq7LJfsvv5eC4X9
l80vLH/MXXZntvMnayHgq7dr4SLipgXiAmtAvb7UgN6uhbjAoniO0BYy7ZEmUGfZswm2I8RtrhL4
FrEQEmzaTvO67ZR+IHJb1y6sqMmR9gbGuCaZId0Eatz/sEGNE1wyFt9crDbwB900xLHVKbk3loHc
5kxF0FsCcYZIQ79uYtIwV0nfCEI4MtQX5IZAbiG1iTqj5dzZyFBvm7Hrr9X+OS8batZtlD7KXmUm
S+NeQeybFfMuVavxGb55PuJzVRBZKCLUA4+aLPOvkHaYbiqrTr9HWNL5vJs8TCAON8GGDOT4LOUL
banuux1ycgR6204NZviZDYHOLAychtYNiSyEKzmJ2NVuBG1zjILoQiR272yQrMaLzSezCI5R0vKl
aqvqaynV+aprJ3Xdiaw9JzhseMFeXXwlzNfM1qRzTecAROvDBL3oWY90nbxufUnL7bZ9tzBtOp2Y
ztgZrmZzLG9MMZXU/B3ywlYTitJdxsJw5Yh8PBiZeOVEeFNbntn2gA29Trt1X3TUeo1pN5CKerMc
TvVVIvKXEd38Soy5c4OoAL4kqtE7MQ2tF7dtuzGGSfjBXGlEjRMDvsfDYBM7QaC2Mw4Eks2tVu/7
mVySlRqabgjUsbYvHDXXi3XDaflR5FV3xxoF777ThhnLe699ie00+EJy53hGwbreLFnXF8NMao4k
SwTL9mSsKYLNF3OodU8ZUtGarUDeXAxBU59HjtP/csGUk/E4SSX12syIrnujyAAD0Hf1isHF28l5
ub/MlLEB72J16XM9JdkmbMfa3IVxDqJPT4b2Gx5VyitDQEgOACYREvNGOKHP1jG+japUPLGWxQd3
NrkaXfHmTqugsbNuGOca3A+ypbsyQisnSXGfysrTZV/7A93K2zDKs7WVJ+NXpQibPcwp9ydobbvZ
WipA5ZUmcC9uhrp2b4n3AXfQyrBUviShsG4i3MDQzZ1AKViW5/QFpSpigC7S002ozrkHwUgDd68V
97zH9AGsd3Rjj0l72WpTtLcbvXc3WjnAmg8KA673BI2F4VreO6JeNPCSeFCl5te1MjQu6574Z6Jp
8+oqAXwXt6sh5yvHkItvngC3EFLQotal/FDt3T5W+a+y0MJ/yJinxAJu7Y5qdlGoKibeFYkgcvbz
AWQ8NQI1uJ0GDPP7yIwSyDPWjeYkqVcZNvIqEQNJgKhxN2Z8PZsWeM/XIADCq2VBn3l2RwbCOq10
kBBE7dx1nYmJd4o1uZYEs62jIlavjCofLyQBAzuiodjolG0GGHuC5Rj0KfVqyOQN38tt0I4k7GJp
zh7GYBD5hdVJNbmx43bOXMTAc6feGXM75Gj32bCbRKLVij90zSNO9OFARoubgsQUw5lo+j1OeOuy
BEy4y2XKfmBcehsU2A5smfSzLsHhU9IVh2TQZoehEYDiB7b1RprE20C4GacKXqSw3BXFvXhFyM9V
nvB95OTOqjK+6BPkEjF/k1Aw89tBvXFj/asFfJNGjbLHT7vq6lJdaY7W8tcoQJHq1niMyPY4C8hK
WGs8Fsg3Tnsdq8ZXt6tCsFoCLPLQK5fJrAVQh5mtp059Kkghgooa8JKnH00LU2zmGQZSJVVZJwZd
I75nq7bRwyiiAqZB+ejYE4cDp3oxeWObMSZceCJnN6DaFYrm2hqS5EbWxRewBuB0pnM7ntQtIUV3
fSzQsI+2XA/qBEJ8SHvyYjPMe0DcHR//QkqxiFNP17e1vZoj6xL4VLtvRHsuKfZs4Uj0OwAypGq0
E0JH6vuqZxNjuG9CGuvcXjV/jca2vXTHwdiiQl7pDKNzi7d9oYaNDra8K27VsS53hO8oO4MazVoC
E72amiChbgilDf6HWR3qaXJvQYoCNgU5nh1SrO3Xltv8sMtI3adxqJ3PuVtDjgITyiln1JZptlaI
Tmb43dtqE3q0I0sczKa+meM298hjna6yEUfu1GvNw4yWmAggqOC6Gx/MRqn5JBD9NX3fXuVNmq9B
x+d3fRYEB1MPIHcBSiP1SJ08wWtyA3XwUl1Ez9kYPCPrrg96ZQ83+uiO53HTilsrdou7bihhSQhr
33LYQAPP0IHv82S2EU0/hX9EyRis0cmVxPvaL8PYt7eO4nLI7MZpSzasu+0GO/tlsXW/modN283d
xSAptVBva40r5hjlIpExHIo6yutbM4syr7aL9FzYpVibgV7t3LGNXgxMhcC5SDVe22l3yyDMrtxS
zW6Il1qK2pa9ia259dDA3NhGa3iwlZqzfBbiJkMN5SndVF2b6MrNvrHg7SvpHd5yfQXPjQozCI5t
S09XY2REKf4bcOyAXuxiO8U6BAdTWDutaohk6C13b7bD5BdQYc5gDxGkks7WmZJRH/D+/z753ykc
Acb8sG6E4bv4+SLjl07+Xjb6xx/7e6cM4HPZB5M8S7EZDd5SJfwn+1P8hViObS875aXBu8QV/nOr
rEP4NOhcolLlh+B//GurbKh/sUWmCkURCt0B7p8/2yovJc/fykY4LAUyMwTKWLeRRR+3IExOwLgt
Y9KwilDz9CgGEzcX7tqU8stkpd8dlRjTqqT8X3Sjy34WpsA4TmD4tLRaq9K5Bymd7hW8xZdMpBe9
Y7QrW7Gu9LoRq0xl/bcTYFJklpLbQQ741hC56tWUkVaRU7vbyqWzxP7GXdMdOFCSVz2VNR9ShJNu
tNoeV6HGNZVQ7SkeFFxTrVUvSdsvfebedyRZAPAp9bVlJt8tDq5AOvjtKXkka+BmzVnVN18ochHB
YfbQv2foXnlgPyqDegtf5zsUqJg/W32BCPOrDCV4IrynlLv0A6DkFlgO94NjG/paU3+xtMRdSbJf
VoPC7RWAAtbUPFSvVwhDaBwYiFJugpZH07vBJpRAweck/aUz8a4si0dZOuTNqzV/adbzCIw0fOAW
eAwq8RNsWL0ANt3SQYvXfUUaexTo7bJtKv3EoDsEcyfziG/jV1OYlw4i3OVPJgYV5tgl2mHWiWzH
RNquqkwQfSthSKFDPhDA0m8ykBlshmbz3DQAHxWDAONc8wMJgoyoD4YPaeuOq8AmRxth1y/kJqVf
i0ZnBpxSDxOwTrJfFr4EmUJzrHHvXRUG0msMbQtJYR2xAdga0iHjVe0xMCVuex+AWbuoycddVwrM
lWrGtTw4PD3RctHBtClCKvevgySuJ8ebDJxilc040CZxyHsHLovq3g8OXSqmxn6dq+ahj/mhwiQ1
zqhtgMNPqG+WYT7ubZciHHIGRpHk99J0uIohZnp12QJQXfKQLYhmPCYGVpdxLCHs+Irx/IvsRbHi
KOmswLR8R9THu5/5t2RZ/3tNKbxBOsz6fcmfyXlKLfRzDwL2DNMUh07TNl9e33ceLta/jGElB+43
jBgytsuiV/5v9s5ju24kW9OvUqvnyAVvBj24AI6lpyiK0gSLokR4j0Ag8PT9QaZSUrpb466alFIU
CR4AEbH3v3/TA30Khm9n3UhfWeS81S7/1s94O32PV6Xd1kIKp+htlfGfrl98hKPD88d4JZy7Mr8W
3C7PJqxw5cnLnnVCf5ScOb3Xq8xjdQTe+OSRkRC5Hk/YF7xMm2fal5vRdCwK/GTWq66sP9YtlrKJ
7vXnygTqsRNe2qrE10oRPnJfjzBhzU6itQPvi6ypYzRZE/81lK2OkM/mluoExcs0Gy/8UWNEjarq
0upxheuR/e1Kj0WppHVJQFcToqvjLWv44kKG5BXJw7jP6mwERFRXO2qNaqezTvRqzu/mzLn+srww
PlyPuoEB+2JXPmnTGNO2AtGZXvO47SwozykR7odFtzBTMrZlWMIw/vJstc3rX0sIUZnJqE4NXgGI
8kFkSe7Nl7d89XAjBGkMDmNKqq9igr93Lc59SZZj9OUF2N5wlvhdvk1D8cAKomBmfdsrPrxfHvMk
0PNNA6/RghHtDkvY5LnLHe3oZHzUVeNajTC0YxJY7F5O/jFX/AFF7WtKr4Z3+ubqSN5LVIMnR9j/
4Oo7iObSI1vr2lkY28nio0bQMSnb5HET5rDFD7MiiAYg2sJhnZILZ1wCfwf43vCSNbXVXGojHvpf
dBheUT83I5uDgdlLvtgHJl0j9ePCDzPkHNmjRczDpFsxxk9j2APqnkjv8mOvmRnE57V+1DfXEBJN
2RQR0u4SyaPTPDLPEmHeZQA6h9Vo1KGb2Ew6pHsRcaxdlMz8ClLgKsgSaTEcZQerUSt83ZvMYDF3
XxbtDNc/0lJs+4wpu3UGXonBse9MVaiDi2UElVG7HTuSl6lfuv3o5jy/ttLjrNdJKHft5Vp45Wtg
O9waQMroy70GGirjkk7kVhg8V7txiR3d7CQ132ELtCF5eZWW3JIfgflW21cHP+lfe4+/xgN5x6Lv
iGVjP7Hxddobw/Di64SuEdtK7EfvPZLu0iK3yG41SfREO9FbS4xtVQ63jCxQEInYFUrfESZJh9Ms
mivitVo/lA4JbaFLReDu4PCOGhPBofhoFu0SG8zXCYXQzQcnLSvMVsgev1LpKM651HmElk6DQ5Nj
YHNV4PmHEWk+3RI14IJsERqWevthXOYC9uUEaqtwJGQElHVG5Pa9du4S8axNbfsJysaLnestEwtr
KV/B9LXVZZdY1zFi+5c4WA7tPqjLBd0OBT3RCgVm0XVhz1qcchTFpuEnV4FsV22P/kSSCGRmvndq
AnuEIUM3oj3hjTFHGYq86jLJ8N3EWIzSNOppePJrwpdMtUtNzB3vG0H5kHnuww+I5e3XCuZfuMrc
Qlmaxv/7fzaI75e6BsN1mFgQJV1GdtRdPxLnqoCgWLsdBKFsSh2GNXvNSw4XZhkPYsDBz5lYdXbO
m/731/0DpcOzwDYR4gA8ojHQf+FXBIyzVTB14mjIL5sdJYSVl58aybyDSfPr31/tD7Pz7WoQ6mBz
4Cj2B/0XPg6ana+NOFaKF2SrBIIST1iCEPSvn+s/mh7/fwmWs3H88Ez+MDz+nyFf21+w8i/f8q0B
MHTCRZHLWcjlGCjbDgzt72Njw/7NBwnfGCgU8oDl/24AAMRRXmzjpd9h9O9YufEbfYRP4YIg1IGf
/p/U/xDaf14nvDMOv9fWYzA6tu1f2Rd1743jUrry0sgJfezZB+RUk8zoOy62pdgk+EyEi96bVnEo
TVp5/d3EqjN2JTa344NZ29NKmg/0DnNXwX6kYqBGIqvSf5O7TTe65DsWTQ6u0MnFbqj+8S2LwEvV
sYBLpKEchBhVz6eBamycx3CdRDN1V1A3C2I755wFFODgeOkkxXJutXrWT8XmA6zsJHkorL47w7R4
0sZ2PiCmxxhVXwLQxaK7LOoxPwBfCgOb1NJ8yDANwCIhE1JjLC3LFHYxKKOEFCLjalgJVXErd7lf
y9l51jsTj0O2nvkqpx/BYTmbJOwccrNXzu1Urw7k5VSHBUWLHztBm59cpmXedRBMbMHg5AirNQ0v
QxfH48M0lDjMaRV+8FmNKrRLBrkv1oERrIdVHVk5mB8S5z0n843pJM37CQj2XrpZMx84XaY4G0f8
FNMOu59oTJkIjGU9xIXTz0/TYKvHZFN5RUPaA0kvFEolDgMOH9ROdGE+Ya9AYptjVIfRdIedbZRE
/aRdb1DFAkq3rdHFlJVyh5cLEUqYETsnNxm9x6AgVdXETn085DhVTftsHPQqnHnVSZjlhLvrOVnh
rTT1wZqqJGJSuqzhXEzglGNRaBFuZ7MX0ukObawLjGk7d66PfUta4oJe29/DGJQ7ORH4XKfmDDxm
4sMcDmhCibodK/nqJbn+TJWT7kuH1bgnem0gwtFWzzWJE+Y+GGrngFFs98ZoSJEt3al6wtdtyz6d
DUnXkU7Has5SPTYH76au1RALM0sIxcZlOeqyijOdKHhj3mEK2e/Vpp7JvAEPc2awhz7B1VT0dkr0
IRxwXEPr8o1bWRQITiZgKxQahppJYZ6m2qOWcLzkA6thwBW1wKMd+wQjZ9aEuRfZe73JTDMXJznU
3t6s5s3ur0nGN749v+jS0eJZ+WtMMibAIisgP7Veh1mvShdqz9TFgrF2K/tcoqp474M3HAjYQcjh
jKthxM5MdwaBQ7PiMekf8D8drntfXz8yR0pi0afqUZBFxTAkYQlqmh7Q2RPLTrukjTcKp93r3ikK
ie1LUeShOZNB5ZCeEBtZ0r516UvoeoOGYz5P3009ST6hPyXVfWl3ZgTG3x3mCRvu1uc99LD/CR1o
H3dO1otITYsV7NvGNiU7S2IkF12HE61wpu5mqKFljK5efW6MUp16pvjRklHezJQwYZNML4We2zET
HRkRUGYfiyrAnNo2nxep3jnV4JB8mgZLHMz41dGWWA7PUYYdZahwb+WIxSGXLR0Ksm/2Bv89Ff+B
U4XchcLmryfIjNamIX+Z/tW+/iuCQ1J/zH8aJ3/9/u8YGfk4OvAXssmvEBkH7neMzPuNKRe+nMgF
3c2A7HdmleWTzI2tHbUdrHusdvjS9yPS/43zEUcBXK7QsZh86Tu97FvlCDMNohp0sz+pJP9A5APD
cIgUh17F6c1g+5eSTjEMNjK16DgEb3vUa5VqN4tKTiSiMKlDrZLr51FPGNaIJ6PUmEmO/1BUbrjj
T9Xs9itQyuKpx2feRGk/V7MtIuTO91P92A5Kv07sJxUQus1sqKn3aclIW59wlQ26tAntCqfjLi0O
iAaanTTf2wAxK8Fm7INX+qqFeevvp4DQNc+4Jq0rCW1yN+k9Ym1OGdx0Lwi9+EdAFQ0W1eWHAuBk
+6OyAe9z9XZc20NO9umo7ZQTHO0WMVKYknwMHtBgZalPdBYa0L0V60xtldUgroSUwzsBsdMPaybW
tmldpCDyjIjXO3sau9AnbSD3tSvHKeh0JmvEK+fS1sRdlTUCCgoupSTW3bnBewOPgTH1nteR36Bm
ig2rIKJKjuo+wGs424m2gsvF4EGU94tGkdDLYVeO9W6eug8CMPSQV+I2Hb0L8MSPK/OLqSij3pXV
wSWeJJQkz4RW07zUi43YpvAVdDD5gvMRww8xXjajJNlQ76LOHbkYEQaldZPWsOS/LJn/bi7/sLmA
lG96lr/eXa43buWfEDa/feO3bSVwf3OgYkKFxL4Us6xNO/W98t4Im1A4A93ceMCU3v+uvG3KdSwH
NsUQYDgZWz9A73A5oUeDyOtfE7n+M+j9i2bk9xYVrjfmILA/Ue8YDhOAX1tUm7J2dBfPvFwZBsB6
wzhWTUncEuBWq/EKI+tgR3Qk1vez7xR9CL90fa+RwmJE0MyOI8f2ZcKWuFMM7PYoCVqyhNbxivTD
YzZY4uwTBBjbVeBetKLR3vTN2DHTSLWLKfeNkOhn980Mge1tgYl3E4q20Jgu9VA2RpJ13ZG8D36e
sTf7PmeKT3gXhspQ2vi9F8KcUjii2ZVrEacJ+xlWTZ/cETVws4xtTMuhh3bdGcd+g5yRnJSRV7ln
wyZ/VJRBnKX9J+EYMhZFR+bqPBRQUhp1lQxpSjGox8usv2QgY8Qks8zhoRp7pa/rwWn7FNzdPGBD
27wL1FzsRoBRwBWoLctwQ5KBvcOgfXrGSs/aV17tM9fscDusXa5fA0hxp5jLQZM4qlHk916atXFt
oDLoSjOIZEvKruy6GfOR4mZQATGtIxk5NUPcUCCsCG0dq42MDZuZKoHssiY3aW6rkXmqd5UZQQIz
or4nqFfuMJo5BLU4drakIMfRNlQBsQQ2/UNsJjr5UYURIet8dKZZRfO0fYiunOKJnOq4UiJl7q+5
u8oXH+sxiC1yXc9dY+QXDAFVZJm4fq7eXsOOaO+smPGK0mWDdzwPnaR7DJLgzFhYj/ztiMixYn5E
Q9MCJAmH3EPyqS2xLHssWoNQwwX9ZJL2CRKP+mU0iOsGWmYeuRjOHj6EiiEf2HiaO1g1+OlhEVjr
95Zr7wKj+NAtnX3Ra/5JNUmNpN8itXUcJGEu6SGzhLf5gCPZhJxYFv0DQa+P/rJeFiZHQDq79l6D
BrEz9DU7YPpOsV98wMDGPhTElJFJIDfTdigDvRl8tletiGGOOjHvBEJw5iqSV8If0rugLXCoT0sF
fzOBQZFO0JKMFZCzgmUwOafeLIwPyl6NqBzGi0UrP0LUWZA++N2uyAt1dJq0jlaQU1o13oW8KfqY
JGT7mK2AbjZVQKTTSsWlMdByTnVcetgio2WacU5X/cHweYIQXZjaF7ixJlbxdjDd9Apz83pv+R9h
TelnrLZgA3Wu9oCapCazwc3s2Kvy/L4Gv44aamGYnxmQah4MD3pDKijjw/J+BTWMx3G9ovaq9jBQ
5I7MeXe/lqKOHbztdg12reFkavpt7g7rTkdatTNGP0OwC8EjmyyGEF7hngyoYlGe+vPRNNPTRONw
MRKMEmtm1r0VDolJ5DBbsWkXHkHZgYwdWfchzOA8Gp1Cf6sSWw8nDTwPc7h1j17MiwKxGgSXls2b
UrPUbdIJ/WxM21EZuG4GFowgcEcVIwlir13Cy6DYWaQc7/lVxSVNMHC4q1025A4d2tK91uzyYz7j
olc0JL3PPTRW4QNAeiv3s1tHB6ZFVYS5pb8uSQZWLVHjdfMKM8Cd3uh+fsIW1EUV6eUhPPh7Nyn6
ndQtaEIwWMNVbmlWQMKh2QdMeKv7nAiqxBC3FfhDqBc5YXq59hlXIrUHHLgYJo9RBv9+xM1Qujj7
N3bT7D0iYqJ6GLtYJaAXGahNaNj5c9+mEkb4+mZszeXozaANVelp4TayiwxML3HPJmR4aHpeqdQd
rpTpkdBuPge9RTWUF5tn/ei8SUxCK2ov2AmlhVh2FofF7j/P9MUkZqjk2hmg8OmVYZwJzi73RWXO
jFM6uFxT2cUyqP1jZuk3bWV+cN3xkri44jQ6y6MvRy/0cuCZCu3qSeh584Dh+rsKYCLuOu+zm9Fv
zUkOzSWtHkxDXHj2NFx3vnnOsRqGwtFWV1uiO0qV24qJbZxYRMrCQ3sdBqHHeWDTmK6iPeA/kMeJ
o4pdjyv55WbVerCXAWjfSoJjxXRotLIPgfKDB2UrmGsNrBQXsf6MHwgJFdUcLz5XbNb1AaJXfkvC
0GVhcAhR3WHuLAPWs5FW+0E4eHeTVM94izBesn4vVD+eMPjtwnm2NNjIwgyrjOMFkof7Hr3RE7GB
YMTK+9QKOKEZMQN7Ad5xWMDs9ynxZ5FXz8HNVM23ekq73iMS4ReXVx008GhyTKaByX1brO0OU8o9
OXPoH127OhmZ9k4EJM302vLJIoyHvVCIkz+vA3sNCIZKEhfb9iU/Z7MtkVSyy0lfc0ip8+HfVKZ1
yFfL2aeeJCyl6izsITvjkHrFOznnzmnV/Ac1jRdjCYOS4v7V0ojGqJoq2WsehpN25xp7PM39nUEY
4tnvyB5uoeUxkG6T/eCCx0hfrVbzkXD5ZnqLpQeDa95ZDQ7icZFabjPWmnq/lY9TMtceS7FHKFCF
PW9f7d+Q9xLILvTg9G2LrC1qZ7SOvQmbwMBExzWTt5aQjeWWoVLDCLseK3l2b0T8X/n6zcbdt+ya
wdV7spk2Vj/etiMc/+Ir47/5JgBovuoB/lte/29oLVSbW4v71+X1FTQDFNL5j6SWb9/0rbT2KZKD
71qnjeL9ra4OHHjcATUQcozfK2r9NxdfGsppnGkw9Nwu/r1RdzeYm5OJf6BDf4IS/ktj/neNOo6I
P7fJYOLU0sDmX3Bzy9F/aZMHZEc9OFd2Xh3YcRjApy6qIJBVgj07157f62ntXWuO097neDbCBAu0
sPdrnbQpyBM7g7nrm4LwMbUbzKW8yXw6w9DVmgLf8eGwBLl1nhjohvWcU844/uIztE8COwuTUnp7
sgyzi7mSLTS9AJFQa1aXXTaUt5DI/EOtB9kh8SgJ7bKyCeWrNSIVKNkOa54NpxJw/gqCdRIziMu0
CHQVT5Na+uaFqkz3XS7MVrAbmUW0eNhpW5mYCfExp+PctGxB7EwyzBGLs5mTn7e2z15ZYT5bWqTu
DovP3NqWFNezuwChLu6NTBbWpOEGOD6A8Okng3P9WA6m9iLboX/1qD9uLI7fE8Kk4XO6mAl8VYr6
2xxk7TBZMEKhuMlzUYLfhKosVB1Zhfm50Kk5ifJc4aDg7Uzcb+pep3pDPHu3ai+Nmw4k5EDaudYo
Wk8q759mzuR7hrzuocz8+W3WTdMbkHSQiEpbh4924qVPg1aWAaWMraDSpIXAkjKAbuo3p0ov2YBM
PR/wmwlKLzJJF3vu1SJFZNryHTJgkzvdVB8rYmWPwZpPBFzl+cuqQ1nK9eFGW1PnXA5Tdx6wXb/o
kgpJtOMRdbb4I8e0myuwESXMgYealk8k6oF6cJcEPw0ZOxWyVV0ogwzIoa1dPugCujoaiWCwAh+g
cPTssPRJ9QAImr0rpzzDXKfp8ABWS9vusGUj3U5LHIKYMnPzEM15AYkGtcUVDGIms6KF5UAQ4Zzs
s5XYQAJR9TGSY5PF1WpR9zmMbl+h3Ish6harwUCnGiH0FllDNQiHxe6Vd5kORM47K2lSJqfMVUfW
2KWJq4+KylraGgeE8hRne5c+Jh5cojAQqf2RhPWNPt057sGr4CG2HbYEiORh0s/EV8YtCrfrtXaC
uzRRRLLg4NxlpNNkao7dwSE/hZFz41nlSR9G4oEKTcvieRTqYDfZcoErPkE8BU3oW0r45Emr3VQ7
JzjxFztyXoxPvdRHEWa6FPfzKgmqnlVpvJ+CKmmitOnFnSGa/gPQmBmRm2o8l5CV52hWk7ofoX36
R9sq5RgOfoD9l6mYKNXWQiLFlGV5KBLDerRmPbvo9cz+KFx4BZRwvLQROXj4RKaN/6HwdO+KHC+l
nyAKBQ/rXLZapAoPyZ6dVRC9u3Rs937W1M9OmgVvh9z+qOmyi91usK4M4arPdKGq550w2mYHKaqB
KS9Gg0iebVjSVM3wfvJwRwkVHRje7u0U1xrKCVR4TnCZmcsUd9NwRz0f0HjlrOdBJ7JHYZGz86tu
jWrc1sJ13swZ7S7f+DFit+Jxdya/0zs7+rhpLjPgNdI4ikMrBNvagNiDkBsc5ubKzu/NmSihNtfL
JQZtS+yd7Q36exMrD5gE7KizqXcqCpo6B1+cuuqUKqu/Lu1kS6xtrel+AKDnxnp1gd6s6JFCGpOF
He+aiFOCqNGPfE12H2aPxNyjreEYQUInrAZHV+ONPQ7aS+t4ZPSRdzffql5BEy/XLAhbrQiGMLDt
GVfBrP/gSiU/95Da3yu7Ma6sMU/q3SQJG8W8ChY0kcNWf5OpICljyEbMZTKJPM3U4JEYevcmLanY
8ZAiSdcdoN9UZU8b551thnXxjHHMXZCNwIgpChEarXTXGnYP0ah+SBtHHGhtE1oPG571OOQ4Zmml
aiImf3B69WX9tFoAkFCS3B4zFlHv9DabqTx1otUX3ahmcYF7sIt1mT3ILn+3ailWLsqzm1J/8lHi
wggGwTGm6UmQt1jcJEtCfhsqixujkMke1vFw79aVfu8aXnrLtogK0y/X05zKR9SxzX3PxPce9k0C
WTwvkkc5uOT5aYPPpNFr5DlTafnoN67JJoWjwz1pkc2tLpb6Fiyepj+tnWjKSxvhJx1qS1u1K5yB
iEKDIw/Ko4KKZgZi3/tkdMDkruvrgojaJ+GWmC+NVcaNIcecpR5gGYyBF/Cwwa+/LpMJxtskGMat
U/LG9geXeW4pCXnSfHjcc5J9tlZN3TRaKpgmaX1LoBmNToBS4Q0MNO+U8sFfurxfT8S2OgdKVBLQ
kx5yDT4k0L96wuxTo1L7wibcbDEmbOonbCXLyWE/ErmxXmCTQKpXjqtjLYvbvkJY5PSmdZMA49hs
smVyL9fk1LqFeTUsbYp4Y7U91ppob1OK3cN2Px+IzTIuA6a4R7YLD3Bs0G7Kkk5jZ5rSuSPEL/uU
THZ+zBeNUewAf4nr6JM6q9VTd2Y5yEOgguA0G2J8HJK2vp0NZz6ynlzaS9ES29h5Qc0jSme8A5TS
46loMokEK+jvJAQ6tGiFRZor3gq7zMmJs+0r+wZ37+Rq9YLlNHIw5mGHwUAT+C96mwcvxmghy8IE
rn/KRZV90GVSnsZW6w6NlUG4yme2Gl6/jEMaJZYTQXLx9vlclLdYYcoPHbBQXOKc9Z5KnwBURTLq
tJGxQkxyzPyw4rm97obBNNs3jQqecpN4yN2cwcG96MdeGJHe+GZGeyuD97mWlG8cIxj7W3cYCQ0C
fe0hRblu6USA+71+iV1zzjkWwO/r6Woz+F8c/Nz51lwRuPZpvOBTCMs/cz3YxAwCsoZI9qhI5d1q
mG1xAVwCL0lMWvbkdJaTP5suSzxSZLc6u0GuJNGFpYuK170yjGWZieZL0b+LM6+sOZRn+AyuhsFb
sr6n9kVJW2rNSzEv5mMwCe/BgMx8BiN96BtP7Wqrr08esGfkibkGkV3u3Wp9zwZIAnX2XEzue09I
8dFqRyoIkAlmto5472HVd4QXVt32RrUjwEy75OEQNzyQKNmUU/9qQWBuwqnrt7zi3iI4Lhd5dRxa
Nd1ZDtzcSAg768NuCNL0wXfFsKuxMLzLYCvmzHSlU2vhf1uo/00LBWrPxOCvOyhGnu3w/Kn9sYP6
+j3/ZgXB8McaPEChylQPXcC/e6gvhCHHtTcD5G9a2H/LAozfdMPc3IpRVDML3Tqv3zsp3MzNLdbH
cSzs84L/pJOyfzWTYCiCxxVZOj6Xs//gXaLXWacn2qpdMODvC/jVjFqVeIIuYzfDudBrD7e9kjMm
ow4YodI5lwjCALzTGnKUN1FBKrtLz3aQ+KV11Wgmjv2QWCdYGMU27BtyDCbLggznQ4lSKc8vnVTO
LIiVv03Eke2ca73VnVn2uHByFAiSBY2ZiL2V198HScuoJCKEMH5TnzcfdhGVlqygyvaEIFO0NEMy
RcRyD516QxAkuTs7306ld+dnhO8GN3kOe3kCpapC2KkaXg2isdCGiYHjJ/QUO1OUMm7wu/+umv+V
EQvl5+Yc/tfL5j5rP33+12msnptPPy6db9/4nS5g/GYgWGGqhzLF/Dq8+04XMH6j+LV1eutfMAiW
mwm/jUETvts/rRybH2c7usFKNFhQ/wH+8JXc+ftED8XOFx8jbLYBAQMGhSAdP5JO+yEVQx3QZGjk
dOM8mbVvEHdN+S71A0JiTOdJ1vOm6e1yxMRoTlJHO+nSu6azr8qoXjNUpaNd3wVz3QBE649OoqM3
76q+2Le29ONVaKTPGx7OK0rz9rCzINSM3nW36Q9JFbwtFjk8B1Z9xTj7ytLkIZm6JJ4Gh84ZzxBU
JwIpwZC/Cl3k1wDLcHK9julf04Lwa/4aovQDR9DXizbQb12qBbIf5XO7yCV0CJYGot0cNvJXsnPL
mGG+2jzbrj1rOcicFBzapdegbK6kMd8ni8MRl4u9bZZXQq23dqEugFE7lCEakvP8WXVTi+/F+uJM
5bmajRdYbE89EeNtxQRnqDMLXzn7iHOzG9IEov0cKR2JqLimr3gq5+rZ0xlR6qm814fyarsDUw0r
HoTltegaDa7cVOytSrWxBeWPdCEw3FnOD6kl7/1mcSM8zdPTUAUvlEHBwchsXNnVRQnYcloxwIo0
OXJjdD2ynfxsZgLBT7k8uJm6l539lFloEJbqeeiLZ5j41x7OqS4idXTnfCBpoyma1K2NWcdeWdO+
D0gDZ7JxZpxEpOmUgWqbMMbNlhtlZgP0boeyC44C/q5lAHdSm9uLqcthS2vbvczqZ2HgQ6dv2+DE
rDLartXBy9hp/QrZSb+dTHkQ2Xph+MyytFm/6DxaVQz1Xy12x51j5FdluVyYPJyjTwZxWBClvTX+
j2syEaI4uRXgvaXF5ciFIGAWcRbY6+XgFGd8WR8Hu08Y/y4P6HDihUgX7EIJ4CZJ5rmZZUBs0/Li
t+sFbLQ8KrIhvy577ylf9I8wzW8CmcNHl0xzAa5WRwzHfpkf1t454k3M4HOwjmB0EE90Iq2wGZpC
IdYLt1XZTkqeJxN664zIJdgtK+rt3kQn0436I+q1l8CSE8pcWugprc6o5x/6QTzYS/VaY94Q6S4t
taiXBysxMrLPp25fmS2drQsL1TByZGjbfTcaFxKn/dT2TbF3bee6c2xvjxXDg7WVxDgS8ypaLhYA
gzpuKbqhZizXnUkQcZHg3+UVmcJXLZnvLJfXrlrSBOmC7UTwwudj76mZlAtnPo2165+WWaNnyFS1
AxOvaXo6tdfBE8511o+RqVXWy2SMHxRq0UvDLzta5aXNmV8j6YWyE6ByidGxyOfEawFm0g56wAGi
ZvNYNslj/VV3YCMHIcIc7U2WXNNjfqDrn6NyQfacueTLWTnIghp2vb1kBliX6zJXw6X97G/CBoRE
1xVKh2aTPBBH+NhuIoiRWctuFs7zQv7tS9OYNJba5irnQlTwFMzCNXD3dV6L2FRtcsv4dQpTJDiM
H8yX1mi7cOzxo8tmPXIX09gjtOW50bqHgsaQQ9yABIBs8cbWPXFYTF46VXpPm7RQmL08JfPwqsmB
zLjyHzI1KOV+Ilv5lF2oLnEowZ0Lbvb29R89dwvXFgRetkf0DgRRC3xUE3+5xheCJC/D/VoN/CW9
jJrtD1ejctOps3QbX+df2GWBLUXjKq85piz1GArk2awwoHItNvQfDtM/IbL9go5zOmHxD9+Fi222
rL9KE6TnLVaB99zRnMrnIGE33LbjwpAwCaBztSf+pO///pq/0Mu/XtPnAIesHmz///O9TK0mQEWZ
AG5MTsb8Z35oFxa2ZtlHqWEbsn1ektcuhpHd7e8vbf3R+5zPi1QWwxlGHn/w3+/KVK6F8jfn+MGK
ixaDEJW4uI+NuAK0RXkkxPhFopjZk/Mwn4t5ZN3isBIOmXrZiHFps16gYOHUtZxjENRaVNBUmb68
kC7bt+8y/KNXD/u2uGrcYV878/1Sp4+6kwE4Lfa18CstAt4NDowcuvep47iR7bM9/P0n/ZNXCKgJ
LhPa7j+xETWrPKhb2H7HzBz3dqvfknB/W6/DP2Z6/tkdhai0jXcgGzFl+flpBtLwF77IuxpU9mnE
1F0Zub3TKzbhxg0KNEvl1ZQa9V01q1tkZfUdE1V0Nmv62s/sy1upUpQUEIa5XKBSScJAigctcK8B
bA8g/3QOXV5HaZq5h34xl6fUMdUBYniHRYPKLwQA8n1TLo/LwLEvzNw+Q2aqmb1O7YXd5K9JDj+l
KRGaMfJoD4tWvCbt+uinYr9Om1oX+7pMOccM4w0mMNgYWN1ywWS+ikyx3noKWZ5p8rMDX/swOHTV
nkGN9fcP7E92GPSDGyiDmzAUtF/W/OppTGs0C6NZaXwpJxZ2Ngcj41CT1vHvr0WF/ev+wiSMc4qO
DtOmX52iB1PlXmXjg+2UM+Oa/EwQ4T9smF+sLH+uezFEJVcDFi49KC5CP78XedaXU6XrzbENZiR6
+WISWL6+bDs9I2yF+iE5l6Z9RJR1LZMg23lNRepS8g6FwEcfMCZEATLQFhbWcS44xLOA3alTNXhM
+rq60tohAiCox3LXEPMwGQp9HS+r3N1BYHvrT/w1osX0ZCtoUZVD3UK7N0U9rKO9OWBICF5mHvDn
gNlh5q9OwyvY5+XVvJTn0klV5LsFBaohqX4NNJsNhJVZn+7bxsx20O7+wdp5kxD9+lB4FvTVjCwJ
f3DMn29YY3bT0qq6ORoVjcKc1XmUT4IKXiv5zBl3IKfcggHmX+Pzh6ZxHPRwxYpqKniXk7LZaW4j
9jJZYeu7RhuLTH+SRWfFiNLWsJzd60SgBxGJc50FZoH3EztR10qoeYV61E35so56mHv5m8WiOmSY
hcoaEW+Z6Y+KQizskqw7WBUAZSfvU7jzYQGTCVIBG9/oYsccaHYR15hMHUxnfQy6Yb76+xf3TxYJ
Z8b2vy9xHNvY+MdjWKY91EeJ9b30m5gSZwk9ya9jIw5Jun9KfmQg/cdHggbKYlszjM0H+5c12duW
sswtKWMwx4apKCxGPynOCSdVYPB81pZXckWewRCEbQrDxqc8ra7ckgJQtAmmT03QRTmEqF3grjCo
MbUNG+V/HEvj8v+xd17LdSNpl32V/wVQAW8u/4PjSR56StQNQiIleCQSSCABPP0ssKpmVGpT0/d9
09HRTXNEmPzM3msbY3hbRUzSs4hqf2qEg+W+f8Mt/zBV81UdrIcxt1nqlF8TvVap7CmKxbyRQwNc
Eic15Sr65QLpNpf0o71kIeNsc48vjJhR+obiO1o97vF5qk21qOw0hdPdRxOUNBNiD1WKczPop1zR
SIYrt2WRtHreop86lZoIvMF1OuMTJvs7aeRnx6Fas4JhC8ppRoKGPqzmf0nG9YZsh5EVKg7T9THq
J+8iAv3kp2sD4ZUGz1NrxJWkWjKT4maSuEiClq/uDO8ziCMeMQZL15E3vXVKbfXAHxitx03u0LNE
JOfFbuV+LrLxQWOAjB3hseSuzwZIoaWWEncQDzAy7TNN8YHgG7zN6ciNydPha3VTWd6XrNfNubS8
y9iPW4cA03htjKalY3gvO3EFk/tSKfezjZLyb85j/5883tQ6rOVMz+eO+lWHgKKqkJgJYEsH8xvi
wIfe5NwDB0R7x2O91l8frbYAIooWn0rv45lvMrWHW6Y3suDbZO0wZieFiX0jNvnOCbaVSiW77ZBc
xmmYj9XqHx7zEm1eCjeIGLj0TRpVdMMIONsuKeeiYnmGpq6iyg+ci23wjinU/DI6lFtm54AJMHNy
Z1NVbqqQyjqlMeQ8zBykfkVKmR0Uw5MaeYMip2W7R0saDdXNOAwPrjfkB4Fhbpd3pbOVermqM/1U
JODDa8tY1hngm98v7b5r1UNAd4Bg2L+MHCI0mcOT4093azWvgj/P1/8q5/9GOc8dRwH+rwds8deK
gQNxPX8x4/z+XX9OpjGlko7FRMwnAckLvZ9U87b7G+Ia1PEkva1uHF6hPwFr8OlgeXZ5ZWP/pjL8
czJt/+Y5/MAAzP2Hm/U/Us3/+po21+E3sz/m3A4vax6iv54KanFEK4dhugAviXaj5pjCklcEJYku
erz3DW8+F9OIuJRcIPUKUml8JteF3XUfNfLvGN+/gCbXT8O00Q5A6ROUZvvrofJTq+jCgy0jdDjQ
blBApOXS0L4GAtUqWyTwhqN2We0g1M83XR0qGcuiQwmaLH3grku75j1SyrzlZ2T0yVVlPcOnCVGe
+l7y3ZoZLPxNP/ZR7v1Uqn18YhzjtLgR7CFOvF8+cR7AaIWlfHEmbHJ0KUv1PGJFcPYqmIW3GefJ
KrZ5gJ18CXyI5XNpOgeqs5nJwCjU+woms+LcaL1tT7gJbN86M8dNQK2c7lJRZHclrHjU6lm/pQeN
XmB0XZWV9nhP9IZ/s1Lr68NPd/E/6Wz/8TIw3ydrk/5ynQv/WuMyq0+10Vb9hVMlehFpaNmQdRAz
b1qoRXfkbEWPbWJVn//9r/3lNW8GFp0lACUY7+RU2x+pGj9dfTRmqUu+cXNpwsW6WGU2XJq+i/Mw
yV7+/W9aG6ufr9r6m3CdmDSx7H6CdV30833WYnZdJH7VCypO96tEnlUx2A1Zb0MI3plyqCARmgTP
xwWrwPrvbpr1pvjrr+dGsekdOGxZV/3660kqzLMU0cclkKX3tS4Y+5RswKqDt9T9DiWpwCHFpT/o
SmoQaqUIvqsq6k8aHgKMDgfws6MLUcZF0NTPTtfazjYL5/l7a4zt1jSWOojxULvdkX3ZMvxNu2X9
44UiXoHXBhuDj9iLdUrx04Uy/cFrPC8x0OEk9de8U326Ab2mGnfjEEqdnnWWl98Y0rfX0yKzvS/c
KY9tawx+qGBZCIjMiMd2RTF+zzmH30evzYK/a6K8f7jIlArcRP5a8bo8nWv3/dOn9NHOmB0i/Rvm
d20ShVsFmRV5w2qdVZy4cTdJ8x6fhocWKsuCuLMa/Nxde6hcHLhlJesH8iqw5QaVTj/pohanuWdI
2nqyfSa+ItwmsklQkq323hw3AHTLom8uevX/oppwMEBbyNaMD4OwTVty9DBTP9hFekfqGOjZamAY
SOX2pD5sxv7qOLZyyNRbhGoLjGcdFtfV6k7Gdu6eM9YxIFBX87JGW1WzN8XTbHzYm/XqdLY0nmci
ed9aktQeB9Ng8qtrFewThAInN7HtJ5lZukQ2aWCjZj+SfAOag7k6h1L4ZVgd12QH26dSNO3JklH1
no+tz3O/urTzD8P2uHq3u9XFPfN3OFj4K2+lrifIsJ3cs/DH+F0xBkzjEX69jCl2kl3dO7jE2+g2
SyCPgfMT6shRYzPsXp3lIam+n6cazZjdRe2j5ygc6DhU7H1PrsrX0BfdrjcnYFg4OtK9MU3mVxvV
9I8+XW3ty4fFHRcTdvdpdb47qwd+/rDDd6szvlJOfWz4UjwRq3Eeyzwm+uLDUB8kmGYCsdrs3dVx
73yY7zts+Km7GvL16s3PaRhBq3Mnqb3zYd+fnGC69stlqZL7QUtVE+2RA8zp3iH/MvF47bVBAhCG
9I5XuXiz57pQDlR4NQyteVGlAghzjpDdHMZoUMmp7pjYbwq7Eo9mwFaqmB12sAPXgEktqi4gW1m9
WmTRuWexqkotdz5SKjPuKmUlt0hG/EAcyznQ2Xaeqkhd+z0QoXSjE2H1iFw4C/fM5ovkduTR8dOY
XWzIDYc8st43Vd5FmwpDAKC1CYxQbCTEcXgbslAaN2ZPVNe0WwNyKV0FFRDmhKpgvzp8ljXljTdm
Q+LbmnPWGRANekg7dz3Q+non0jz8YQAlz6GICVsdcjccwouHkTw5N06gAq+Im6mXy3zsISZ02a5N
s6AG/DYuRMN1fZPv58qv56PZ98ChmGExBQsmb64OXS5zGm7ftT8Zbb1YW5zPJePCsjaN26owDXBf
4Nw/FUDG6pPTRQo+Vqb8B4hfjrOHNmBbV5nOsKGs0vtMHSDGtc0jh7FzLtLFLvcDnVazEwrS2y60
JnJ+QlLw9E0dztzaBo9Kt00sazh3QAarbZo46bACn7icedBTnzRL4Szfq5Lp6paSv4LyOrOQOFkY
8Y8p7GMfElvJ6iEXOXLlISk9JlddG90ViS7c2Mkl4t+aPGPjykwqd2+1SerxcaOg3cH3XQTiKwtV
XYl0Gqc+X7exkNQ23D6pI2GE5fQPasoZwTWzwPmS8xzZFyBWOVqWcGR49oSPxB4ufhuxZIGhr27Y
33MkpT1BKyvgw+GvleQA7V+RyzXZWUL4mvYYkpb8ylKpenIL2/vqTUnNKBfUHJjsZgqcXe8vID7q
wSrqLZFlREyGOtnlVi5fK62pLIq0GB97z9ff2i5jYBVo9E1h6eGvaLBNOXuvEsW0b7oRUSzzRve+
V571ZCmDr9AoicJYWXMw7Ua7LvJjN6EWOzUBoLHb3AiiF3RO681ZFLJHbttn/d00w9SLTbkySzLd
8MEE2QXWFSdY9ELULXd3zVuy2zJQmaBR9FFi3xX4n8sHmsXIPU1uoYcbNam1+MTFdkePTuMmdM2v
FmJZxs1k12o5rEJq/vHrR9e8n/hcbW1dXK/hXzFIshcJyxXlEkclxOW4rdBJ3TddwCPfDVQFKf8f
71RbNdmttNyZxtxpiYI+ZRrq+U0NEA1lsznIaT8REubsiJKw15cGDxN6LIsXyBRZa52smvolsZ3o
HI55HsLI80ruC4TkX3GU8DGmjmgKR00mKHLK3AJUTVMWjyGnxaFvTKztUSpfXTBNiArJxbXPIkyj
4SrJRDpu5y6QmgJ3dg4ty6QyBoM3k4lRenfT0JtAD815LD9pkC79sU6M+gcI2fUdkqM53dIHhA7r
/Dnr961fR58MM6n3tW5TuQlcXnNzp7OHXGDOgaJVeFuPGSRWzopFIsM+O3ph/T2mbEobHpPFSJzo
5JKyIr/XvJBn0JrcUju9vrFRXaKR30/jMu44ZLS8srrBJiskqtTISYtumdJbFl+6aIyejJky/bxE
qrPeVd8gdK7BK4ynXNv8qKm2MsyQGoLvqeWyoJ4p2dEtYhzVzTQH1ePHiCIM+qNbT6PHdNrn4pSm
terIq1IIthyTe20ok01gJpt6vEpn3WZx6PV19kQl0r+bUcNrhFdnP25KZjBorfUYSk6BWT5WqbTy
z5ZYnHBknIlo9hlsnBHxw4jdArpilOnZSFr9DZ2QMcZVACLylMNXvZ/AeCyHbpB9Tr7FCuHJbVU4
dxPRKN6l9tsKXxLYR//GZYcPFJrqpt8B++OqMUAE0t0tAXLJkKTAnTU5U7cdKzvsDkuI1GhTurgy
sfCtmvoEW7b8pL3ZemJ9zb3GSRe9cK/X/V0DW50XrN1GxT4k15GB8fBqE3mOoRrpZ/Ds2Q00Ie2l
yr1BWhSODzLpI2QTKXf0rs0driaNA1Sd3GEgdx10bebc2ZNZ+adkEhga8mmC1FB2Rqu3dZ/wzgDX
MjDUqhI+f0cAwb7PQojOejLNE5tlnvsZDBo2R8I+fh/C/neS8jeTFJsqkPr7X49SbsvqKzz5vwxS
/vimPyYpEdMSh8eLsFNrXbxGbEX+L3/AwfjENYFOgi7pIwrjj0nKB/mLoWEAusCmj/lziuJgovKY
x/j8kvX7/iPsl+etDeNPHR36QIS0AFIsPoG1AlT+2mt0HKeIX0g+cJVBQoZbYeIdKRVrFULsaTJx
IgoBdq/qs8XblZ0/GM8ZcUDvOD5tAQLY6FpgWtQoeXIwECV1T8MsqyvesXlxp/ym+4LIKHj1Fr85
Z5gzr5Qu7G1kcLNKM8/rsz0l5d4vo3ELL6u5LlppiNcma8XNOA/tcqhnvI4aYGm6ZHa7r0fdRa8j
/MzwGJoZj7OSs/951NPAWhfO8hbsf4ajXCh353zoe6O0DfOv4yr7JVYKBbDoBA9Pu1quoO2bmaIy
B2jmxoMJymDCa5WHjr5UGeiIYB9yCrcXSN/8cxl6dEEcNDOgXSJAKfmmXS2kadTnxmP1xrvHTiLb
25ZDUCeX0EbuS3NV8feUm3yuKbjjhHExvINxDKwYopJlvmlNjvlCdccU39yUTe8tRMTjzkQK9rsK
0f+QJCKXRp44/a5VJBhREkII4MwlXsQH4o+aCt1HFpSbsABHUrwvyTz3XhmrOp09PAwidzfQYMb0
YJdT0l2CWq2ys6a7M4sw2SyR4Wz06BJw0WfNKTOM8ZCyjcTI7Q/5xulNdh5Wo+8tpjh7P2rnr0Fb
lDtdDRWsyTmjDOzlfgzr8hqasnMQSNioKhTEuGaEGiUbwch3rFb364QsOiOwu25QZPlZeuvZlH1A
YKet76bl1lXwOQs/FeQyRsl9V+v6U9IYCvsRb1MOy7GlSvafS1Gn904q+zudjcE91ITxlXZj2mK8
S868VKd77gcBzUvkL1ACkju0PvMnVDOGHethGOMkIFFFW/mKbCuTlwzT1BE9jHHLYnK1eXdGtAcg
7VwnflIdjMLI6VcBTM0vrQwpZpPKf5a+ReU9TyWWwCQjBx1OhzOxBeqCKUYstZwatma4qBT4GQw3
6qTZQDAmKdMXh0SMq2gJmFJZraef3Ig4gE3YgvCH49BVPyzt+oBoggXzVgqLfFfaYtnMqBjvwKDB
m9YebJtg25OgBUnamYJra27TFEHXAsGPjne8HdLUvkLTjpjFJaJMFTPXeqj67j6r/OYFXmhzGJOg
/abt7JMlcU2pKgzPXOl6N1O6xnPf4iGcq+k+8fvs3GDcBtXqLJ8HZ6nrfaQn+60QnXllLE2A2Vk6
wVlXE8jVov0+RjI5Wp4pdxl0eq5gUCCIDIfPpl9Un+ZyyT8h2coJOZNh+UkaTQRjmieMZRah8AhZ
dlGg1T5v/SstSEirQ+AABeqlW85h76ynPtLs2EokxXyvgTkmZ0dH0km2AQyT3zUrM3AipaWLUfQ7
3MVs35hOTBXjDwOEsCFniuABn0qiAR6tK7sgIFA5NUyoIb0+C+oZmh/PfnHpcW+V0T3nS/dYtEbw
PnkCn44ZjWa58bQTeLHdLvAzusK9qrGsXJsK15xf9Mk2yNMTcNTgZmbmwKMx9I+QhirWsqZ48wcT
dqdexB1++OXbOt1j72ZU00opbK9SPPvPaYaAzJcVZhpQDDOGqii9gXkzvComKCx40jihg4yXEpBJ
XEzdGdRb+hVjff597ZPifpTX9pDoHX3LtM3GwfnMnCM/OgSXh5tJ6/naJr4C4aRPzaaASPDEuZl5
sSRG+E4QxrmJzFDcl0VPrd4qC6XfMFms13KG3hWMPuzzuGmmIz3p9CC0S5+DBMd5HFUSfit1TZc9
YGJ14rBCJpjQhzy4RhJei7Hxvg4eOzkg4Z2Px8NCkz2YznSXWg2RHkOYgRHWrnkTRJb1NFtGfwko
5md04ZjLLAcI3KbPsxMSH3wy7WyF1wbOjwuGEqKutSdiZU4E2IfNgwW64ZQaCV1d1qcgxJP+5JVt
dFCo3yhtUcnBtwnfYMd6P4ThvmP0ta8ponuFiq+eN1UEx4D6nYfcKG807JCbiFy9a7ocZHPF8paZ
ttxIsxIbd5qehdk94iyBwWIRIgscBd8YwI99blnewcyX6F5anWCdb2dQrKiX0YFll6pkMgQ2IQEQ
0VmfcunBQkk9c8/z/lbAJ3mA1KzjTFbiKQ0s3iBZ1551Ae+j6xKvuvEE8yyvb8Yb0ZjpEVcwo3y/
9tXBZZZ1z51bbxsz0nf5LLp32i/D3NhkJFH2uOELQbjumU84b23dNrHwIOiAr/DqO3ohD9XkjFis
YeFsMuQipcnMrw2ySzZ+04iDGqZh6w6TerW7jlFWiK5vDMovqre+FbIt44Xj8XrUdTps/F5nd24o
kcH2gmiaOgPz7Ez9Dwv5226w5uGxMInhBZDQMZYhuNwNCYh2kFc+QhnoL74ZqIOOwM3Mfd7djilM
/12xRN3KGAP9Y3SZcdLDFXbMLPYa/a0z3eoLftZhn+qwfK+Ry+3mxeS6huGXLKy+d2Xer1D5gJ6w
hCbo8d8SL4g2M+qt45gr82QWlbsdc8veo+1mwNkaxVtUhDjmyO47KK8Bu9kn1X2hKuds98TltKqQ
p4GCBNx+FR0dV6zOYiovA2oJXNVsvCLRiS66mvCVK8swtih81/x2Qd+HmPyN3i+P+exP+ZBa8TBn
/pFIIhnn3s3i6vbYuDUBVi04TGF5b9Js7wec0ZsGhE3sFkQqdqaxmR3jM4KtmfExrIocnzvEU9Pf
laa4sJ6/D0yij3uJhaseAGmUmiiGhiAVpMyFWFJGGjCDJIuKjZ83rFiy7EzyULpPXLTmtWEQqTjp
Q+UPYOHmIkU3V9+TuXVHCm2GgtZkgiuMJvarGYX7YG3LvIRIqlqxVUvbbN1UwNbIBuvQEOLJSzhw
bg01MVaJjOBJuXZ+XIpExJFnfZcJOcgwRRBa1Hhk7bz1OMhKpkmNM9xr24re8nqWO6RWzUb0Bkrd
sWE9OIYcxuSdjd5qRIva4TTVXXQswGIB/F7Cc63m+yr3vmA5f/5oEP7bS/1NL2WhN6X3+de9FNmJ
XfrXnfQf3/NHKxWav4UuFg03+L1bWsEPf7RSofebb8JEROSJIYR1HP/Xn63UT+2T+dvKgIP6vupf
vdD+T3weiLT+2j2Bco7wnkTsyC3XJbx73Tf9tKmJbMGgT4TV0QnTV13SOqi+FDtQ5J+BET92o3Fs
GHJ9DmvrM9hShIrBvEdoelYzOJbFkPbJ0fC2eiyim4YlyCkaeBIwsIPhNWQTw7fqfgAU8rciC2D8
h715jUe4/YLgxHww7Nk+LIYatgi0lpguh0Auo5l2uBseChT7d5oI3DIkYrbRueanYc92CGrb9YZt
b2ftdmdTdbEc69u5t0HyKhdFUzWduj5Y7r0+8bbIeYIYp8HwZOcRRihyBFfDbLtxDQvMm+Px3Kaf
fJeRBADf6hDUVXajzNy6Khw+E2LA/A4RVbeDXybvQifYuXn1MkzzZnDYXMzS98gDGL8K5qyb0Rk1
G6R2+pY3UXpVandBsbeI1fjiH6jDzF3ndsFBM9KKtVtNhJc776qYHA5Jqvi8hEVGaslXe5yZainE
vFHJRC5nFMNpiSdVNYSp8RLXWdA81LLfK/zBvIxukzVUbzDkdGwdiskpENZDhIr+s2LJ98kbi30d
rT5SVT+USCyv8yrs0MKFnA0xrvebrnVSOFwhMnbZyPLzsIj8vnQygknIkIsdgtQZcKdj9ygdDi04
7t6VW+L/3Ri118GY8yWA/Da/dKLSn+kh+3cIa9HLVDslLy4xaOIJgvA6Iyt311Mdn1j2hvdI4aBT
Vw7zXIhP3lE5Yfsa5AWavyIYq5emJDreq7LoYNoVA9xmMYkisypR7lOz7a4DaYdbplEWf7zIHixS
AJFV9XYLgqdPEnJkhNmc2QkO1DJhE9DFssBhSi/YAkP4FFckNIMG1EHxJYAa4G+nJG12np0nLx8r
odDBkD/VuXi0wA9cEPugz8UNfp1OE7i4NkESgY0rT9djyNrXhTHtiKGY7mZvxFvOoBpPUgqcjRpu
9RTXEPyUpi708hGZtgxZg5tOhVhxNr91Q+CcDNZPRZwCRztCueBrsnG64w+I94XiB2i3aVpPo/Ca
MzkQ+SGwh3nYAiWZ7zCqVC/eQMTNEYU6/3g5p/NDQHgRtglhTg+lP4irHgprGTsz16ENK36gpcAU
Az3PG8bY9bydVN2+Zjx/RH1G/LknRhPbZMp7n80HsXKt1eQX5nX9O0u08WANTvvdmzqoY4Nobz8+
WZEUbUhcpsWPr2w7uGf4QaXpdQjHnSQL792Je9A1VP2jqjOX4UMzPPWFqzE6MgOM8/Ufzu5wfphh
Kz8HU80XViuc2ht5iWxDR8w7M+oBx2i3+PJxpxUe/urNknIibywmKVf5RHkeupG41S3ClE0GayX2
Flm9uJG2P+HCycVO1W5wj3nZPQlgMg9opMW26ygJ7XQIXDLvV3n24DZn4ma4ajaxIXuaSvWugiy/
NBTLt1j15it8HvZDwhziQUuj3mXckbRwkZd8iWzaIEzLIDrI2OYHjSG/MZhZ4lVpZjyKRY4HOGHi
UaYyQommImYyXC1GBuIxT2f6j74kJTq21BjGAlwvOSmud22RMphsyOHJoJOkKwFEr6yPauKuX/iP
PASuDVM9tuUKvCuWC5CVyyjnu8Hon0YJJ370xJeGtURa45+JwhtbDbemTu9wsyCkU9mxLrofno6u
IkcQ44YrqLGDh6l39s6YHZArv6QgEbYMgsNrn2EHclumbKj57HYWWNIa8aA4x6C0OGI4WLnlP7ht
8QwVw7qwdLcBEIaId4CDx1bAtpNS55LDvdcTGvxEnJ0mWC03xnRrTaR9hiLFkaNDAiZ9UZIIFI0u
7X1J2nkru+M4EnijwlJmW4PNQcMcg7XMd9ngPUMY3F4Rs97vGru2To7tvXWWInbOu+eYxKJFJ3lr
yzR5NVL7c2+Eb/NANOnSsKJl5IMfa27GnVE787agVkTi3Nlj3Pq+eBwc12XyUyzv9UjvvBDM6C3r
SkVNjw32SGxe5cEpFIW7t3CBc3hmk0R/XOi5vC5969mfKUUBBpB4O9cn1kDOUfMS3prhgF+gKRO6
8+HcpmgQIfG/SjQJq/jWvEbUFJw7bvxDMfvm1huTV9OqZUxq0Iau44cztw9tHgbfczvIj6x0zC+B
b4itVZZP+LGKrzNzlB3POtssR7KaGxoCd/uIkPkoceGkLAvvA2esjmkBnGeD3NhFQby1o+RR1v17
NqtkBwZhvkxZp9udA99BoYm1aUSapYPbMtrNtbD8CxPC8p7bCuK9n1h3zgLelH6+gVwxrIrKBsqf
2xvgNiy7/d57BAQByTjNqPxZvbVfhwrKoAyBhxbW+JkcYDKxBKd9ZEvvwHzvzXTNV5nBEJxl8qyt
FoCKU44r4q4Esu4ZN53rPSdzg02Lx5DZUpN+Zp3cw6l06FTM8FqHQ7qjSAjf3QAHTODl1nM5y7WG
CCIn7l1/PmuVaMRlNkaqOB2L5yJAieoyJ/zeMxT6rkiHOcPxh4OTMi4Ro4Epx3f1Hg/iWac1i8JF
mZcgKcQ9UgCmfJmksnJW/GrbhZd2bPWXxpyrL1T+zsVXrojRQc0bwE3LFpSe4E2u8mFlQ8DMYVQS
Rht/KtLrkZ2ode7txIJp2y/k1kXgRMJUMkxRYfqi/Mm49a2OWQa4VclFhG0FpdbYjWUBt9LrXO6Y
hgQeIZmZbtwFjJ83DeIiWOOdXVamu4TFKdoAmbxEMlcPmrlXsVt62TBfjxrjotLQO1EplAfLFHKX
T6g6GLUKd5d104+G1K1bq07VsyZe+ojySH7ypRKbinfhNl0igEsBaceG29IhBsuprKnC8BkbZ1Pw
AmstWx5F4vUxofdFXCRzshe5FfKxKnmY3epb0DNZ7btE34KPNW+6pOnI9RHdQdKYYhsuk5ia4WYS
xd41jENqp35MuPVr0XUEBhfNWLGxl128WMxBc7g5+9o18d53pXtYxHIz5cBMO8H8hwnUuh7vx7ul
pMYrRwFcxkccP2tZPcqi18fQKY1XR0UXsv7673oFDUh/Vvuo9dP9UDEOMhx4rx3qky1Dch5xB4jW
GJoPnKDitgkIp2/X2VBPoAJD1ukw6Snd9s7yOPtOcJlym+i6MCwOc2MdfJ33cWUxXBhF+l1OMykW
HHmjFNVuzAvI4+Y0nddRAzEmfXIicu06T+UDqbDeFpFkcZoXf7pKijCL1LYwstLa+c7yEJW8Xa2r
YABhPO6KNWSiPYDYKhhaA6nb8ggDdWHgrhnL46Ug3f4lTaXJGiAyUzhqga7m6TRR/y7XHqUK0rm0
Lr0dNKAVh0mG88YbygkaI+f2AMDYzxlG9um4etfKkHE+FsJE2Md1gD7V7r3BoHJfg7mLkQnpR+he
C1KMpb+khSf2xei5N8pbPkvcoLul9R/yCF9Igcf2IYsa0oGJVLmVQet963GuxIXdLN+s3lI3ug4M
plnjdzT59k579ngTgsDZBmHgnl0Gi7z9kDBEurKvdeDLh5RSBXDt4GxxsH/BIoOBjsytr1rhw8mN
jlk2kqFzbRCknRYYr0vZsyEY84nNbIh9L2mJXQGrczDD6CliQLDxSvdqcSi0q6p4D2w9blxZdxef
JN5KuG8ZAXcE++bReU7ZR+0K6yNJe+7UN9PV6j0oveIad3FPHd+7RwecxYnowkdzHCJz3SovmKFH
VZ7AWBFHsyzufO3mnXHPcnn5VKG0uumz+o0GlKx3Ycuh3WhFyCIsZIF5InuTdc2pb8j6PRhRKCNw
Ugq1ST7uO8vsXilf/J1tO9MD8tUlpgZ6cPLCg723pD1WOaZIphtBIp4XnrSh0S/+wExLtk5zvVQ4
oIjVUozuGskMegmd7FsjexOlR5FPe5b+HAVmtIZW0hoK6oAqCt/DFBphPKae9cBEKfxEqGX7yrwG
IH4mgNBB+3YNXvnBKsphV/TUUPTvPGsJryCTiT3Qjwlx0XLKZ0IIW02TJfKlvOTpoF8tha7JlwDf
Nt5qpepIFREbm19+K1OKEvCeGY1vHqkniJEd8hmF2xpp94bqWS0zMfFs/sqt0yuSYGQ//sj6uj4G
jkIuI5l2TUbzvZyQAoFLRFLh9NdlxxSoTbvwwa/N8S7NVPvgFNGyRXZGdVvAtvMYL+26BLdzEYUI
ubL8mcaP4XzEnsgo6vBU+Ub634iQ//n/on1YBNv+u6HP/1Zfv3396/7892/5c+ZDOBZAUPKxLOt3
aMf/m/mEv7ksfxymPUhtfpn5sFhnPU4U2qpVDiKk4n+u0M3fbBs2B02NjynY+Q+Tc38dAXl+yJae
OZW9Qk1/XaCDH7bdnkcETyNGOHIs5uU4sOJ5+ulv8k+U7esk6ac9PTJgVs3rrp7fRv26BgH/PGla
rJ70zYV5Ur+41hNLz3nrsC66rfVISPe//12/Gu7Wbg9bJK4KBzunuyaV/fy7uBYF0YBOcpwtEd2a
fjfeAClyzu5iTnfonPK/dWj/Ksz+UDlj6PBMNBCWE5i/6NqnsvckO9XkmGP854UlhboW3UBDRNKX
8LBI6OgFM4pj702c2M7W4w1PMCTRpc1BeljYvJHdwGaYeP+0Rd4dIzHRtZN9aH5rprwjeLaPyHBK
owOcr/xAv2azhaGdnLvVplziX6yMTj1baBbO0UjEroHM5pLMKr+4HI1s/9ImOyBorU952s+g5Pr6
3jbc5XvEnvUlK93uJWiJVhnmfAdsktdlW5nHBYjnDcNDP4yzgom03Q/1j8VZxO2CEv4ZVilZnWgj
96RlNrGFbxBddqNJ2+TMkBjzDuFoCl5+s95Z2cT6RZEfH1hKXBjC4/pEnfnVJIrmWPlabpfO0Ec5
V1DS3SlKwJoYtnjrw7q+xow4gcZfMkb6kpDKDfjHvYlu/DUvDXy2W1qQAGtaMOtU969YiL25v86a
ttgHH69//XEUmB/HgrmeEMN6VhTrqcGYzX6IPo6Slc7yXoQ9xGvr47Cp2RKVG2M9gzrKs3QDATj7
VmYVi5K8catbwl45utj6o4Jaz7N5PdkgUtNUkvC1tddzj9UFR6C7noYMqx6yKaf6npD+ZeuZ2a+n
Zx2IcS8mU+3Dj8N1En793q0nLjqW/8PemTTHrWNt+q980Xt2kAQJkove5KRZlpWWytaGIVm+nEkQ
nPnr+4HS1XWlGyFH7bsWN8tyWiRB4ODgnHf4uehc7RIR+ldJxKkQH1TI+fuOwUnruLzBxWr9lydc
6yuKqeu1/bbBd7NTXMh6tNn2EU+0N1ZjHT2TFcTQgM5HkymIJSuubRQ8XxM87l6Kt5RifUsvLJNp
MATdLo3lz7Yvt5Mz6du6pEM6BziGmUxFkrLEJncpcICOOgu3OJPXWCbDWa0Kk7d5ovPmejZSlmRC
geqv8rfkaDZ5kkRK8plTJegNkihhsqnU5FWIk7T3scm1JEmX/5Z+QQz3mNqsHqR9xhtReIg5krDN
JnPztdXfFCabM4xkjLvI8NRcFF9A41JmMPlf6/cWZ1N6jm2U7QeSRGvQkAnB5exdk0FaJpecIjkd
67f80iHTXEg5a1LP4C0JzU4Zaf+WntZvqWr8lrbKUw67vCW0q8lti7c0F+AhKe/ylv6Gb6lwecqL
MQ4hSY7fEubilD3Pp1x6hVS/G5axy795Og8TTHycfA7H6VuAaiAuFV2Q7PwFOWaQ4kXmo/hoG2RG
WKPnP64y+D5bXhIegqVw/YsKgXxE7EtrCQ9dDu7To9jTS9yWpjW5HyGNhwehsjG5lYjMIAVc6Xq6
S0ggkIRWsu3SqyhG0YMUhZPvD1elA+68No6nCNnoOXIf8wEFjEM7wwR5DeaUPDnt0966RL0fGakj
Eo51haNE1BU/LF8VRzShsjNNXd1cLIAQa1NTDOIF/4FYuPGymQYpLv15xHCW7AlPQd+i/uuDGr+c
kG6+Bgbin8PbMKXJgrrprloj55sLIBYR0Nb8OADqclyWYfop8WYNaU3U6uAVQlw0JYe4DfW8BYgT
2g9oaNSXb4VC5JYMEAzRNRZ7OFEx8jwAAgEwp8Mbi/qtQOormKN1Z4czatApukRxHD3Nmv/XQl84
Qkan7ErjdFB4Pk7V11l46peHRMs1N0KRGPWA5kpRe113g0Skf6+XqbkA+Rx9Kf1MPpfYs8DyR0EK
6khA13EqDCUQW+x6a0nF3/mmaArgs3wUdj/flTjZr7twpVSYUGJEjYY0wkFch1ov67Y8UYL/f+/v
1Pv7iYFQr5f7X0nW1O+k27xPO38Pddb/ev2fY//c/+r+8e9+Z4JS/m/MTgVWbiEELiN8+O9M0Akg
l6I4wUEPpgKovP80/wJsUoFTC1ID2H7/6QQ62MZRpISl6rgBVDo3+G9agR80ZswVyQDJYHBxkqiM
fszPSifX9O8K/1foxP0Q7V3l4XJPuWQkN/D9QRXPnoWz9qFG1GzBdshFEm3eWk1svyS19lC0wh+k
CC6j1KcdUURW3Z7j2lF2NzC5lLVsmmL21Ytf0O1qdpaUaGRsE/iozq+AgD3clwhSlc9h6Kv4p6hE
i9K6zDgaAv2Gb4lOnMJU+0vq2P1Etaj0dQFhlrJ6BahlabnlpKqc5QodrTr/y+pGyjTbz/PK9+xM
mq4wZE0i60WS1+fazIi/55UB6glDKtPwVzw1GOqc0zoovfPSG8FUnq8ItNGiXHGfzf4q7Thz4z+w
F9+EIv6TQ3N9+IkBpFDcoHlT3Mz768NlCTtpy+w1dwpRZNu+ET4KS/CYLWT19DwhR0+3qE+Q8bc8
CyTC3eQJGqNbx1vRHrnssWHFGaNpWqGd28gPW/7u8zF6n3vT14aNArczQg0UnB/T8v09IoWH944W
1qu09Gi7lPWCJGgPZej1Av9w3UuJd7gd9xefX/fDuzHXRd4zgOptIx76D8VCNSwN6nAifKXmVNKo
Gm1otN9TmHc47k05CrNf6jjteyRZ0sZ1/yR+9b6Rbh4bRiu5PwZhNOVZQ+8fO6HXZ9lzKl5xLAkw
GgcHK/1nFpLVXzQrwjW3meU06HsXLVCgorNxiNp0aVYyKJ8PxD/vBM1To7pKt5+z4Zsi6t9a+mlA
zM8XW796cmLJHRZHUs4kPZqGzttD6fXkkx4YArqkMgjkUwNDRMNAz6iWTH94K+9PfQyL77K1GbQ3
IHDX/+gMh54qenUIuP2kHFT7+qxpVRUve04mXbScofg+M0U+f37HnO7+tkq4ZoQi7dtCFYTTj/on
SbTmfqR66yXNdFBZ54gTmgVRzU2KIesArWs1fSZ4R2pD+iIYCPSm0+FYKYm4Xm05uj5GVUoeBGiq
0e49Jhl19/L5bZrz7t/vkvMpejm254OrB1Vv9ET/Hktg84Xabtf5ZdZIBdobeyhs3o89T8JHUVKL
0ToqF2oaiwZ5RPMBDnL4w/v5x2A5jgRNIvAJDD3hEdre30YI+q5fOtm81KVvEcNzohdSPOOCuLd/
JWLyteeOLK6ALE1Wg5KlqrTjn4fAiFH7aFOirYn8UOEALAHXHa+8uVBN9YewYjwOP4wXgxTAGECP
BGyI/FA/mAUeExGVtReU4CX91bzvFOaX7doj+L6dWqwDUWMLKqoJewzMKtrH6Mgv1nGiRX8BcaXE
1rJaAcgh7tFCrweLRSMKYUrftkpqbVGy4vcmopmQ6Fo5ZqmXNlQpfmuRxUBO/rBMP+g/EKngVhnw
jQ2qU/rsKu9HnplZt2M9qqfAb/zc3yo79JmKcTxEkd46SGsR2uPlFD3LwePvhrdwopyY8ydI117I
9jBM4s9ryPsYxV2yDTRfqKK4wqzdD9OioJ4BDLxRTxADM93uBZxr78Z1UrFcCewuGI4oHsv1sUrn
ZQk2A82/liosekzyPmkx6DvXFUfeR20NnbwNM2kShNkbK8oUxeCb19N0wgjGLKPptSmNPcLjWsKr
pcZblmbTyhh9o3yM8h4/FGDvkIyq5pl3J/ycxuOmW+2kB/6BXVN3kMFg3l0xJxkJRvt2+ShMLDS0
wmZGB3HTkDxw55lVm9ygV35VPM+drNHWomDijEdPNGt/rXURayrwlcYx3kriaj4HvzElP+qwjr3H
0R4dJlkQJuQZI5QAUpTPY8PHqMnoB8DA4N4Z9oz4qNsoaFJCX1fl04qrHgDQGdAYdEOQ4015IYZ2
IlB8fsWP0cgNiEWonZislL374xU7bXfpVInph1gHMxmnwTPhz+2Cgs1bjq0vn+JcrExCGj6oDtyg
NhkwTz+/DZPOvlvliAZI9IYgDFGO9MiS3y8K3CaGFhG96rHy6qoXiL0PvvWradOWaJQWXe1Q94Yf
czcikkbEUanfINYR9u7YoNZJrwkZDzdpr8o4lCiCYWlP/2xy5Hjfh5adbVt/Bb/DJLLTTW57Mecl
PAocs9hTNLrvmzElu7iI86I3K3+kuPjFZb833eRCi3k8+/yJP8a1EEUZm3SDp+ZpIbR/kDEpZJzW
U9sFD+MA0i7a+1q7JLF0api3lJQ9LBudaWbazgXoYASS+rfMlrOgmdIghTgSH3FBMlPabbMVfBEe
bcKEyJbTqHNoy1EZ5JG/FKy6GNQ9E9ZZOFE+6sDBUOIPs9d9T8mCAwZ8jG2TqMYbNH5Y719iK+pq
bfLaRc4uFaytXiXmBnpLwLb/vY5BWi7cW5zifNdviZUmpGjVstFYKXhtqB6++VEDbbl4BqoOFCeD
jsGPKCQ2qMK1M9/KUkg9SPAmFb47hQXJ5aBCTRtlu7Bf8Lifvy3OVO/mJ4+GhhtsBJaK7VPS//Bo
PfyYoBya5QGcg4lUvW6ZWmu5Zs3P3g4pPwH6RwX6MXBrsz9WVuPwQmYsTpCXXisJX/sQCWuYHshS
NcMB7kww+8S4Ek3qzIqYYt5UKhPdBsImNj9qIqz1ZCRcMOtjKp5bzlgOQ1ElHkPRg0QCoeeXQ86S
SFHJ40+n8TGhsID69/8grXenHOV/6qG6a7K67/7P//qwRkPSBbIro/bIsdP+R6rrTCs4CNla30YK
lkSHU3rrpuE8gioLXQRW/hQWPmxH5pLI2SEbw7ZkRJs+bEc2TDJPqjn41g0OM6RfegN8Y+9nfKDn
eI2/jyermTtQ4BD89Xk5xjUpC0GPUaJKVfZ3geyQwTvEvQeVlVOIO97rsuFbc2Wx8PsZu9Lb368N
vbCaoZzLEGOrDavIvI6kmM2LoA7s8BEteTTe203VcCd+UbA3FbI359TPR9szbM2/x0Qe3mwCBAnH
gdLwjxMV6WCHcse8fEvTRYKsR14RubN4otB0K93V05TyUy0BtEcuzjoInOk2ay/tEnwqiFiyHetK
Y9Hm3cRVGogttJw5+Wln1PbxjPQk1q/Qbl69vFz1fUXNWT9PACynL97oYAG0C3OscunMkj92w2Ga
/HC81W0Kx3dDh7JyrpExcaJdXWOMDmGnH1A+Rhu3XWEo1aOGwpzMeMkUYIn0tJQwLv3cyw8RnB/v
KMt+8ZKtPTsUzs9UNKVOTP4WJ/1FnwZkZttgBRq8cqxlKqoL6n3xsMGUJJeHMQoSGimVNa/fJtm4
2ePglUm8E17vOtuF82kDLSBBRGAXZS4ooMQvk/PAFf2ubWxU3uKotu0zZ3JS94CGa5jae0VnynsA
upkUFh5eYCa+Gd2a/gaT3Nq6Z8cIhldfS6kf1gDKIoC3pnHS7muE/hTqLhnVDeC4Xlg1m6hoBPYw
eG91bfjiVHlYv8IAxSByx1RZ2l+oj0wTsIByAg933sd164cw5mwf6esYUg7y3Q5M8uJslArRlfRX
GtaiZ5RnpI20d0OfGZDnYXVwbU2BY9i9tPd17SkVwNFAMqK8rv25aJN9Pib9NF5PfpwYiLVXTYN/
H9euaC9k7qWmBDz7ki43EAE67NuyC7Mp2iSWB0CHKqJGf/hiSjorRXQwq9httlhOeQTYUWWD/72x
BumjkjT5kxVvJ0Ha4twOiqwrQgpbILb7pUR8jI/+9EMry+BO0c3nVA/eBqJl+wJEN3JBPEutEvfc
mS0rwKko96Gi4mKaOxWYWW80+6LtWxmPkwgK+uJ5joG+Rfj0pZGfAMBRkwrQ77DyqTwEhbBcdVEM
SxSOXySiUlm0aaPI1CQCjZRz8RgkMQ4hV55XdoyUhfu4g3RpxRT3rywRowmB812bOeUdzX9opnuo
YVOHkVaG3KfeErLMLS2jVdru3k5SXAB3tipyjWJMb1t+/d1NXIDHQIPLKHqg29S2W83Rm5GFcJ+x
g2wdmZpfwv2TssA9jExO76UdT79VKH8IecjTyYyYKPuCj6ajwn6sq8CEfG8EeIVx8dQ3TIC1Jt84
6wGh8T11elQYzyvD1+YB/2Mv6WKuVqYOh0xMuM3rcZSXuv6/nHI241x7UU4tyRpgQ7nnVl2Eqfer
bTnQtAfwSmRaeOMh/QFtB0ELkMlM+aEdHjF1GrKa8bKQRjlLB3q9802YB+aWM960Wo+SmcUVBH/V
vsTWbCaYhKLKm/cXi58hL2qGZhwRz4MF2YftxD2Mdcdlt7+fR2sh2hcKbik/8yEXyWPhezEgPQ+l
Ln69ClKHsfg9e5CpQ1cFxVjLPFzcL2+DMTBr9PZ3jhv5q2/+JOAb3wgMGK3j76G2Tl//9yCfvkel
ACeIAEM2bsCprXR8QRNSZfosq8XCQ7fuOnOtxBVJZh85gCdNtPFPL6pZx56pxsl70MlF7URL7G9Q
XRsX+SWqwFCvRxRVSr6CPAM9SLrHIh6jTWED+8GMuYJqzBoNErt9iU4j2OC2wRO2p2dK3YwzGjK5
tZyc8wXaIf/MPr3a0/SQcVEyPhJPCz78oDQPP8sFTN4hcbS5DGIjkh8usMOD9GHFRXfoL3lSYYb3
NJFWkOfcJQ9pfouT6Y5/B39FMLu6PjW3fhpQa52gsqGaJRov2Fu2j8TJxQrZfVZniSki2fspGxrW
dJQnpvLRTbzfbAzc9sWRSc306XwyVh5ej8bys6OWbX6hO5oPoGchHyWSVnylWn1z/zX9lXR6GMqk
TLJDnYT83rTFYFKcA8akAX0lTnMly8G7Bme/hzzKsSiwEekWSPVu2AEaLp6rrGCfHx2stewHMrcc
V3mI/j3a23aXxFzcz1MEK3d9qahtlhQMKNnwmtLhImgSs5yRtjOFnmIZJOq3BcnivFyKqCvhNAPz
tFF5KiOvrEbwtwllQ6yTBr6f9m3HB0mjX95W7cB/lwr82ZNvTw6lopZafnk7Fn1MUWDSOVd30qQZ
Hw3KlVNAjOALM2OKCOX5YRatS4QJdVoO4b6s2GJhN1h1HMEejdiq5h82cFLiTVI2TVGc/y4nwwBM
dX4Y0pLz7s8FwKsQ51hyMhxn4m3NtNCIGDCahAgJP+Kg3Uz9QyumdJLn/enR5yjpGCKgjGvBE8Gp
7fy9XG2HKNdriKr1zpmVmTXUq8wUP9VPw66YGAFncM3z9lnm8qGZ4Hwf+0ifP2UlRmtPsKuKOkL1
PltkdSOUo/mGxASPSQ1NrmNenYosqwPRNga41urYvUjwaOJ3rKfSW8yxnKohRNWCEmXsFBx9q4qz
E2SmksKEf1UV0qyn3psyivAJ9CRCpZAxQIzbbiHSgFMXwNOL84FWP+PrDhhe1Hd5CUfDv9JLyVP+
mEjPYutyQhEbZ5FIQI6mHzqw3d0ERSxk/9WjjLUgCRbndBoPclLgTWFI41aPCgJFIPnkJVgB4cPC
Xs3LX8Fy8FSyrsy2UfmxmW7aBZnn7k4jmfcNlWiR2ZkYL6cVSG/wtVhp3x41yTRVhVWBRngi3jK/
sLdcGYEcPpuZRgpCWHvgeGmqVGVGvkpmjVz/pJ6Q4Uxb5wV/ElneStkqgLme23S99RcmKfkc79nR
ROnjpEj9G03lEqjMIxXJqei/2UmbJ5C+/UWk8/0UkNu0r9GYAdz/0YFS1PaZLjCgi7aWu3bFI4Yz
tFCBKksOHJseEjA5ZRD40eAMzPIKn8btyA+tAC3Pic6U4aa+PcnpXbaIdDE8vi8W81hv4aYsRxP/
IlSZ+CD7N4s36yrzjfqteg/zxPzMd2yLb8CqMV+MBdUJ3DFpKZrvA+llKSdki/Ht2i+O2ucsVLMq
o8r8ze8pS05JJKJZbv7qVII34dRCV2letAjASWo7vBvSIAFrOKEBx4teVhhVgHZrs8oTazXlwI4+
ER8eaVl/0a4289uz6T/cUrc0dw40gH/6+0JYnLOloYbNyz6d2OosXwNUlGs1eF8BF5rnK06FxjZ0
TDHaKltThOy01J63q5KqbZDNauVgHYfMV3y/n+jijZeZm5g0DrkirgFry9zW8LbgrKZgH0EtGnYc
qYxr2oy7eprNnAxiNN4yA6qtKwgzeclqPJwGhDqwCXoFgCl+r9c5Vn6VuqKEdPj58erDgZ5aDvGB
GewS3KTzj7IycnQkpwUSIWnTSO46SJKZ1QCZubxtLc+sIAypzOoakYLj3j+/vDm4/q0LYC4vTa8G
E3Lf4fofDrZ6mBtsmQJKVafQCPfarCvOAaykzy/1oYDOakKHzOZalKz470eqJxzxFjlXVD5+zxGs
cZtmiz6n530BfWjefiRT81IH4OJMEk97vLLfwfHze3lfQvBtm/kTOtieI34smOfu+wpRPAqX8m2e
HCOjE/uU+Y7Jx7suRLVuhdfzx3H+5wWRCKJwYOSCKS5GH+qKRaoxq63s+L6dazYKTHOj/gJ8DGHu
98r+/AGdj0KzQMBM9wtYZeg6tKM+XHAucy+p+1Le/44YU2rgzBuA+7DvDzOSEuMhV/Gqvw6TWPAf
GGoTzwWM26MFRJL96A939H6mM+YcpcKIzQu/BowaPrbFlsi2JmTi2nvk0c2imsjrWOPzUMTE9Qy9
CV5B6iG8iboRzFfuoLUQ67BIfkQ7rDCpONkf/Eo0vr2ZCS2At1rV8nXWR+zcZtgOwOOfTv0sdQqz
nz/Ex9fIi/NsYft0TBzAtB+7rOy7be/O1nibdoWJTOtbIqQ6yINfFyscvOv//nq+zYs0/wNs+6E4
G8xkI25oD1iCv217M2wdsE8NkRVEY5cl/1VpDX8fAMIhlUUCN0v1H+FATIhZol6Z3562JZJk8zaC
omRd1B0w9D8BV9/HH+qzKM4xUQ0ohU4xf36/EKdlnTO9+sU5qvYao9qgqgLxJPHk+uMS/OeleHUh
ba/Q46QPLPf9parYrZYBxb7zUyoyIs1KrMEOq+Lj89f2G4rxn8DqUyvkUhEAmbfGPHru769m2/Rl
Ahg8Z3rFCg0+BHAyhnKwPXdo/uqQ+Akl0qoJtdUIxaOV0yL25EnvVFfs1iCokm1TKCo/165H7cFG
LwSV8eZ8ITfwm1vIsIUzL9vYpeX0o2vbimOQzrEuavdVOSCLCznNll21C7VPqe1azE4j5F106ucV
ksMIJs11hSjNTZHAiQYyM4wyc6iJ5EA1zjloBBm6nVaueBW/E5TA4p/h+HZKK8jQQzYL+RbGTkeN
YrIJ3VNauYRujoYmDZhGRLes88YNOSdgb8YXSLHkENyKrjTJnHXKbRTNUVa7rSBDZJui6ysHakOH
kVS2kyoo82Hz75JHy7aJ7cIpkXnLoOisTYzv2oZmEw/akcoSZ4tCunCMoS4f0dw1mYJNtyJLtuVc
dZynqOeXefkgSHsjyG4LwmDqIpe2ZYoB3aipsy6nc1g0LR3aKGkxVJRdqcAEdBk2edqHTby1hiaZ
7GrTgm733buojVSAg2sLNLz95i/RuDbf6DeYjhY5IEqatyha0kT4limqzckOEBJwgkOqW8fJt5VD
0vnXwtGzCy99OU/uk+PPSx/eUjaL1dc6ivIC4GmN1AwnYQLH3G91n9JL39cNnuch7FV31QsulEb2
ZEtq5vjhdvGWeLouoq7v8Awv8ynjNB2Fmr5olqJX4tm4xLxI1EoQIos9Eu56U6Eyrr/XVF6sAW1X
aVpuv2NRSz88kddhRdzODzUqWIgj/c6zKHybPHEB68rHaWogBUI2WAdlwZFNA/kGQzxqW1YOkSxp
Am4DKVx0XQtrjPBR0U14VOiVwIHL/MSHPJ1MR3/JsP1YsilGSngU55ktVvST5/GcSkZzH2iJMVXk
p7dBho8SNeNRf4uZ1Ode4qM+x+pLX3Ktyu+JnTU7FFJhVIel6M847FJScuH6h8p+agqWYz0peQ2t
DSUJ9Fl4u7alD3kwe/u8yYYva1729p6svN+HCwR6ZqysfqZqOKJTqK60ZyVwB7t+73eUoMG+JOdj
M0RYQE6oDqi0pa+vslcsI+NdmaoE15i63vlx1F6Gq1sdYAPRBa6V7/Grw6VGfKYODhO/8iLkPPai
ZwjN4B7i1zZC8qKYnRI1iCj3D2luN0flUZvflJRoOnh+TfKAXlr4XFo1SthiqL5NoZvtbeSzL/Fl
gLrdWJa49ijTHTSCp7+6PIi/UjzMwCv1InqFNulxnnGUcz+6eYoQz1Jbe6er+vtu9Cg4EAp26LcN
lwKiBWylagoRhoug2n/PRjdaLkAgDD8718udfTMoRDOSrEoXKEd++CvsffTHrdjSl1UEHGHnOX3+
dR5FwTmpaq78rncgm4Zp82znHdrygWdfdUjGMUNj3/RQk3G6nElnb9AaGi+ofluXGeIRLjZOWfnq
TBOGxOsaYleJlJj1Y1Lt9Ku1rHnr4mL/3HV544IoUMAH17Vj5qalKrGjhEKxU+uEXrccEsiStoPA
xOIEBGKOVOicCwOtBz2rLtGU1wdXDS5qESjHU+l99Kflpz3EWEU6LJ+xG/odpUXEe5IZFXIg1I3Y
e0Ff36rU0z8WhYFebtPeBqiP4jDY8S2yDj48zUF4z3Smm41wy/qsoVCwce2q/zo7dfG1gwMNQrfv
k4c2XdrvelYV1gHzAM3P0bAIcu6PjmtIzY2FNxvp2jmc7lDISPENXMf8Oa8U5puJXT3WeGJulBod
iA5eeKFc+LqDtuNLD6bBcxfK+Tqn3j/SdkC2mKJPv4nhfnEiHZJrGVrAtEuniJ61RVKzC8nPQCPn
XXsnJ1kcCPRoK0TZGpz3TpPegdMB2zGl+gEhGHU2IoN2lqtRPmsBhZpz8sPaVmt41iqklvK2Sn4t
DMhZ2gfDsCcNXI69RuFgo72Wjm2RYEqWjuOFhDR61pKHOpsk6KKHqO6jF4GA9Ldcx80LNKD118AE
341B4yIum0PaZqfYtTPa+eSXMNymekSJqyueVrupse9yYpBZlJNv0wXiAkhTIpKdZyH1IL+Q53iT
xVvV1flZ4Q/6AWyX4P5H99Kxa6TGpeh+UJdr7yIcXs+dpYyOVaVxqeryFqYBIZdjMGSZ2rP7Sz14
012NjO83HYbeTzjkBAe3XcZbb6lYPNS0vjiiH65mHUwoEuM7Rt0mrM9iWXk7jscgLCl7RBerpeNr
1OH019UN04eQHPJHu4b9Nzb85JzFFtysjtWDYULDqoxi/5oOtyNQu4xKAN34FDDfdX1YE6u5KyjB
3yUznjFbkCH2QU95+0P1gwfZyF8xtY284QqgUkF1oEJLTaxRRczGHUAERXju0PPbjmr1voRjIqjM
a+vVikGRIyHge2sWbZdqJtfdBQMl7fC68MUY9Hsb6jPSB2Wk4uvJUskdVZby1sKF77Hs9TP/JqHQ
mzmPXUUGkw9BfjtHOfBLXznZZdQo92mwUBDdlulk3wD1GR4ydxzbsxROjLeNUie48uJGh4fIhtKL
WWyodvRxoVSP9LvRbMdQAy06rKU2lYjr28ai33+1WG3AWEt76g0xaqTR48zaQeQbuuwXMXvW16CO
Mjg5IPNReMbU7T5PshFRuRID3qsqK5oMiYjaB4QYx451hixet97jsQkF4sykHvYuaucGmRlGrZkS
464XSl2iUkHmsvWrIR5vqJbk3VYMTvJtClZIJw3ix9fA9WJnNzmkiFc9B/H+0c84/WniiFa9j2+n
ndTAis7HXgaXPorJdf4Nc8HYHTfL3BqhB5dgZ1+EHh2Bs9ZYG6Bz2PnDMbISRC8mNykjvUE6LsFr
2/Ki+ZihPS03buqVXxtUBdeziYNmbsTAXft6ivK53iJCYgc3QUk43QGQW3cNla3LHOG3LdTE4rK3
lrnLv5SLJaMVhcmqtudqR52mKgxKS7k+pn29l4c9Is25LBEzG7qG9RDS3twOCK5Ue88ZyvTaGPrK
TVVT5t2u/dwinV4tNH6CAavSOvP8Zp/QKLwpMsqku3zO5nOR4Ci7k+jhBpTEcu1cFIlWtCMHP1jQ
ZaL7LXu3v7X8aA62VR57HQLlhaAUR83u0VGWfh0hdu+EVkhKNU3s4AGCQjku16RwqYVwYmegaBMK
NvJ+sbwmIDEbQpwjtkTSni80qOTM2U+CUBvKPXrbCqJt68zRvqgCJ8AawZ0b379xrFEODzRzq/g8
N/I9yTg+rWuaoG2pnpJI+TmqUFN1nMB27OMwRgGUzcMmSEhN+ytYr8rFLW+1wE98THW0Va1a1QZZ
MOjKVeVXR12Xcqe1RGMqzDzi69hXP/skXg9BY+TBkzm+ocMY2ltn7gxpjs3Gu4u6VBzRcdB6l43U
epgPTJgNeLjpFZvi4qtq6y7cd0GQXHdNjW5Ji/TVfphxnIMlVqF7CF8ruqgaeP2of5eHoo39Y41u
+j7q0+aqiFHRQHnXw1qNpmWTdDSvI45FUNzi8bke8DdeZ+huG5iteC1A1G/x9HYkApbwpvoLpSeM
UlHBmrdtkaDnJ7tRoZ6EGOO2ARA5XCBYnsz7hSL3cY119hrT927PkCMYMW3SNlL3S6Fv2eXZ/DNZ
YPCdk19wC/E9u06GPhk+8EOt0sc8S5wnKm8I9BcOoit2VB0CFeR3Vm7r7VjJ9LuNhQ9GFRRUObgd
AjfOf8DHRJDCF4isCDtGfNQVaIXEes7DbUZx9DJWLg+d2FS4s3ncctgVX3KOJZcjCrw/i1QET0Wc
ON8LR0zXiA0DUFBtcyEoGT9SfHcLE9NgQYrcbm9kHAvyVoKjmYTeT68wh+EFuhS79ux2L80YWhlW
1BmNUIrJjbxAKClrtp3OZjzGyxWv+zaYcmcrSuLIRlpZ7t+UqnNfMNbBC8+FSFSjiIZZ1rbg924p
fzEn0kXBDJODG+z6FCCnJtdCsb5STf8vxakt3RZKCPuJjXfSqDogw3COeKLc9Sq3zlHxdB8MbuDg
QG4f0IW21Bffn/OXASIk2wMnz0MzxKChkOsQ17TuNJwnQCX4HZLSXM/doF4KF1+MbUeZEROcsZx/
9v3CWmFRck4bFFXM15Gu1bihIzfu63yE/dWiz8PmOq8k88BGf8GSHuMDNuv9lQchjrMs6Ui/K+PW
8vfIFID5tdfRf+y7svwRKESbi050OwSxWvt2mALnSHctjEAFkcNtZD+l5RkKL/0l0a+e9nObpoho
zZHR6Vg7q7kV0Nss3EgNEm+pbF/ttRphGIBIYRJtsbVPc68YD8koaaVUiF0UJGmo5nOMRal5aTOX
nFrU8fq97oa6+OI2DpInnCrigpAWyWZFBdsZknI5w2Ujr70vchAw2AqnzcRzCWwU3cnRCucc8RON
gbB9U0CYbKItp+0Zmd4Bs5pu2AZsuP6yS+lfIeo9gOb2ll09LnFVoHiGIYW97QYOYOquHKkOic0M
zDsaDnpQbfY9SQqvSXYTS4U2CmwcUevNOLeN7JFdK2R9MaQDZhJdixigv0/BP1WoxbT02o4I/dN7
OUNLNOvrnV48y87v8gFda//Rs4BLDTlIZnoAkEg1j/+rsqIAXTzV5ZDyIgSv/e/ohLnp8VSstZRp
OODCZUqjrhPP6grjKdO6By9g+iCswzV4TbzYnuUZuOqV9dY6WMX/GNSUIvdbhxS6LE62cT5JtgjC
cf84pBQUwuuehHK+tfPIXpBPT7qhLc5Wulu8LbY83LVfRDjUYwVhux+W+grSuoulC+wx1+22gF7w
8DiKHrNnuZcAVfGusYehxSl+J3Cm4ncKL2kPSoU58djqm10BCunGBcxF6o6+y9m6YGrf9aF3lvVB
tSyKKuxIJTXDvVcP5eTtk3pGc3CvJhA3EbWDugmvV1I/lG+sUsZ0wcYYAdCN47WRt0dcQ3hn9P2q
RxUO5YMFuqbfuA3ksw1KvDNqKTKtXu3aCNeAfodHum9kh9HmqMGpzJvVbWk+rnJY3lD2lxGWpHc+
6Nhz6sDZdWPHYlu4crjJnWVBQ05UgLXGiEawsrDeiOYpuGhJ4YKNqNVihKqmoj7TvQ2KcQ5R2ICc
MxavarVhWsb/l7tz223bWsLwqwS9F8HzYWO3F5Ic20nspG4OTm8E2VZFSuJBPIikn35/i6RSkXbS
NitAiU0ECBLZI3K41sysmX/+SU2YhG38aAHf22N9w+SisiJAmMBb40D8NYNJzrLOU9vMwzkjOas7
pnpVNQ3Q63Kv3bhQr1rzMoii+5QZxdAnbw4cDaLHCbNt1XSj+WeEE2l2UTB45fAAaYfIuBBR6xEc
0z6sfbiuxeQlY3JcwDn6HpqQBWNB4jOTERoXWhY7n6H/MuHNcRb6Op6RUAyYOVo7dXYdurbKuEPV
KvJboA/AJqZpAspuBqZjfyBA0nRwRSS3rtecvMOpuScOv6oouFXT0tg6Zwwg2r2arLMYKHth0VwB
ti6B7XWm1wUkd5HlUZKa5P45fQu8GKeC3NUAW3exh1ByMytImN09AlhgbSy8X4sJA18KH5IwW0sg
IORlz6Hxcr0z6PTL1QTwEsnDTbKGghNA2e8cLkv/V2cTpiLqMmClJYKxX6WwXwV3mEgDEqGDubmJ
S2NxBUxy/bBOIWafuuVjBVwN1sgpY7iCapoEavnBraziXZlCRned0MZGddgJY6ypGMVVbS3vRiN9
6My9TVxeaiQtgnkJNuZTaZj0EVpb+Goic7MBnphav8FzEL/M9Ui9tdNMm3oOOEQ/3T2C0M/g+qXl
qL6mp1IP5rRMH2jq2sGxNPWCg3e4XDPGDzMfPQIHXS+YtuyW3k5AIzgNz5LIqWE7tmCqgG+JxsI5
ZAwHTO+EfodgmicO8EJjne0JCuDovDKKpHizZoCeO1etdeK8BAiRvC8rJwd1nEc8JWgAyH9SHz6C
kACc8XMi4s1cE9JiYmrBVr1deMBRtjT2QgjmbkBekS559xiSAZg+2kkCb/EBgN3cUEMoi+BuIkNh
AacDNhLSRmwkf5TMM4BqKKtmZW7Vnx2sxeF1lUNjPGdwmHuTWSkEM/nEghNsAqbnlRHq8ZWxW+iv
XX+3dYAJLepwmmoL7/Vk4ut39S7YCkL57B1YvQ20Da6+pCumiKgzOB70RVa2SeFuMumuLsp6k013
qQvVW+EH7g77mxq71xtNr62XuV1aHycwf1bXZK7gpgfIIdjFk1D7TOv9umZ8lpZexyBM1DOntGoO
BZ5OV8N+ocImFmob//0W9shyht8kqiM+n/sGvJhCb/bb0ihJQxt6zDCKXWjc7kFZrKfwwH42sjC+
TSHzmfoBNIMOiEqAUsxEMr0dVESTEqaGbVZNZhMij6u0oL0nI+/ye7QuJrAisannabB13uZFHr/K
rT29HqmzfUNewLmYLFT3IxnjwGEZrO27RGemYGWq2c0hrRnSl8ViSPXBLUW0BqGG5UFhOnWyzL2A
qT6y54yiIHAKA686j+Aq2N3QLRvMU5Jb85Slbs72hlWcEb5or5kL5oMNLLVbf1FXt94i16ZJVqi0
Tlrbs9DdLf4AVqzOTcvMP7iE++eaudDumP60vVX5FSaWVSgOyP8tPTfuVUWR/zw55Ow6t1gCUM7f
JYVaMxssj1WNffD4joko8K2mmhme4w+YbVW4cOC5DuAUfvtNudfTTxuSHXO34qACeWT0OK18Lf44
cXfmbxvfYAKiSVb/MkkijVIYSEt66yFMJPufnm0T8kHpHQ5qGx7m1MDpYrrlRBuHyU1qZnDxvc03
/h4rn7muwCale/qfAQlUsGDvqTVQcIzfmoz+AH5S6vRq6HMjVisGgauFz6jxS4Dcdf5hQdu+dW9F
Zry9gIgpzM3ZwkzVfDJ3DxY86xivLWgWalrgIzaeFkCQCPBOeyRsdNUaNqetnarVZVFXZDGntl5Z
L00zKt3foX/PMSpwvO+YsFA6lq9ac+I8cArzSW2v1wBaYPs4AEcmjAdVVdMLzaYBxm4yt+/gJ/FK
3U9qmDMoaALUO8sSqB7hY3sM1lvQQsl6IUDkrEHGQJ0zGOFR3f96MNycI0xgVHaafowZ1nbYzCnE
upz7aBkKqs31ZhNncKRlJXOFtTM1MYpsf1dsHw8aIwQ26ySoqeuahGTTR5ja9oeLBf3MG8bmTRh8
saOfZK16u3Pmexyc/acCrjY4k4OFu+UzsPAOBHCTPOPA/BpeRMaCzCrVc53Dy78oz/UbRCj+0UDt
0StLkROYHsCHfnEuUjlzbKrEu1c3dJF0VW/d3lqUn1IjXIP2LN1DFM7U0Ex12BwYegNSZUcdJZvl
EBE7HzZNoevb99WvLnNbDnV62lU96q+gwIdMSIFV05rEUMCHbZyIQkvYAj/CrbdjIU5iymV/Uajs
1+TFN9LGjTZE7zAlX0Ex0GsCdSM3ZwRQtArbbzy0qBrDilJK85njmwUguINaMerFDzYUK9tX8X/D
5tA9yHyZL8+iPICxvlilsDNkxS7PfvnvffWf9SoWnzbNKu/j7/uhbwv6eyxhFNBFt9CXRpovN9Xc
8bdk7JY8WPGw+vknU1c4udg6PFL8zUXVmm237j6esFYUcELYEPZNczVfeKKkr6nh20/Y6vPbP/Ot
J1g1r+by4eef2D8ui1hOC6ZiC3Iz+hXahwTJdKoF11NADAGY8oT94KJhhi8clRZ00fQmpQXDVWwY
+R0XVpDmYnH1tKAqkHUwslvVxqoFC6I1SS2YjkLPE4hx13lWC5qusiOw2aBlGjW0XzimtcA6lt0R
Btue2otnUN9vroFdcFgr8AQStcAGIy4828h2hKGKXl+5HWExO4PNoIKQai5Qg70dYSt0CepwKdkj
3RE6BAvSO8KA9gc8EzNC2nc9sI7tjnDZNKPbCjpvr7XVA7/9D1ykYSkW0EoArO07FkSLp4vAY6uA
vYQ6s9sqqGdcW0E3bMEFIbsVLIMUBW2h7SIYOAfHUzRXwGuBLDYXEfbYtADcWVILIlwyYGSiHfnL
hj9dCw4TdfiEPWe2WhqjFjTpoFFV6DMEQG50gcDALDqEUw6wN7XzDWJ669jWgmpIOwcPljSbyPi4
IwYuEp4bxaanA26k1nuMzzpqlsqrk7MLuuIQevK6O98wcA6EzgAOIC7Tux0zvh1Bj7usFkwRCEBk
YhATNdfQR5iKRtZJNfT2m0YULZISEUTPUovAZMKyi9GDSfB5s6gp9BbZ8PswKEhco9MCvBoMNpPT
guEpHhbP4Sm7qx8ouLYCn6JLI2GnpdGZRbyWK70WdIX8EoSTMF00F/HXqYv0DMIlEMq0qLSfj88g
qKa0FjhLQ/bsMLm8//SOrTi0fhFEdAHC6DIJsOeI5igpe6C7CvRiHCCNweO7uoJuobMR8bK4Rvf4
nBgMem6kHt9USSHg+cmyfnnK0y2AFhx6o2BtPAZIzReOyCkQ10kfm3hIUtuCqaq/BTCDNAaKCLpL
M43uvMQ5QTBMSa0BDAC0VDQEOd0aGEYErkLFB2+AiWiu1u6OaA2Q7WzfjMTR2VF0WjygeOv8/kAJ
cAuRUnR0hxCs1cLYNgL0aKLRUm4pkD8RtKiwKT1vDpjQSiscCZROCePziJrjyq4F8qpseohHadRo
rkFcoKmsBbhJKSuOMC5ypbPrOAWNCaUmjYLtUh8cFzkoEYTaeIXjSWpsewFQkSnrFUigsN9hLna6
AGBgEaAet1UGzHBqHtvja6ajST++idVnfikL4dlFoGmkTgQSyFVHl1AnvSlbYTLFOdCiC/94Thy+
fWIGQQTfkM5jc0fkDQUXoGxYbJocjRgBo4vxQKcBIVT8sP/BzOtShRTX6F6+Bsm4rBs0Fc49jGE6
5kYHcSHuDy1Ad0m+qHEQLI5/ZQ3c//2BDE3x+2ktYSDhz3I7KQKMG2dj2Hafc4KepxATgn0+Hg9H
5wqh4ZEuLmIGbEgqIPtvV/sQdIATsAQpgVgMzdWa3RFZA0peghFULixk04NIYhh0FxYOjKFrKKbJ
QiEy/LJW/pX9sHwIg2geZHka3Oe9QSMGsztktWAqBMaMozspoZ6aRk21FZhbKDe4/5Y9+PrzE7C3
sfr3H5HwCYyQgu3mWEgfhoUWLpEMLTNX2r0wusOBC+Oy7CLA7FFDsPXjYXiQNqKsxrgY2zQAxDfX
CP0jKS1ZLaiKB0sRrC/dqx5owdM4JzK2EfqXVgvjcw5UemS1wDkJTk8BLumugVl0HAUKK1fkVVot
tEHpmJyDAAfJrgVABaSPgZY8tQfwzNBcDml+c41uEUD1pctaReIkmJtEyagrleBmel5BxIrM5RA0
9o2mR/T6RcpI+qCEVwS0YVI1a9/yMFZWGcgKetfTumBsRM9PoVOMFJCKjUyLeqo4DBwdwuD5bU/R
ydLCL9eVUca3C1gG0icmDbdn0LZzTBwOTCGnBUZfiRRzl0kfnSmkgVzaFFBJ82BMBEHQOoSBEjQV
fJbZjLIYmyXAU9vSaVPOQuTHhS1sH39gCVkDxAxiAXQOc3ShERS50vgKqikgUWEQ7DC3AkBw6g88
6opQyonsaWsvR+cVGOIhaxRFTRlmQIY9Y+1On56QSNVAV2ArRhoTaBDvSLoEQ8w0Z5EbX+lUEEuA
3jWLyW/tRvkHG+FveM8vrR90vewemqaPYJU91xvytR84Njs8/bxrdBDdDDoNOb0fFDNC2+9uWx7E
v3/pnUibLOnJh8esafM93a93D/j0q3vfdXyq439eBKt0md77dfNB3d3m9TKkceTrI+ibzox2tGnv
Pk/e/18IZrzOaZpBIEWO/5aQy6yuOOoLbpKaf6ru55++64YZ/xJly+x4i+I1tutdVvJsydxOGBWC
3l23dVlp2RAJpcuH+PSuW28tLzmKVvd5cF/kPeFN+UBW+Hy1W5bLdHUquU1ASEvuElwv4j9eMBWg
CO/6am8NuOy3vETrwUPvfXaAG1nJ56s4XfdvuctSykq+QONBcKpxjYHCeFhZwZcPS7+3ALsSm7Tc
3Y7266C/IzmTEx5Li44eguXAirTQQWnJcdlfFi0WT1bs66e2qUW3SAtGQHG/rY86bcxem/mQFf0m
LoLsiZq9JsMmK/tqGUQ969EdV+XlMkRhGT2cqgPUsyhjy4vOsuW9X2QrZowdxTXBQluQl5Yf3Pvw
Rvdnj7epbXnR+AKYCXorGzJUcSCQlw1fL3+SpGebOG6I08GPkB4X6VD0D7nxOMoHNkRvATayN329
ukuXg+ipO4TKiz4s+36L/JPooZAXXL64WIZJ5gd9t94B03+E/FerNFv1LJXOlMgfsDWvV+WLqxUU
fT03hnBRF/sRd/4ZtsujpGbLMyhVO/7H9wfD1zHs0C9myzTGU/Y3Z9srJn3vzRfMl9vh3jdsndOr
rPi3ftDXeIvalRa73RGRhH2FtC2E0qLT1Trum9i2NVNW8LtVFGX1Dq7DfvAHjYWoxciKv/Hjh9WL
y+yJb2txALLif4uLryzEDnn5Y77g6ULssvSy4t+j/VWWrXohBTSFovVYXnbVP1UabU5ZVu6HfOkf
707YlK5gIyv24yoN8Ww9yS1oSlpywMlmsLyNtsldVvSnJX4nWuf9rUkaUfAISAtfZfmLj8/dPA1x
P+Aw8inI7mOGEPbMSseHIX3vdQzqY31UQrNOWr6Rb0t+LtP0Bcj3NP905AF57tf6yTXxE/e71TL9
5X8AAAD//w==</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680355</xdr:colOff>
      <xdr:row>14</xdr:row>
      <xdr:rowOff>126194</xdr:rowOff>
    </xdr:from>
    <xdr:to>
      <xdr:col>36</xdr:col>
      <xdr:colOff>332383</xdr:colOff>
      <xdr:row>75</xdr:row>
      <xdr:rowOff>77006</xdr:rowOff>
    </xdr:to>
    <xdr:sp macro="" textlink="">
      <xdr:nvSpPr>
        <xdr:cNvPr id="2" name="Rounded Rectangle 1">
          <a:extLst>
            <a:ext uri="{FF2B5EF4-FFF2-40B4-BE49-F238E27FC236}">
              <a16:creationId xmlns:a16="http://schemas.microsoft.com/office/drawing/2014/main" id="{D92035DF-263E-E59D-6225-C972907B9B06}"/>
            </a:ext>
          </a:extLst>
        </xdr:cNvPr>
        <xdr:cNvSpPr/>
      </xdr:nvSpPr>
      <xdr:spPr>
        <a:xfrm>
          <a:off x="6465911" y="2948416"/>
          <a:ext cx="23620758" cy="12247638"/>
        </a:xfrm>
        <a:prstGeom prst="roundRect">
          <a:avLst>
            <a:gd name="adj" fmla="val 7221"/>
          </a:avLst>
        </a:prstGeom>
        <a:solidFill>
          <a:srgbClr val="CCDCE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524126</xdr:colOff>
      <xdr:row>17</xdr:row>
      <xdr:rowOff>120953</xdr:rowOff>
    </xdr:from>
    <xdr:to>
      <xdr:col>35</xdr:col>
      <xdr:colOff>544284</xdr:colOff>
      <xdr:row>72</xdr:row>
      <xdr:rowOff>60476</xdr:rowOff>
    </xdr:to>
    <xdr:sp macro="" textlink="">
      <xdr:nvSpPr>
        <xdr:cNvPr id="3" name="Rounded Rectangle 2">
          <a:extLst>
            <a:ext uri="{FF2B5EF4-FFF2-40B4-BE49-F238E27FC236}">
              <a16:creationId xmlns:a16="http://schemas.microsoft.com/office/drawing/2014/main" id="{F2742B3D-360C-3C57-4722-7DDCD35BE8EC}"/>
            </a:ext>
          </a:extLst>
        </xdr:cNvPr>
        <xdr:cNvSpPr/>
      </xdr:nvSpPr>
      <xdr:spPr>
        <a:xfrm>
          <a:off x="7191626" y="3494391"/>
          <a:ext cx="22522971" cy="10853585"/>
        </a:xfrm>
        <a:prstGeom prst="roundRect">
          <a:avLst>
            <a:gd name="adj" fmla="val 4507"/>
          </a:avLst>
        </a:prstGeom>
        <a:solidFill>
          <a:srgbClr val="E1EAF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x</a:t>
          </a:r>
        </a:p>
      </xdr:txBody>
    </xdr:sp>
    <xdr:clientData/>
  </xdr:twoCellAnchor>
  <xdr:twoCellAnchor>
    <xdr:from>
      <xdr:col>9</xdr:col>
      <xdr:colOff>20162</xdr:colOff>
      <xdr:row>26</xdr:row>
      <xdr:rowOff>80635</xdr:rowOff>
    </xdr:from>
    <xdr:to>
      <xdr:col>16</xdr:col>
      <xdr:colOff>120955</xdr:colOff>
      <xdr:row>38</xdr:row>
      <xdr:rowOff>80635</xdr:rowOff>
    </xdr:to>
    <xdr:sp macro="" textlink="">
      <xdr:nvSpPr>
        <xdr:cNvPr id="4" name="Rounded Rectangle 3">
          <a:extLst>
            <a:ext uri="{FF2B5EF4-FFF2-40B4-BE49-F238E27FC236}">
              <a16:creationId xmlns:a16="http://schemas.microsoft.com/office/drawing/2014/main" id="{290F100E-6A65-F234-413F-79E7080F2B50}"/>
            </a:ext>
          </a:extLst>
        </xdr:cNvPr>
        <xdr:cNvSpPr/>
      </xdr:nvSpPr>
      <xdr:spPr>
        <a:xfrm>
          <a:off x="7458733" y="5321905"/>
          <a:ext cx="5886349" cy="2419047"/>
        </a:xfrm>
        <a:prstGeom prst="roundRect">
          <a:avLst>
            <a:gd name="adj" fmla="val 12500"/>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20160</xdr:colOff>
      <xdr:row>39</xdr:row>
      <xdr:rowOff>20158</xdr:rowOff>
    </xdr:from>
    <xdr:to>
      <xdr:col>16</xdr:col>
      <xdr:colOff>120953</xdr:colOff>
      <xdr:row>70</xdr:row>
      <xdr:rowOff>100793</xdr:rowOff>
    </xdr:to>
    <xdr:sp macro="" textlink="">
      <xdr:nvSpPr>
        <xdr:cNvPr id="5" name="Rounded Rectangle 4">
          <a:extLst>
            <a:ext uri="{FF2B5EF4-FFF2-40B4-BE49-F238E27FC236}">
              <a16:creationId xmlns:a16="http://schemas.microsoft.com/office/drawing/2014/main" id="{D902AA20-0935-4822-4A3F-A5691EA48043}"/>
            </a:ext>
          </a:extLst>
        </xdr:cNvPr>
        <xdr:cNvSpPr/>
      </xdr:nvSpPr>
      <xdr:spPr>
        <a:xfrm>
          <a:off x="7508781" y="7705848"/>
          <a:ext cx="5925275" cy="6189773"/>
        </a:xfrm>
        <a:prstGeom prst="roundRect">
          <a:avLst>
            <a:gd name="adj" fmla="val 6393"/>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403178</xdr:colOff>
      <xdr:row>26</xdr:row>
      <xdr:rowOff>80635</xdr:rowOff>
    </xdr:from>
    <xdr:to>
      <xdr:col>26</xdr:col>
      <xdr:colOff>362857</xdr:colOff>
      <xdr:row>47</xdr:row>
      <xdr:rowOff>161270</xdr:rowOff>
    </xdr:to>
    <xdr:sp macro="" textlink="">
      <xdr:nvSpPr>
        <xdr:cNvPr id="6" name="Rounded Rectangle 5">
          <a:extLst>
            <a:ext uri="{FF2B5EF4-FFF2-40B4-BE49-F238E27FC236}">
              <a16:creationId xmlns:a16="http://schemas.microsoft.com/office/drawing/2014/main" id="{9E395B79-7737-0BF8-BE59-623ED065AFD4}"/>
            </a:ext>
          </a:extLst>
        </xdr:cNvPr>
        <xdr:cNvSpPr/>
      </xdr:nvSpPr>
      <xdr:spPr>
        <a:xfrm>
          <a:off x="13627305" y="5321905"/>
          <a:ext cx="8224758" cy="4313968"/>
        </a:xfrm>
        <a:prstGeom prst="roundRect">
          <a:avLst>
            <a:gd name="adj" fmla="val 664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362861</xdr:colOff>
      <xdr:row>48</xdr:row>
      <xdr:rowOff>181428</xdr:rowOff>
    </xdr:from>
    <xdr:to>
      <xdr:col>26</xdr:col>
      <xdr:colOff>327382</xdr:colOff>
      <xdr:row>70</xdr:row>
      <xdr:rowOff>62475</xdr:rowOff>
    </xdr:to>
    <xdr:sp macro="" textlink="">
      <xdr:nvSpPr>
        <xdr:cNvPr id="7" name="Rounded Rectangle 6">
          <a:extLst>
            <a:ext uri="{FF2B5EF4-FFF2-40B4-BE49-F238E27FC236}">
              <a16:creationId xmlns:a16="http://schemas.microsoft.com/office/drawing/2014/main" id="{3FCFFE79-704D-A400-BE1F-205C6D71A1A9}"/>
            </a:ext>
          </a:extLst>
        </xdr:cNvPr>
        <xdr:cNvSpPr/>
      </xdr:nvSpPr>
      <xdr:spPr>
        <a:xfrm>
          <a:off x="13586988" y="9857618"/>
          <a:ext cx="8229600" cy="4315968"/>
        </a:xfrm>
        <a:prstGeom prst="roundRect">
          <a:avLst>
            <a:gd name="adj" fmla="val 664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685397</xdr:colOff>
      <xdr:row>26</xdr:row>
      <xdr:rowOff>60475</xdr:rowOff>
    </xdr:from>
    <xdr:to>
      <xdr:col>35</xdr:col>
      <xdr:colOff>201587</xdr:colOff>
      <xdr:row>70</xdr:row>
      <xdr:rowOff>60475</xdr:rowOff>
    </xdr:to>
    <xdr:sp macro="" textlink="">
      <xdr:nvSpPr>
        <xdr:cNvPr id="8" name="Rounded Rectangle 7">
          <a:extLst>
            <a:ext uri="{FF2B5EF4-FFF2-40B4-BE49-F238E27FC236}">
              <a16:creationId xmlns:a16="http://schemas.microsoft.com/office/drawing/2014/main" id="{0484C5BB-AD91-5C27-F2E7-1ACC43099D57}"/>
            </a:ext>
          </a:extLst>
        </xdr:cNvPr>
        <xdr:cNvSpPr/>
      </xdr:nvSpPr>
      <xdr:spPr>
        <a:xfrm>
          <a:off x="22174603" y="5301745"/>
          <a:ext cx="6954762" cy="8869841"/>
        </a:xfrm>
        <a:prstGeom prst="roundRect">
          <a:avLst>
            <a:gd name="adj" fmla="val 6644"/>
          </a:avLst>
        </a:prstGeom>
        <a:solidFill>
          <a:srgbClr val="F8F9F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161273</xdr:colOff>
      <xdr:row>27</xdr:row>
      <xdr:rowOff>161271</xdr:rowOff>
    </xdr:from>
    <xdr:to>
      <xdr:col>11</xdr:col>
      <xdr:colOff>245617</xdr:colOff>
      <xdr:row>37</xdr:row>
      <xdr:rowOff>157078</xdr:rowOff>
    </xdr:to>
    <xdr:sp macro="" textlink="">
      <xdr:nvSpPr>
        <xdr:cNvPr id="9" name="Rounded Rectangle 8">
          <a:extLst>
            <a:ext uri="{FF2B5EF4-FFF2-40B4-BE49-F238E27FC236}">
              <a16:creationId xmlns:a16="http://schemas.microsoft.com/office/drawing/2014/main" id="{00744C20-4ABE-8ABD-A7D4-8CA7FF8597B6}"/>
            </a:ext>
          </a:extLst>
        </xdr:cNvPr>
        <xdr:cNvSpPr/>
      </xdr:nvSpPr>
      <xdr:spPr>
        <a:xfrm>
          <a:off x="7599844" y="5604128"/>
          <a:ext cx="1737360" cy="2011680"/>
        </a:xfrm>
        <a:prstGeom prst="roundRect">
          <a:avLst>
            <a:gd name="adj" fmla="val 12500"/>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413256</xdr:colOff>
      <xdr:row>27</xdr:row>
      <xdr:rowOff>120954</xdr:rowOff>
    </xdr:from>
    <xdr:to>
      <xdr:col>13</xdr:col>
      <xdr:colOff>497600</xdr:colOff>
      <xdr:row>37</xdr:row>
      <xdr:rowOff>116761</xdr:rowOff>
    </xdr:to>
    <xdr:sp macro="" textlink="">
      <xdr:nvSpPr>
        <xdr:cNvPr id="10" name="Rounded Rectangle 9">
          <a:extLst>
            <a:ext uri="{FF2B5EF4-FFF2-40B4-BE49-F238E27FC236}">
              <a16:creationId xmlns:a16="http://schemas.microsoft.com/office/drawing/2014/main" id="{5130D618-DE19-0E69-5623-420EB2FAB6C9}"/>
            </a:ext>
          </a:extLst>
        </xdr:cNvPr>
        <xdr:cNvSpPr/>
      </xdr:nvSpPr>
      <xdr:spPr>
        <a:xfrm>
          <a:off x="9504843" y="5563811"/>
          <a:ext cx="1737360" cy="2011680"/>
        </a:xfrm>
        <a:prstGeom prst="roundRect">
          <a:avLst>
            <a:gd name="adj" fmla="val 12500"/>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665240</xdr:colOff>
      <xdr:row>27</xdr:row>
      <xdr:rowOff>141112</xdr:rowOff>
    </xdr:from>
    <xdr:to>
      <xdr:col>15</xdr:col>
      <xdr:colOff>749584</xdr:colOff>
      <xdr:row>37</xdr:row>
      <xdr:rowOff>136919</xdr:rowOff>
    </xdr:to>
    <xdr:sp macro="" textlink="">
      <xdr:nvSpPr>
        <xdr:cNvPr id="11" name="Rounded Rectangle 10">
          <a:extLst>
            <a:ext uri="{FF2B5EF4-FFF2-40B4-BE49-F238E27FC236}">
              <a16:creationId xmlns:a16="http://schemas.microsoft.com/office/drawing/2014/main" id="{E442BCE3-62F0-FA4A-64B9-B5C0FE1C4C7D}"/>
            </a:ext>
          </a:extLst>
        </xdr:cNvPr>
        <xdr:cNvSpPr/>
      </xdr:nvSpPr>
      <xdr:spPr>
        <a:xfrm>
          <a:off x="11409843" y="5583969"/>
          <a:ext cx="1737360" cy="2011680"/>
        </a:xfrm>
        <a:prstGeom prst="roundRect">
          <a:avLst>
            <a:gd name="adj" fmla="val 12500"/>
          </a:avLst>
        </a:prstGeom>
        <a:solidFill>
          <a:srgbClr val="F0F4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141113</xdr:colOff>
      <xdr:row>20</xdr:row>
      <xdr:rowOff>100793</xdr:rowOff>
    </xdr:from>
    <xdr:to>
      <xdr:col>17</xdr:col>
      <xdr:colOff>362858</xdr:colOff>
      <xdr:row>23</xdr:row>
      <xdr:rowOff>161269</xdr:rowOff>
    </xdr:to>
    <xdr:sp macro="" textlink="">
      <xdr:nvSpPr>
        <xdr:cNvPr id="12" name="TextBox 11">
          <a:extLst>
            <a:ext uri="{FF2B5EF4-FFF2-40B4-BE49-F238E27FC236}">
              <a16:creationId xmlns:a16="http://schemas.microsoft.com/office/drawing/2014/main" id="{C4104612-8534-8C4A-D68E-DDDD5700447D}"/>
            </a:ext>
          </a:extLst>
        </xdr:cNvPr>
        <xdr:cNvSpPr txBox="1"/>
      </xdr:nvSpPr>
      <xdr:spPr>
        <a:xfrm>
          <a:off x="6753176" y="4132539"/>
          <a:ext cx="7660317" cy="665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4000">
              <a:solidFill>
                <a:srgbClr val="385F7C"/>
              </a:solidFill>
            </a:rPr>
            <a:t>FURNITUE SALES OVERVIEW</a:t>
          </a:r>
          <a:endParaRPr lang="en-US" sz="1100">
            <a:solidFill>
              <a:srgbClr val="385F7C"/>
            </a:solidFill>
          </a:endParaRPr>
        </a:p>
      </xdr:txBody>
    </xdr:sp>
    <xdr:clientData/>
  </xdr:twoCellAnchor>
  <xdr:twoCellAnchor>
    <xdr:from>
      <xdr:col>9</xdr:col>
      <xdr:colOff>282222</xdr:colOff>
      <xdr:row>23</xdr:row>
      <xdr:rowOff>181429</xdr:rowOff>
    </xdr:from>
    <xdr:to>
      <xdr:col>20</xdr:col>
      <xdr:colOff>0</xdr:colOff>
      <xdr:row>26</xdr:row>
      <xdr:rowOff>20160</xdr:rowOff>
    </xdr:to>
    <xdr:sp macro="" textlink="">
      <xdr:nvSpPr>
        <xdr:cNvPr id="13" name="TextBox 12">
          <a:extLst>
            <a:ext uri="{FF2B5EF4-FFF2-40B4-BE49-F238E27FC236}">
              <a16:creationId xmlns:a16="http://schemas.microsoft.com/office/drawing/2014/main" id="{79344875-3860-2540-22BC-EDAB0008145F}"/>
            </a:ext>
          </a:extLst>
        </xdr:cNvPr>
        <xdr:cNvSpPr txBox="1"/>
      </xdr:nvSpPr>
      <xdr:spPr>
        <a:xfrm>
          <a:off x="7720793" y="4817937"/>
          <a:ext cx="8809366" cy="443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lumMod val="50000"/>
                  <a:lumOff val="50000"/>
                </a:schemeClr>
              </a:solidFill>
            </a:rPr>
            <a:t>A Summary</a:t>
          </a:r>
          <a:r>
            <a:rPr lang="en-US" sz="1800" baseline="0">
              <a:solidFill>
                <a:schemeClr val="tx1">
                  <a:lumMod val="50000"/>
                  <a:lumOff val="50000"/>
                </a:schemeClr>
              </a:solidFill>
            </a:rPr>
            <a:t> of sales perfromance,shipping trends,and regional distribution across  the U.S.V</a:t>
          </a:r>
          <a:endParaRPr lang="en-US" sz="1800">
            <a:solidFill>
              <a:schemeClr val="tx1">
                <a:lumMod val="50000"/>
                <a:lumOff val="50000"/>
              </a:schemeClr>
            </a:solidFill>
          </a:endParaRPr>
        </a:p>
      </xdr:txBody>
    </xdr:sp>
    <xdr:clientData/>
  </xdr:twoCellAnchor>
  <xdr:twoCellAnchor>
    <xdr:from>
      <xdr:col>9</xdr:col>
      <xdr:colOff>544285</xdr:colOff>
      <xdr:row>29</xdr:row>
      <xdr:rowOff>60477</xdr:rowOff>
    </xdr:from>
    <xdr:to>
      <xdr:col>10</xdr:col>
      <xdr:colOff>725715</xdr:colOff>
      <xdr:row>31</xdr:row>
      <xdr:rowOff>120953</xdr:rowOff>
    </xdr:to>
    <xdr:sp macro="" textlink="">
      <xdr:nvSpPr>
        <xdr:cNvPr id="14" name="TextBox 13">
          <a:extLst>
            <a:ext uri="{FF2B5EF4-FFF2-40B4-BE49-F238E27FC236}">
              <a16:creationId xmlns:a16="http://schemas.microsoft.com/office/drawing/2014/main" id="{6A5947AD-E8F5-72DA-78DE-866E0C4ECDD9}"/>
            </a:ext>
          </a:extLst>
        </xdr:cNvPr>
        <xdr:cNvSpPr txBox="1"/>
      </xdr:nvSpPr>
      <xdr:spPr>
        <a:xfrm>
          <a:off x="7982856" y="5906509"/>
          <a:ext cx="1007938" cy="4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tx1">
                  <a:lumMod val="50000"/>
                  <a:lumOff val="50000"/>
                </a:schemeClr>
              </a:solidFill>
            </a:rPr>
            <a:t>Sales</a:t>
          </a:r>
        </a:p>
      </xdr:txBody>
    </xdr:sp>
    <xdr:clientData/>
  </xdr:twoCellAnchor>
  <xdr:twoCellAnchor>
    <xdr:from>
      <xdr:col>11</xdr:col>
      <xdr:colOff>705554</xdr:colOff>
      <xdr:row>29</xdr:row>
      <xdr:rowOff>20160</xdr:rowOff>
    </xdr:from>
    <xdr:to>
      <xdr:col>13</xdr:col>
      <xdr:colOff>60476</xdr:colOff>
      <xdr:row>31</xdr:row>
      <xdr:rowOff>80636</xdr:rowOff>
    </xdr:to>
    <xdr:sp macro="" textlink="">
      <xdr:nvSpPr>
        <xdr:cNvPr id="15" name="TextBox 14">
          <a:extLst>
            <a:ext uri="{FF2B5EF4-FFF2-40B4-BE49-F238E27FC236}">
              <a16:creationId xmlns:a16="http://schemas.microsoft.com/office/drawing/2014/main" id="{2488E654-BB72-6575-C16B-BC1E4E125299}"/>
            </a:ext>
          </a:extLst>
        </xdr:cNvPr>
        <xdr:cNvSpPr txBox="1"/>
      </xdr:nvSpPr>
      <xdr:spPr>
        <a:xfrm>
          <a:off x="9797141" y="5866192"/>
          <a:ext cx="1007938" cy="4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tx1">
                  <a:lumMod val="50000"/>
                  <a:lumOff val="50000"/>
                </a:schemeClr>
              </a:solidFill>
            </a:rPr>
            <a:t>Profit</a:t>
          </a:r>
        </a:p>
      </xdr:txBody>
    </xdr:sp>
    <xdr:clientData/>
  </xdr:twoCellAnchor>
  <xdr:twoCellAnchor>
    <xdr:from>
      <xdr:col>14</xdr:col>
      <xdr:colOff>40315</xdr:colOff>
      <xdr:row>29</xdr:row>
      <xdr:rowOff>1</xdr:rowOff>
    </xdr:from>
    <xdr:to>
      <xdr:col>15</xdr:col>
      <xdr:colOff>584603</xdr:colOff>
      <xdr:row>31</xdr:row>
      <xdr:rowOff>100796</xdr:rowOff>
    </xdr:to>
    <xdr:sp macro="" textlink="">
      <xdr:nvSpPr>
        <xdr:cNvPr id="16" name="TextBox 15">
          <a:extLst>
            <a:ext uri="{FF2B5EF4-FFF2-40B4-BE49-F238E27FC236}">
              <a16:creationId xmlns:a16="http://schemas.microsoft.com/office/drawing/2014/main" id="{8551656D-4DC8-57E1-A575-E923C7C7C118}"/>
            </a:ext>
          </a:extLst>
        </xdr:cNvPr>
        <xdr:cNvSpPr txBox="1"/>
      </xdr:nvSpPr>
      <xdr:spPr>
        <a:xfrm>
          <a:off x="11611426" y="5846033"/>
          <a:ext cx="1370796" cy="50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tx1">
                  <a:lumMod val="50000"/>
                  <a:lumOff val="50000"/>
                </a:schemeClr>
              </a:solidFill>
            </a:rPr>
            <a:t>Quantity</a:t>
          </a:r>
        </a:p>
      </xdr:txBody>
    </xdr:sp>
    <xdr:clientData/>
  </xdr:twoCellAnchor>
  <xdr:twoCellAnchor>
    <xdr:from>
      <xdr:col>16</xdr:col>
      <xdr:colOff>604760</xdr:colOff>
      <xdr:row>27</xdr:row>
      <xdr:rowOff>100795</xdr:rowOff>
    </xdr:from>
    <xdr:to>
      <xdr:col>19</xdr:col>
      <xdr:colOff>141112</xdr:colOff>
      <xdr:row>29</xdr:row>
      <xdr:rowOff>181430</xdr:rowOff>
    </xdr:to>
    <xdr:sp macro="" textlink="">
      <xdr:nvSpPr>
        <xdr:cNvPr id="17" name="TextBox 16">
          <a:extLst>
            <a:ext uri="{FF2B5EF4-FFF2-40B4-BE49-F238E27FC236}">
              <a16:creationId xmlns:a16="http://schemas.microsoft.com/office/drawing/2014/main" id="{1AAC1351-2B65-5F18-E3B6-25F25DBE2CA1}"/>
            </a:ext>
          </a:extLst>
        </xdr:cNvPr>
        <xdr:cNvSpPr txBox="1"/>
      </xdr:nvSpPr>
      <xdr:spPr>
        <a:xfrm>
          <a:off x="13828887" y="5543652"/>
          <a:ext cx="2015876" cy="483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Sales Trend</a:t>
          </a:r>
        </a:p>
      </xdr:txBody>
    </xdr:sp>
    <xdr:clientData/>
  </xdr:twoCellAnchor>
  <xdr:twoCellAnchor>
    <xdr:from>
      <xdr:col>27</xdr:col>
      <xdr:colOff>120950</xdr:colOff>
      <xdr:row>27</xdr:row>
      <xdr:rowOff>80636</xdr:rowOff>
    </xdr:from>
    <xdr:to>
      <xdr:col>32</xdr:col>
      <xdr:colOff>100793</xdr:colOff>
      <xdr:row>29</xdr:row>
      <xdr:rowOff>141111</xdr:rowOff>
    </xdr:to>
    <xdr:sp macro="" textlink="">
      <xdr:nvSpPr>
        <xdr:cNvPr id="18" name="TextBox 17">
          <a:extLst>
            <a:ext uri="{FF2B5EF4-FFF2-40B4-BE49-F238E27FC236}">
              <a16:creationId xmlns:a16="http://schemas.microsoft.com/office/drawing/2014/main" id="{F1121ABF-2ED9-747F-BF4B-35F0B965F46B}"/>
            </a:ext>
          </a:extLst>
        </xdr:cNvPr>
        <xdr:cNvSpPr txBox="1"/>
      </xdr:nvSpPr>
      <xdr:spPr>
        <a:xfrm>
          <a:off x="22436664" y="5523493"/>
          <a:ext cx="4112383" cy="4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Shipping Distribution by State</a:t>
          </a:r>
        </a:p>
      </xdr:txBody>
    </xdr:sp>
    <xdr:clientData/>
  </xdr:twoCellAnchor>
  <xdr:twoCellAnchor>
    <xdr:from>
      <xdr:col>16</xdr:col>
      <xdr:colOff>604759</xdr:colOff>
      <xdr:row>49</xdr:row>
      <xdr:rowOff>141112</xdr:rowOff>
    </xdr:from>
    <xdr:to>
      <xdr:col>19</xdr:col>
      <xdr:colOff>604760</xdr:colOff>
      <xdr:row>52</xdr:row>
      <xdr:rowOff>80636</xdr:rowOff>
    </xdr:to>
    <xdr:sp macro="" textlink="">
      <xdr:nvSpPr>
        <xdr:cNvPr id="19" name="TextBox 18">
          <a:extLst>
            <a:ext uri="{FF2B5EF4-FFF2-40B4-BE49-F238E27FC236}">
              <a16:creationId xmlns:a16="http://schemas.microsoft.com/office/drawing/2014/main" id="{3B41E348-A71E-5FFA-4759-D91BE2D185B7}"/>
            </a:ext>
          </a:extLst>
        </xdr:cNvPr>
        <xdr:cNvSpPr txBox="1"/>
      </xdr:nvSpPr>
      <xdr:spPr>
        <a:xfrm>
          <a:off x="13828886" y="10018890"/>
          <a:ext cx="2479525"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Shipping Duration</a:t>
          </a:r>
        </a:p>
      </xdr:txBody>
    </xdr:sp>
    <xdr:clientData/>
  </xdr:twoCellAnchor>
  <xdr:twoCellAnchor>
    <xdr:from>
      <xdr:col>9</xdr:col>
      <xdr:colOff>221743</xdr:colOff>
      <xdr:row>40</xdr:row>
      <xdr:rowOff>20159</xdr:rowOff>
    </xdr:from>
    <xdr:to>
      <xdr:col>12</xdr:col>
      <xdr:colOff>221744</xdr:colOff>
      <xdr:row>42</xdr:row>
      <xdr:rowOff>161270</xdr:rowOff>
    </xdr:to>
    <xdr:sp macro="" textlink="">
      <xdr:nvSpPr>
        <xdr:cNvPr id="20" name="TextBox 19">
          <a:extLst>
            <a:ext uri="{FF2B5EF4-FFF2-40B4-BE49-F238E27FC236}">
              <a16:creationId xmlns:a16="http://schemas.microsoft.com/office/drawing/2014/main" id="{621AD1AE-836F-6C0F-E5F9-049DB44EC3A7}"/>
            </a:ext>
          </a:extLst>
        </xdr:cNvPr>
        <xdr:cNvSpPr txBox="1"/>
      </xdr:nvSpPr>
      <xdr:spPr>
        <a:xfrm>
          <a:off x="7660314" y="8083651"/>
          <a:ext cx="2479525"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rgbClr val="385F7C"/>
              </a:solidFill>
            </a:rPr>
            <a:t>Shipping Mode</a:t>
          </a:r>
        </a:p>
      </xdr:txBody>
    </xdr:sp>
    <xdr:clientData/>
  </xdr:twoCellAnchor>
  <xdr:twoCellAnchor>
    <xdr:from>
      <xdr:col>4</xdr:col>
      <xdr:colOff>302378</xdr:colOff>
      <xdr:row>43</xdr:row>
      <xdr:rowOff>141111</xdr:rowOff>
    </xdr:from>
    <xdr:to>
      <xdr:col>6</xdr:col>
      <xdr:colOff>20158</xdr:colOff>
      <xdr:row>45</xdr:row>
      <xdr:rowOff>100795</xdr:rowOff>
    </xdr:to>
    <xdr:sp macro="" textlink="Sales">
      <xdr:nvSpPr>
        <xdr:cNvPr id="21" name="TextBox 20">
          <a:extLst>
            <a:ext uri="{FF2B5EF4-FFF2-40B4-BE49-F238E27FC236}">
              <a16:creationId xmlns:a16="http://schemas.microsoft.com/office/drawing/2014/main" id="{D19CE8B4-9059-FBDD-F363-9E00957CA86C}"/>
            </a:ext>
          </a:extLst>
        </xdr:cNvPr>
        <xdr:cNvSpPr txBox="1"/>
      </xdr:nvSpPr>
      <xdr:spPr>
        <a:xfrm>
          <a:off x="3608410" y="8809365"/>
          <a:ext cx="1370796" cy="362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p>
      </xdr:txBody>
    </xdr:sp>
    <xdr:clientData/>
  </xdr:twoCellAnchor>
  <xdr:twoCellAnchor>
    <xdr:from>
      <xdr:col>9</xdr:col>
      <xdr:colOff>474937</xdr:colOff>
      <xdr:row>31</xdr:row>
      <xdr:rowOff>172560</xdr:rowOff>
    </xdr:from>
    <xdr:to>
      <xdr:col>11</xdr:col>
      <xdr:colOff>120953</xdr:colOff>
      <xdr:row>34</xdr:row>
      <xdr:rowOff>60476</xdr:rowOff>
    </xdr:to>
    <xdr:sp macro="" textlink="Salesss">
      <xdr:nvSpPr>
        <xdr:cNvPr id="22" name="TextBox 21">
          <a:extLst>
            <a:ext uri="{FF2B5EF4-FFF2-40B4-BE49-F238E27FC236}">
              <a16:creationId xmlns:a16="http://schemas.microsoft.com/office/drawing/2014/main" id="{20A060DD-19A9-3742-9136-C1B721622C5B}"/>
            </a:ext>
          </a:extLst>
        </xdr:cNvPr>
        <xdr:cNvSpPr txBox="1"/>
      </xdr:nvSpPr>
      <xdr:spPr>
        <a:xfrm>
          <a:off x="7913508" y="6421766"/>
          <a:ext cx="1299032" cy="492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4EB9A8-64DB-344E-80A4-2F2FC83B89DC}" type="TxLink">
            <a:rPr lang="en-US" sz="2400" b="0" i="0" u="none" strike="noStrike">
              <a:solidFill>
                <a:srgbClr val="385F7C"/>
              </a:solidFill>
              <a:effectLst/>
              <a:latin typeface="+mn-lt"/>
              <a:ea typeface="+mn-ea"/>
              <a:cs typeface="+mn-cs"/>
            </a:rPr>
            <a:pPr marL="0" indent="0"/>
            <a:t>$742,0K</a:t>
          </a:fld>
          <a:endParaRPr lang="en-US" sz="2400" b="0" i="0" u="none" strike="noStrike">
            <a:solidFill>
              <a:srgbClr val="385F7C"/>
            </a:solidFill>
            <a:effectLst/>
            <a:latin typeface="+mn-lt"/>
            <a:ea typeface="+mn-ea"/>
            <a:cs typeface="+mn-cs"/>
          </a:endParaRPr>
        </a:p>
      </xdr:txBody>
    </xdr:sp>
    <xdr:clientData/>
  </xdr:twoCellAnchor>
  <xdr:twoCellAnchor>
    <xdr:from>
      <xdr:col>11</xdr:col>
      <xdr:colOff>575731</xdr:colOff>
      <xdr:row>31</xdr:row>
      <xdr:rowOff>172560</xdr:rowOff>
    </xdr:from>
    <xdr:to>
      <xdr:col>13</xdr:col>
      <xdr:colOff>221747</xdr:colOff>
      <xdr:row>34</xdr:row>
      <xdr:rowOff>60476</xdr:rowOff>
    </xdr:to>
    <xdr:sp macro="" textlink="Profitttt">
      <xdr:nvSpPr>
        <xdr:cNvPr id="23" name="TextBox 22">
          <a:extLst>
            <a:ext uri="{FF2B5EF4-FFF2-40B4-BE49-F238E27FC236}">
              <a16:creationId xmlns:a16="http://schemas.microsoft.com/office/drawing/2014/main" id="{2A7BE26C-FCF9-D069-CF6B-A7F5851ED792}"/>
            </a:ext>
          </a:extLst>
        </xdr:cNvPr>
        <xdr:cNvSpPr txBox="1"/>
      </xdr:nvSpPr>
      <xdr:spPr>
        <a:xfrm>
          <a:off x="9667318" y="6421766"/>
          <a:ext cx="1299032" cy="492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EE560E5-DBA8-6340-AAC7-D81868A7968C}" type="TxLink">
            <a:rPr lang="en-US" sz="2400" b="0" i="0" u="none" strike="noStrike">
              <a:solidFill>
                <a:srgbClr val="385F7C"/>
              </a:solidFill>
              <a:effectLst/>
              <a:latin typeface="+mn-lt"/>
              <a:ea typeface="+mn-ea"/>
              <a:cs typeface="+mn-cs"/>
            </a:rPr>
            <a:pPr marL="0" indent="0"/>
            <a:t>$18,5K</a:t>
          </a:fld>
          <a:endParaRPr lang="en-US" sz="2400" b="0" i="0" u="none" strike="noStrike">
            <a:solidFill>
              <a:srgbClr val="385F7C"/>
            </a:solidFill>
            <a:effectLst/>
            <a:latin typeface="+mn-lt"/>
            <a:ea typeface="+mn-ea"/>
            <a:cs typeface="+mn-cs"/>
          </a:endParaRPr>
        </a:p>
      </xdr:txBody>
    </xdr:sp>
    <xdr:clientData/>
  </xdr:twoCellAnchor>
  <xdr:twoCellAnchor>
    <xdr:from>
      <xdr:col>14</xdr:col>
      <xdr:colOff>72088</xdr:colOff>
      <xdr:row>32</xdr:row>
      <xdr:rowOff>30149</xdr:rowOff>
    </xdr:from>
    <xdr:to>
      <xdr:col>15</xdr:col>
      <xdr:colOff>544612</xdr:colOff>
      <xdr:row>34</xdr:row>
      <xdr:rowOff>122904</xdr:rowOff>
    </xdr:to>
    <xdr:sp macro="" textlink="Quantityyy">
      <xdr:nvSpPr>
        <xdr:cNvPr id="24" name="TextBox 23">
          <a:extLst>
            <a:ext uri="{FF2B5EF4-FFF2-40B4-BE49-F238E27FC236}">
              <a16:creationId xmlns:a16="http://schemas.microsoft.com/office/drawing/2014/main" id="{C54A7E2C-3B95-FEF4-765F-EA218180F780}"/>
            </a:ext>
          </a:extLst>
        </xdr:cNvPr>
        <xdr:cNvSpPr txBox="1"/>
      </xdr:nvSpPr>
      <xdr:spPr>
        <a:xfrm>
          <a:off x="11543056" y="6584988"/>
          <a:ext cx="1291879" cy="5024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F102ED-1797-654A-AD26-17F00DC63413}" type="TxLink">
            <a:rPr lang="en-US" sz="2400" b="0" i="0" u="none" strike="noStrike">
              <a:solidFill>
                <a:srgbClr val="385F7C"/>
              </a:solidFill>
              <a:effectLst/>
              <a:latin typeface="+mn-lt"/>
              <a:ea typeface="+mn-ea"/>
              <a:cs typeface="+mn-cs"/>
            </a:rPr>
            <a:pPr marL="0" indent="0"/>
            <a:t>$8,0K</a:t>
          </a:fld>
          <a:endParaRPr lang="en-US" sz="2400" b="0" i="0" u="none" strike="noStrike">
            <a:solidFill>
              <a:srgbClr val="385F7C"/>
            </a:solidFill>
            <a:effectLst/>
            <a:latin typeface="+mn-lt"/>
            <a:ea typeface="+mn-ea"/>
            <a:cs typeface="+mn-cs"/>
          </a:endParaRPr>
        </a:p>
      </xdr:txBody>
    </xdr:sp>
    <xdr:clientData/>
  </xdr:twoCellAnchor>
  <xdr:twoCellAnchor>
    <xdr:from>
      <xdr:col>9</xdr:col>
      <xdr:colOff>433991</xdr:colOff>
      <xdr:row>34</xdr:row>
      <xdr:rowOff>162100</xdr:rowOff>
    </xdr:from>
    <xdr:to>
      <xdr:col>10</xdr:col>
      <xdr:colOff>765403</xdr:colOff>
      <xdr:row>37</xdr:row>
      <xdr:rowOff>182258</xdr:rowOff>
    </xdr:to>
    <xdr:sp macro="" textlink="Salesyoyyy">
      <xdr:nvSpPr>
        <xdr:cNvPr id="25" name="TextBox 24">
          <a:extLst>
            <a:ext uri="{FF2B5EF4-FFF2-40B4-BE49-F238E27FC236}">
              <a16:creationId xmlns:a16="http://schemas.microsoft.com/office/drawing/2014/main" id="{BA908C47-C801-610C-1CA3-915D97847304}"/>
            </a:ext>
          </a:extLst>
        </xdr:cNvPr>
        <xdr:cNvSpPr txBox="1"/>
      </xdr:nvSpPr>
      <xdr:spPr>
        <a:xfrm>
          <a:off x="7934929" y="6908975"/>
          <a:ext cx="1164849" cy="6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3DD779C-96FC-0C41-8E20-C4D596ECEC83}" type="TxLink">
            <a:rPr lang="en-US" sz="1600">
              <a:solidFill>
                <a:schemeClr val="tx1">
                  <a:lumMod val="50000"/>
                  <a:lumOff val="50000"/>
                </a:schemeClr>
              </a:solidFill>
              <a:latin typeface="+mn-lt"/>
              <a:ea typeface="+mn-ea"/>
              <a:cs typeface="+mn-cs"/>
            </a:rPr>
            <a:pPr marL="0" indent="0"/>
            <a:t>▲8%YoY</a:t>
          </a:fld>
          <a:endParaRPr lang="en-US" sz="1600">
            <a:solidFill>
              <a:schemeClr val="tx1">
                <a:lumMod val="50000"/>
                <a:lumOff val="50000"/>
              </a:schemeClr>
            </a:solidFill>
            <a:latin typeface="+mn-lt"/>
            <a:ea typeface="+mn-ea"/>
            <a:cs typeface="+mn-cs"/>
          </a:endParaRPr>
        </a:p>
      </xdr:txBody>
    </xdr:sp>
    <xdr:clientData/>
  </xdr:twoCellAnchor>
  <xdr:twoCellAnchor>
    <xdr:from>
      <xdr:col>11</xdr:col>
      <xdr:colOff>595891</xdr:colOff>
      <xdr:row>34</xdr:row>
      <xdr:rowOff>181429</xdr:rowOff>
    </xdr:from>
    <xdr:to>
      <xdr:col>13</xdr:col>
      <xdr:colOff>120953</xdr:colOff>
      <xdr:row>38</xdr:row>
      <xdr:rowOff>1</xdr:rowOff>
    </xdr:to>
    <xdr:sp macro="" textlink="Quantityyoy">
      <xdr:nvSpPr>
        <xdr:cNvPr id="26" name="TextBox 25">
          <a:extLst>
            <a:ext uri="{FF2B5EF4-FFF2-40B4-BE49-F238E27FC236}">
              <a16:creationId xmlns:a16="http://schemas.microsoft.com/office/drawing/2014/main" id="{2EE10008-9B52-192C-70F1-1B892A010071}"/>
            </a:ext>
          </a:extLst>
        </xdr:cNvPr>
        <xdr:cNvSpPr txBox="1"/>
      </xdr:nvSpPr>
      <xdr:spPr>
        <a:xfrm>
          <a:off x="9687478" y="7035397"/>
          <a:ext cx="1178078" cy="624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F3487C-3205-6845-9C82-94520F6870CA}" type="TxLink">
            <a:rPr lang="en-US" sz="1600">
              <a:solidFill>
                <a:schemeClr val="tx1">
                  <a:lumMod val="50000"/>
                  <a:lumOff val="50000"/>
                </a:schemeClr>
              </a:solidFill>
              <a:latin typeface="+mn-lt"/>
              <a:ea typeface="+mn-ea"/>
              <a:cs typeface="+mn-cs"/>
            </a:rPr>
            <a:pPr marL="0" indent="0"/>
            <a:t>▲11%YoY</a:t>
          </a:fld>
          <a:endParaRPr lang="en-US" sz="1600">
            <a:solidFill>
              <a:schemeClr val="tx1">
                <a:lumMod val="50000"/>
                <a:lumOff val="50000"/>
              </a:schemeClr>
            </a:solidFill>
            <a:latin typeface="+mn-lt"/>
            <a:ea typeface="+mn-ea"/>
            <a:cs typeface="+mn-cs"/>
          </a:endParaRPr>
        </a:p>
      </xdr:txBody>
    </xdr:sp>
    <xdr:clientData/>
  </xdr:twoCellAnchor>
  <xdr:twoCellAnchor>
    <xdr:from>
      <xdr:col>14</xdr:col>
      <xdr:colOff>5554</xdr:colOff>
      <xdr:row>34</xdr:row>
      <xdr:rowOff>158469</xdr:rowOff>
    </xdr:from>
    <xdr:to>
      <xdr:col>15</xdr:col>
      <xdr:colOff>562862</xdr:colOff>
      <xdr:row>37</xdr:row>
      <xdr:rowOff>178627</xdr:rowOff>
    </xdr:to>
    <xdr:sp macro="" textlink="Profityoy">
      <xdr:nvSpPr>
        <xdr:cNvPr id="27" name="TextBox 26">
          <a:extLst>
            <a:ext uri="{FF2B5EF4-FFF2-40B4-BE49-F238E27FC236}">
              <a16:creationId xmlns:a16="http://schemas.microsoft.com/office/drawing/2014/main" id="{737A9377-BE1E-8401-0565-050980274E32}"/>
            </a:ext>
          </a:extLst>
        </xdr:cNvPr>
        <xdr:cNvSpPr txBox="1"/>
      </xdr:nvSpPr>
      <xdr:spPr>
        <a:xfrm>
          <a:off x="11673679" y="6905344"/>
          <a:ext cx="1390746" cy="6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07BF724-4141-D545-A459-024B52C163D3}" type="TxLink">
            <a:rPr lang="en-US" sz="1600">
              <a:solidFill>
                <a:schemeClr val="tx1">
                  <a:lumMod val="50000"/>
                  <a:lumOff val="50000"/>
                </a:schemeClr>
              </a:solidFill>
              <a:latin typeface="+mn-lt"/>
              <a:ea typeface="+mn-ea"/>
              <a:cs typeface="+mn-cs"/>
            </a:rPr>
            <a:pPr marL="0" indent="0"/>
            <a:t>▼57%YoY</a:t>
          </a:fld>
          <a:endParaRPr lang="en-US" sz="1600">
            <a:solidFill>
              <a:schemeClr val="tx1">
                <a:lumMod val="50000"/>
                <a:lumOff val="50000"/>
              </a:schemeClr>
            </a:solidFill>
            <a:latin typeface="+mn-lt"/>
            <a:ea typeface="+mn-ea"/>
            <a:cs typeface="+mn-cs"/>
          </a:endParaRPr>
        </a:p>
      </xdr:txBody>
    </xdr:sp>
    <xdr:clientData/>
  </xdr:twoCellAnchor>
  <xdr:twoCellAnchor>
    <xdr:from>
      <xdr:col>16</xdr:col>
      <xdr:colOff>778387</xdr:colOff>
      <xdr:row>31</xdr:row>
      <xdr:rowOff>81935</xdr:rowOff>
    </xdr:from>
    <xdr:to>
      <xdr:col>26</xdr:col>
      <xdr:colOff>40967</xdr:colOff>
      <xdr:row>46</xdr:row>
      <xdr:rowOff>163871</xdr:rowOff>
    </xdr:to>
    <xdr:graphicFrame macro="">
      <xdr:nvGraphicFramePr>
        <xdr:cNvPr id="28" name="Chart 27">
          <a:extLst>
            <a:ext uri="{FF2B5EF4-FFF2-40B4-BE49-F238E27FC236}">
              <a16:creationId xmlns:a16="http://schemas.microsoft.com/office/drawing/2014/main" id="{47DC8A52-E9CB-3F4D-B133-07D96E3CE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614517</xdr:colOff>
      <xdr:row>29</xdr:row>
      <xdr:rowOff>163870</xdr:rowOff>
    </xdr:from>
    <xdr:to>
      <xdr:col>21</xdr:col>
      <xdr:colOff>696452</xdr:colOff>
      <xdr:row>32</xdr:row>
      <xdr:rowOff>-1</xdr:rowOff>
    </xdr:to>
    <xdr:sp macro="" textlink="Salestrend">
      <xdr:nvSpPr>
        <xdr:cNvPr id="30" name="TextBox 29">
          <a:extLst>
            <a:ext uri="{FF2B5EF4-FFF2-40B4-BE49-F238E27FC236}">
              <a16:creationId xmlns:a16="http://schemas.microsoft.com/office/drawing/2014/main" id="{83485C12-13F4-694F-89B1-5AF4FAD2FC8A}"/>
            </a:ext>
          </a:extLst>
        </xdr:cNvPr>
        <xdr:cNvSpPr txBox="1"/>
      </xdr:nvSpPr>
      <xdr:spPr>
        <a:xfrm>
          <a:off x="13724194" y="6104193"/>
          <a:ext cx="4178710" cy="45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D1DC79C-A5A1-DE4D-8A9F-C9620034712C}" type="TxLink">
            <a:rPr lang="en-US" sz="1600" b="0" i="0" u="none" strike="noStrike">
              <a:solidFill>
                <a:schemeClr val="tx1">
                  <a:lumMod val="50000"/>
                  <a:lumOff val="50000"/>
                </a:schemeClr>
              </a:solidFill>
              <a:latin typeface="Calibri"/>
              <a:cs typeface="Calibri"/>
            </a:rPr>
            <a:pPr/>
            <a:t>Peak Sales Month:Dec with $121817,968in sales</a:t>
          </a:fld>
          <a:endParaRPr lang="en-US" sz="3200">
            <a:solidFill>
              <a:schemeClr val="tx1">
                <a:lumMod val="50000"/>
                <a:lumOff val="50000"/>
              </a:schemeClr>
            </a:solidFill>
          </a:endParaRPr>
        </a:p>
      </xdr:txBody>
    </xdr:sp>
    <xdr:clientData/>
  </xdr:twoCellAnchor>
  <xdr:twoCellAnchor>
    <xdr:from>
      <xdr:col>16</xdr:col>
      <xdr:colOff>584200</xdr:colOff>
      <xdr:row>52</xdr:row>
      <xdr:rowOff>101600</xdr:rowOff>
    </xdr:from>
    <xdr:to>
      <xdr:col>25</xdr:col>
      <xdr:colOff>711199</xdr:colOff>
      <xdr:row>69</xdr:row>
      <xdr:rowOff>25399</xdr:rowOff>
    </xdr:to>
    <xdr:graphicFrame macro="">
      <xdr:nvGraphicFramePr>
        <xdr:cNvPr id="31" name="Chart 30">
          <a:extLst>
            <a:ext uri="{FF2B5EF4-FFF2-40B4-BE49-F238E27FC236}">
              <a16:creationId xmlns:a16="http://schemas.microsoft.com/office/drawing/2014/main" id="{C4CE3140-815E-1C40-AE46-0812D02BC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597811</xdr:colOff>
      <xdr:row>51</xdr:row>
      <xdr:rowOff>153276</xdr:rowOff>
    </xdr:from>
    <xdr:to>
      <xdr:col>21</xdr:col>
      <xdr:colOff>372241</xdr:colOff>
      <xdr:row>53</xdr:row>
      <xdr:rowOff>156583</xdr:rowOff>
    </xdr:to>
    <xdr:sp macro="" textlink="Saleshippingduratiob">
      <xdr:nvSpPr>
        <xdr:cNvPr id="32" name="TextBox 31">
          <a:extLst>
            <a:ext uri="{FF2B5EF4-FFF2-40B4-BE49-F238E27FC236}">
              <a16:creationId xmlns:a16="http://schemas.microsoft.com/office/drawing/2014/main" id="{633A363C-0BEC-6E4A-B1D8-FFC5EB2363A6}"/>
            </a:ext>
          </a:extLst>
        </xdr:cNvPr>
        <xdr:cNvSpPr txBox="1"/>
      </xdr:nvSpPr>
      <xdr:spPr>
        <a:xfrm>
          <a:off x="13910914" y="10203793"/>
          <a:ext cx="3934775" cy="397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FCA62F-055F-C644-87AE-3940CE82ADFD}" type="TxLink">
            <a:rPr lang="en-US" sz="1600" b="0" i="0" u="none" strike="noStrike">
              <a:solidFill>
                <a:schemeClr val="tx1">
                  <a:lumMod val="50000"/>
                  <a:lumOff val="50000"/>
                </a:schemeClr>
              </a:solidFill>
              <a:latin typeface="Calibri"/>
              <a:ea typeface="+mn-ea"/>
              <a:cs typeface="Calibri"/>
            </a:rPr>
            <a:pPr marL="0" indent="0"/>
            <a:t>Most orders(28%) were  delivered in 4- days.</a:t>
          </a:fld>
          <a:endParaRPr lang="en-US" sz="1600" b="0" i="0" u="none" strike="noStrike">
            <a:solidFill>
              <a:schemeClr val="tx1">
                <a:lumMod val="50000"/>
                <a:lumOff val="50000"/>
              </a:schemeClr>
            </a:solidFill>
            <a:latin typeface="Calibri"/>
            <a:ea typeface="+mn-ea"/>
            <a:cs typeface="Calibri"/>
          </a:endParaRPr>
        </a:p>
      </xdr:txBody>
    </xdr:sp>
    <xdr:clientData/>
  </xdr:twoCellAnchor>
  <xdr:twoCellAnchor>
    <xdr:from>
      <xdr:col>27</xdr:col>
      <xdr:colOff>169333</xdr:colOff>
      <xdr:row>30</xdr:row>
      <xdr:rowOff>186267</xdr:rowOff>
    </xdr:from>
    <xdr:to>
      <xdr:col>34</xdr:col>
      <xdr:colOff>575734</xdr:colOff>
      <xdr:row>50</xdr:row>
      <xdr:rowOff>163871</xdr:rowOff>
    </xdr:to>
    <mc:AlternateContent xmlns:mc="http://schemas.openxmlformats.org/markup-compatibility/2006">
      <mc:Choice xmlns:cx4="http://schemas.microsoft.com/office/drawing/2016/5/10/chartex" Requires="cx4">
        <xdr:graphicFrame macro="">
          <xdr:nvGraphicFramePr>
            <xdr:cNvPr id="33" name="Chart 32">
              <a:extLst>
                <a:ext uri="{FF2B5EF4-FFF2-40B4-BE49-F238E27FC236}">
                  <a16:creationId xmlns:a16="http://schemas.microsoft.com/office/drawing/2014/main" id="{69520A1E-8D28-C345-8BA0-5797701960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291914" y="6331428"/>
              <a:ext cx="6141885" cy="407437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27</xdr:col>
      <xdr:colOff>177800</xdr:colOff>
      <xdr:row>51</xdr:row>
      <xdr:rowOff>152400</xdr:rowOff>
    </xdr:from>
    <xdr:to>
      <xdr:col>34</xdr:col>
      <xdr:colOff>660400</xdr:colOff>
      <xdr:row>68</xdr:row>
      <xdr:rowOff>177800</xdr:rowOff>
    </xdr:to>
    <xdr:graphicFrame macro="">
      <xdr:nvGraphicFramePr>
        <xdr:cNvPr id="29" name="Chart 28">
          <a:extLst>
            <a:ext uri="{FF2B5EF4-FFF2-40B4-BE49-F238E27FC236}">
              <a16:creationId xmlns:a16="http://schemas.microsoft.com/office/drawing/2014/main" id="{BB9D982F-9FFF-D64C-9C35-F1DCD873E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52022</xdr:colOff>
      <xdr:row>50</xdr:row>
      <xdr:rowOff>78358</xdr:rowOff>
    </xdr:from>
    <xdr:to>
      <xdr:col>32</xdr:col>
      <xdr:colOff>227888</xdr:colOff>
      <xdr:row>52</xdr:row>
      <xdr:rowOff>59769</xdr:rowOff>
    </xdr:to>
    <xdr:sp macro="" textlink="topcellingcity">
      <xdr:nvSpPr>
        <xdr:cNvPr id="34" name="TextBox 33">
          <a:extLst>
            <a:ext uri="{FF2B5EF4-FFF2-40B4-BE49-F238E27FC236}">
              <a16:creationId xmlns:a16="http://schemas.microsoft.com/office/drawing/2014/main" id="{EF629FF2-5A92-814D-89D3-E31B8E0E944B}"/>
            </a:ext>
          </a:extLst>
        </xdr:cNvPr>
        <xdr:cNvSpPr txBox="1"/>
      </xdr:nvSpPr>
      <xdr:spPr>
        <a:xfrm>
          <a:off x="22993957" y="10320293"/>
          <a:ext cx="3453286" cy="3910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tx1">
                  <a:lumMod val="50000"/>
                  <a:lumOff val="50000"/>
                </a:schemeClr>
              </a:solidFill>
              <a:latin typeface="Calibri"/>
              <a:ea typeface="+mn-ea"/>
              <a:cs typeface="Calibri"/>
            </a:rPr>
            <a:t>Top Selling</a:t>
          </a:r>
          <a:r>
            <a:rPr lang="en-US" sz="1600" b="0" i="0" u="none" strike="noStrike" baseline="0">
              <a:solidFill>
                <a:schemeClr val="tx1">
                  <a:lumMod val="50000"/>
                  <a:lumOff val="50000"/>
                </a:schemeClr>
              </a:solidFill>
              <a:latin typeface="Calibri"/>
              <a:ea typeface="+mn-ea"/>
              <a:cs typeface="Calibri"/>
            </a:rPr>
            <a:t> City:New York City(75,691)</a:t>
          </a:r>
        </a:p>
        <a:p>
          <a:pPr marL="0" indent="0"/>
          <a:endParaRPr lang="en-US" sz="1600" b="0" i="0" u="none" strike="noStrike">
            <a:solidFill>
              <a:schemeClr val="tx1">
                <a:lumMod val="50000"/>
                <a:lumOff val="50000"/>
              </a:schemeClr>
            </a:solidFill>
            <a:latin typeface="Calibri"/>
            <a:ea typeface="+mn-ea"/>
            <a:cs typeface="Calibri"/>
          </a:endParaRPr>
        </a:p>
      </xdr:txBody>
    </xdr:sp>
    <xdr:clientData/>
  </xdr:twoCellAnchor>
  <xdr:twoCellAnchor>
    <xdr:from>
      <xdr:col>9</xdr:col>
      <xdr:colOff>327741</xdr:colOff>
      <xdr:row>45</xdr:row>
      <xdr:rowOff>0</xdr:rowOff>
    </xdr:from>
    <xdr:to>
      <xdr:col>16</xdr:col>
      <xdr:colOff>40968</xdr:colOff>
      <xdr:row>61</xdr:row>
      <xdr:rowOff>81936</xdr:rowOff>
    </xdr:to>
    <xdr:graphicFrame macro="">
      <xdr:nvGraphicFramePr>
        <xdr:cNvPr id="35" name="Chart 34">
          <a:extLst>
            <a:ext uri="{FF2B5EF4-FFF2-40B4-BE49-F238E27FC236}">
              <a16:creationId xmlns:a16="http://schemas.microsoft.com/office/drawing/2014/main" id="{BE755370-0FFC-AF4B-BBC1-174E5652A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700689</xdr:colOff>
      <xdr:row>47</xdr:row>
      <xdr:rowOff>131378</xdr:rowOff>
    </xdr:from>
    <xdr:to>
      <xdr:col>13</xdr:col>
      <xdr:colOff>328448</xdr:colOff>
      <xdr:row>58</xdr:row>
      <xdr:rowOff>131378</xdr:rowOff>
    </xdr:to>
    <xdr:sp macro="" textlink="">
      <xdr:nvSpPr>
        <xdr:cNvPr id="36" name="Oval 35">
          <a:extLst>
            <a:ext uri="{FF2B5EF4-FFF2-40B4-BE49-F238E27FC236}">
              <a16:creationId xmlns:a16="http://schemas.microsoft.com/office/drawing/2014/main" id="{AA54DEB5-E5CB-60D8-5258-E473ACA4C697}"/>
            </a:ext>
          </a:extLst>
        </xdr:cNvPr>
        <xdr:cNvSpPr/>
      </xdr:nvSpPr>
      <xdr:spPr>
        <a:xfrm>
          <a:off x="9021379" y="9393619"/>
          <a:ext cx="2123966" cy="2167759"/>
        </a:xfrm>
        <a:prstGeom prst="ellipse">
          <a:avLst/>
        </a:prstGeom>
        <a:solidFill>
          <a:srgbClr val="E1EAF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221743</xdr:colOff>
      <xdr:row>51</xdr:row>
      <xdr:rowOff>131379</xdr:rowOff>
    </xdr:from>
    <xdr:to>
      <xdr:col>13</xdr:col>
      <xdr:colOff>328448</xdr:colOff>
      <xdr:row>54</xdr:row>
      <xdr:rowOff>7994</xdr:rowOff>
    </xdr:to>
    <xdr:sp macro="" textlink="">
      <xdr:nvSpPr>
        <xdr:cNvPr id="37" name="TextBox 36">
          <a:extLst>
            <a:ext uri="{FF2B5EF4-FFF2-40B4-BE49-F238E27FC236}">
              <a16:creationId xmlns:a16="http://schemas.microsoft.com/office/drawing/2014/main" id="{E8D252D6-9A7C-9FE5-F838-82227F03B8A7}"/>
            </a:ext>
          </a:extLst>
        </xdr:cNvPr>
        <xdr:cNvSpPr txBox="1"/>
      </xdr:nvSpPr>
      <xdr:spPr>
        <a:xfrm>
          <a:off x="9374502" y="10181896"/>
          <a:ext cx="1770843" cy="467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tx1">
                  <a:lumMod val="50000"/>
                  <a:lumOff val="50000"/>
                </a:schemeClr>
              </a:solidFill>
            </a:rPr>
            <a:t>Ship Mode</a:t>
          </a:r>
        </a:p>
      </xdr:txBody>
    </xdr:sp>
    <xdr:clientData/>
  </xdr:twoCellAnchor>
  <xdr:twoCellAnchor>
    <xdr:from>
      <xdr:col>9</xdr:col>
      <xdr:colOff>203674</xdr:colOff>
      <xdr:row>43</xdr:row>
      <xdr:rowOff>0</xdr:rowOff>
    </xdr:from>
    <xdr:to>
      <xdr:col>13</xdr:col>
      <xdr:colOff>379540</xdr:colOff>
      <xdr:row>44</xdr:row>
      <xdr:rowOff>178481</xdr:rowOff>
    </xdr:to>
    <xdr:sp macro="" textlink="ordersbyduration">
      <xdr:nvSpPr>
        <xdr:cNvPr id="38" name="TextBox 37">
          <a:extLst>
            <a:ext uri="{FF2B5EF4-FFF2-40B4-BE49-F238E27FC236}">
              <a16:creationId xmlns:a16="http://schemas.microsoft.com/office/drawing/2014/main" id="{80FA0377-B4D4-024A-8059-33E66A49078A}"/>
            </a:ext>
          </a:extLst>
        </xdr:cNvPr>
        <xdr:cNvSpPr txBox="1"/>
      </xdr:nvSpPr>
      <xdr:spPr>
        <a:xfrm>
          <a:off x="7692295" y="8473966"/>
          <a:ext cx="3504142" cy="37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6430128-9A72-CF43-B96A-FE236934E3BD}" type="TxLink">
            <a:rPr lang="en-US" sz="1600" b="0" i="0" u="none" strike="noStrike">
              <a:solidFill>
                <a:schemeClr val="tx1">
                  <a:lumMod val="50000"/>
                  <a:lumOff val="50000"/>
                </a:schemeClr>
              </a:solidFill>
              <a:latin typeface="Calibri"/>
              <a:ea typeface="+mn-ea"/>
              <a:cs typeface="Calibri"/>
            </a:rPr>
            <a:pPr marL="0" indent="0"/>
            <a:t>Most Orders UsedStandard Class (59%)</a:t>
          </a:fld>
          <a:endParaRPr lang="en-US" sz="1600" b="0" i="0" u="none" strike="noStrike">
            <a:solidFill>
              <a:schemeClr val="tx1">
                <a:lumMod val="50000"/>
                <a:lumOff val="50000"/>
              </a:schemeClr>
            </a:solidFill>
            <a:latin typeface="Calibri"/>
            <a:ea typeface="+mn-ea"/>
            <a:cs typeface="Calibri"/>
          </a:endParaRPr>
        </a:p>
      </xdr:txBody>
    </xdr:sp>
    <xdr:clientData/>
  </xdr:twoCellAnchor>
  <xdr:twoCellAnchor>
    <xdr:from>
      <xdr:col>9</xdr:col>
      <xdr:colOff>488329</xdr:colOff>
      <xdr:row>61</xdr:row>
      <xdr:rowOff>65688</xdr:rowOff>
    </xdr:from>
    <xdr:to>
      <xdr:col>15</xdr:col>
      <xdr:colOff>65691</xdr:colOff>
      <xdr:row>70</xdr:row>
      <xdr:rowOff>187692</xdr:rowOff>
    </xdr:to>
    <xdr:graphicFrame macro="">
      <xdr:nvGraphicFramePr>
        <xdr:cNvPr id="39" name="Chart 38">
          <a:extLst>
            <a:ext uri="{FF2B5EF4-FFF2-40B4-BE49-F238E27FC236}">
              <a16:creationId xmlns:a16="http://schemas.microsoft.com/office/drawing/2014/main" id="{40BAF581-FC23-6C41-954B-BB7CF0601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356948</xdr:colOff>
      <xdr:row>60</xdr:row>
      <xdr:rowOff>87586</xdr:rowOff>
    </xdr:from>
    <xdr:to>
      <xdr:col>14</xdr:col>
      <xdr:colOff>350342</xdr:colOff>
      <xdr:row>62</xdr:row>
      <xdr:rowOff>112789</xdr:rowOff>
    </xdr:to>
    <xdr:sp macro="" textlink="highcategory">
      <xdr:nvSpPr>
        <xdr:cNvPr id="41" name="TextBox 40">
          <a:extLst>
            <a:ext uri="{FF2B5EF4-FFF2-40B4-BE49-F238E27FC236}">
              <a16:creationId xmlns:a16="http://schemas.microsoft.com/office/drawing/2014/main" id="{79753F09-FA6A-E479-B9E9-CCC89189AFB5}"/>
            </a:ext>
          </a:extLst>
        </xdr:cNvPr>
        <xdr:cNvSpPr txBox="1"/>
      </xdr:nvSpPr>
      <xdr:spPr>
        <a:xfrm>
          <a:off x="7845569" y="11911724"/>
          <a:ext cx="4153739" cy="419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7C60D1-B99D-904F-8097-5A67812257CD}" type="TxLink">
            <a:rPr lang="en-US" sz="1600" b="0" i="0" u="none" strike="noStrike">
              <a:solidFill>
                <a:schemeClr val="tx1">
                  <a:lumMod val="50000"/>
                  <a:lumOff val="50000"/>
                </a:schemeClr>
              </a:solidFill>
              <a:latin typeface="Calibri"/>
              <a:ea typeface="+mn-ea"/>
              <a:cs typeface="Calibri"/>
            </a:rPr>
            <a:pPr marL="0" indent="0"/>
            <a:t>Highest Sales from Category:Chairs($328.449)</a:t>
          </a:fld>
          <a:endParaRPr lang="en-US" sz="1600" b="0" i="0" u="none" strike="noStrike">
            <a:solidFill>
              <a:schemeClr val="tx1">
                <a:lumMod val="50000"/>
                <a:lumOff val="50000"/>
              </a:schemeClr>
            </a:solidFill>
            <a:latin typeface="Calibri"/>
            <a:ea typeface="+mn-ea"/>
            <a:cs typeface="Calibri"/>
          </a:endParaRPr>
        </a:p>
      </xdr:txBody>
    </xdr:sp>
    <xdr:clientData/>
  </xdr:twoCellAnchor>
  <xdr:twoCellAnchor editAs="oneCell">
    <xdr:from>
      <xdr:col>27</xdr:col>
      <xdr:colOff>827690</xdr:colOff>
      <xdr:row>22</xdr:row>
      <xdr:rowOff>154672</xdr:rowOff>
    </xdr:from>
    <xdr:to>
      <xdr:col>35</xdr:col>
      <xdr:colOff>358510</xdr:colOff>
      <xdr:row>25</xdr:row>
      <xdr:rowOff>29696</xdr:rowOff>
    </xdr:to>
    <mc:AlternateContent xmlns:mc="http://schemas.openxmlformats.org/markup-compatibility/2006">
      <mc:Choice xmlns:a14="http://schemas.microsoft.com/office/drawing/2010/main" Requires="a14">
        <xdr:graphicFrame macro="">
          <xdr:nvGraphicFramePr>
            <xdr:cNvPr id="42" name="Segment 1">
              <a:extLst>
                <a:ext uri="{FF2B5EF4-FFF2-40B4-BE49-F238E27FC236}">
                  <a16:creationId xmlns:a16="http://schemas.microsoft.com/office/drawing/2014/main" id="{27454FA9-919E-0147-B9FA-3058EEC95DB6}"/>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23330503" y="4520297"/>
              <a:ext cx="6198320" cy="470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546778</xdr:colOff>
      <xdr:row>22</xdr:row>
      <xdr:rowOff>180078</xdr:rowOff>
    </xdr:from>
    <xdr:to>
      <xdr:col>27</xdr:col>
      <xdr:colOff>603780</xdr:colOff>
      <xdr:row>25</xdr:row>
      <xdr:rowOff>140763</xdr:rowOff>
    </xdr:to>
    <mc:AlternateContent xmlns:mc="http://schemas.openxmlformats.org/markup-compatibility/2006">
      <mc:Choice xmlns:a14="http://schemas.microsoft.com/office/drawing/2010/main" Requires="a14">
        <xdr:graphicFrame macro="">
          <xdr:nvGraphicFramePr>
            <xdr:cNvPr id="43" name="Region 1">
              <a:extLst>
                <a:ext uri="{FF2B5EF4-FFF2-40B4-BE49-F238E27FC236}">
                  <a16:creationId xmlns:a16="http://schemas.microsoft.com/office/drawing/2014/main" id="{FC109244-684F-9B4E-9191-B84D0AC940F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7215528" y="4545703"/>
              <a:ext cx="5891065" cy="5559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at" refreshedDate="45873.888318518519" createdVersion="8" refreshedVersion="8" minRefreshableVersion="3" recordCount="2121" xr:uid="{62D1A623-4E89-A14B-8F50-73F358FE2E17}">
  <cacheSource type="worksheet">
    <worksheetSource name="Furniture_data1"/>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06.01.14"/>
          <s v="Jan"/>
          <s v="Feb"/>
          <s v="Mar"/>
          <s v="Apr"/>
          <s v="May"/>
          <s v="Jun"/>
          <s v="Jul"/>
          <s v="Aug"/>
          <s v="Sep"/>
          <s v="Oct"/>
          <s v="Nov"/>
          <s v="Dec"/>
          <s v="&gt;31.12.17"/>
        </groupItems>
      </fieldGroup>
    </cacheField>
    <cacheField name="Quarters (Order Date)" numFmtId="0" databaseField="0">
      <fieldGroup base="1">
        <rangePr groupBy="quarters" startDate="2014-01-06T00:00:00" endDate="2017-12-31T00:00:00"/>
        <groupItems count="6">
          <s v="&lt;06.01.14"/>
          <s v="Qtr1"/>
          <s v="Qtr2"/>
          <s v="Qtr3"/>
          <s v="Qtr4"/>
          <s v="&gt;31.12.17"/>
        </groupItems>
      </fieldGroup>
    </cacheField>
    <cacheField name="Years (Order Date)" numFmtId="0" databaseField="0">
      <fieldGroup base="1">
        <rangePr groupBy="years" startDate="2014-01-06T00:00:00" endDate="2017-12-31T00:00:00"/>
        <groupItems count="6">
          <s v="&lt;06.01.14"/>
          <s v="2014"/>
          <s v="2015"/>
          <s v="2016"/>
          <s v="2017"/>
          <s v="&gt;31.12.17"/>
        </groupItems>
      </fieldGroup>
    </cacheField>
  </cacheFields>
  <extLst>
    <ext xmlns:x14="http://schemas.microsoft.com/office/spreadsheetml/2009/9/main" uri="{725AE2AE-9491-48be-B2B4-4EB974FC3084}">
      <x14:pivotCacheDefinition pivotCacheId="1224794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x v="0"/>
  </r>
  <r>
    <s v="CA-2016-152156"/>
    <x v="0"/>
    <d v="2016-11-11T00:00:00"/>
    <x v="0"/>
    <s v="CG-12520"/>
    <s v="Claire Gute"/>
    <x v="0"/>
    <s v="United States"/>
    <x v="0"/>
    <x v="0"/>
    <x v="0"/>
    <s v="FUR-CH-10000454"/>
    <x v="0"/>
    <x v="1"/>
    <s v="Hon Deluxe Fabric Upholstered Stacking Chairs, Rounded Back"/>
    <n v="731.94"/>
    <n v="3"/>
    <n v="219.58199999999999"/>
    <x v="0"/>
    <x v="0"/>
  </r>
  <r>
    <s v="US-2015-108966"/>
    <x v="1"/>
    <d v="2015-10-18T00:00:00"/>
    <x v="1"/>
    <s v="SO-20335"/>
    <s v="Sean O'Donnell"/>
    <x v="0"/>
    <s v="United States"/>
    <x v="1"/>
    <x v="1"/>
    <x v="0"/>
    <s v="FUR-TA-10000577"/>
    <x v="0"/>
    <x v="2"/>
    <s v="Bretford CR4500 Series Slim Rectangular Table"/>
    <n v="957.57749999999999"/>
    <n v="5"/>
    <n v="-383.03100000000001"/>
    <x v="1"/>
    <x v="1"/>
  </r>
  <r>
    <s v="CA-2014-115812"/>
    <x v="2"/>
    <d v="2014-06-14T00:00:00"/>
    <x v="1"/>
    <s v="BH-11710"/>
    <s v="Brosina Hoffman"/>
    <x v="0"/>
    <s v="United States"/>
    <x v="2"/>
    <x v="2"/>
    <x v="1"/>
    <s v="FUR-FU-10001487"/>
    <x v="0"/>
    <x v="3"/>
    <s v="Eldon Expressions Wood and Plastic Desk Accessories, Cherry Wood"/>
    <n v="48.86"/>
    <n v="7"/>
    <n v="14.1694"/>
    <x v="2"/>
    <x v="2"/>
  </r>
  <r>
    <s v="CA-2014-115812"/>
    <x v="2"/>
    <d v="2014-06-14T00:00:00"/>
    <x v="1"/>
    <s v="BH-11710"/>
    <s v="Brosina Hoffman"/>
    <x v="0"/>
    <s v="United States"/>
    <x v="2"/>
    <x v="2"/>
    <x v="1"/>
    <s v="FUR-TA-10001539"/>
    <x v="0"/>
    <x v="2"/>
    <s v="Chromcraft Rectangular Conference Tables"/>
    <n v="1706.184"/>
    <n v="9"/>
    <n v="85.309200000000004"/>
    <x v="2"/>
    <x v="2"/>
  </r>
  <r>
    <s v="US-2017-156909"/>
    <x v="3"/>
    <d v="2017-07-18T00:00:00"/>
    <x v="0"/>
    <s v="SF-20065"/>
    <s v="Sandra Flanagan"/>
    <x v="0"/>
    <s v="United States"/>
    <x v="3"/>
    <x v="3"/>
    <x v="2"/>
    <s v="FUR-CH-10002774"/>
    <x v="0"/>
    <x v="1"/>
    <s v="Global Deluxe Stacking Chair, Gray"/>
    <n v="71.372"/>
    <n v="2"/>
    <n v="-1.0196000000000001"/>
    <x v="3"/>
    <x v="3"/>
  </r>
  <r>
    <s v="CA-2015-106320"/>
    <x v="4"/>
    <d v="2015-09-30T00:00:00"/>
    <x v="1"/>
    <s v="EB-13870"/>
    <s v="Emily Burns"/>
    <x v="0"/>
    <s v="United States"/>
    <x v="4"/>
    <x v="4"/>
    <x v="1"/>
    <s v="FUR-TA-10000577"/>
    <x v="0"/>
    <x v="2"/>
    <s v="Bretford CR4500 Series Slim Rectangular Table"/>
    <n v="1044.6300000000001"/>
    <n v="3"/>
    <n v="240.26490000000001"/>
    <x v="2"/>
    <x v="4"/>
  </r>
  <r>
    <s v="US-2015-150630"/>
    <x v="5"/>
    <d v="2015-09-21T00:00:00"/>
    <x v="1"/>
    <s v="TB-21520"/>
    <s v="Tracy Blumstein"/>
    <x v="0"/>
    <s v="United States"/>
    <x v="3"/>
    <x v="3"/>
    <x v="2"/>
    <s v="FUR-BO-10004834"/>
    <x v="0"/>
    <x v="0"/>
    <s v="Riverside Palais Royal Lawyers Bookcase, Royale Cherry Finish"/>
    <n v="3083.43"/>
    <n v="7"/>
    <n v="-1665.0522000000001"/>
    <x v="4"/>
    <x v="4"/>
  </r>
  <r>
    <s v="US-2015-150630"/>
    <x v="5"/>
    <d v="2015-09-21T00:00:00"/>
    <x v="1"/>
    <s v="TB-21520"/>
    <s v="Tracy Blumstein"/>
    <x v="0"/>
    <s v="United States"/>
    <x v="3"/>
    <x v="3"/>
    <x v="2"/>
    <s v="FUR-FU-10004848"/>
    <x v="0"/>
    <x v="3"/>
    <s v="Howard Miller 13-3/4&quot; Diameter Brushed Chrome Round Wall Clock"/>
    <n v="124.2"/>
    <n v="3"/>
    <n v="15.525"/>
    <x v="4"/>
    <x v="4"/>
  </r>
  <r>
    <s v="CA-2016-117590"/>
    <x v="6"/>
    <d v="2016-12-10T00:00:00"/>
    <x v="2"/>
    <s v="GH-14485"/>
    <s v="Gene Hale"/>
    <x v="1"/>
    <s v="United States"/>
    <x v="5"/>
    <x v="5"/>
    <x v="3"/>
    <s v="FUR-FU-10003664"/>
    <x v="0"/>
    <x v="3"/>
    <s v="Electrix Architect's Clamp-On Swing Arm Lamp, Black"/>
    <n v="190.92"/>
    <n v="5"/>
    <n v="-147.96299999999999"/>
    <x v="3"/>
    <x v="5"/>
  </r>
  <r>
    <s v="CA-2015-117415"/>
    <x v="7"/>
    <d v="2015-12-31T00:00:00"/>
    <x v="1"/>
    <s v="SN-20710"/>
    <s v="Steve Nguyen"/>
    <x v="2"/>
    <s v="United States"/>
    <x v="6"/>
    <x v="5"/>
    <x v="3"/>
    <s v="FUR-BO-10002545"/>
    <x v="0"/>
    <x v="0"/>
    <s v="Atlantic Metals Mobile 3-Shelf Bookcases, Custom Colors"/>
    <n v="532.39919999999995"/>
    <n v="3"/>
    <n v="-46.976399999999998"/>
    <x v="4"/>
    <x v="5"/>
  </r>
  <r>
    <s v="CA-2015-117415"/>
    <x v="7"/>
    <d v="2015-12-31T00:00:00"/>
    <x v="1"/>
    <s v="SN-20710"/>
    <s v="Steve Nguyen"/>
    <x v="2"/>
    <s v="United States"/>
    <x v="6"/>
    <x v="5"/>
    <x v="3"/>
    <s v="FUR-CH-10004218"/>
    <x v="0"/>
    <x v="1"/>
    <s v="Global Fabric Manager's Chair, Dark Gray"/>
    <n v="212.05799999999999"/>
    <n v="3"/>
    <n v="-15.147"/>
    <x v="4"/>
    <x v="5"/>
  </r>
  <r>
    <s v="CA-2015-115742"/>
    <x v="8"/>
    <d v="2015-04-22T00:00:00"/>
    <x v="1"/>
    <s v="DP-13000"/>
    <s v="Darren Powers"/>
    <x v="0"/>
    <s v="United States"/>
    <x v="7"/>
    <x v="6"/>
    <x v="3"/>
    <s v="FUR-FU-10001706"/>
    <x v="0"/>
    <x v="3"/>
    <s v="Longer-Life Soft White Bulbs"/>
    <n v="6.16"/>
    <n v="2"/>
    <n v="2.9567999999999999"/>
    <x v="4"/>
    <x v="6"/>
  </r>
  <r>
    <s v="CA-2015-115742"/>
    <x v="8"/>
    <d v="2015-04-22T00:00:00"/>
    <x v="1"/>
    <s v="DP-13000"/>
    <s v="Darren Powers"/>
    <x v="0"/>
    <s v="United States"/>
    <x v="7"/>
    <x v="6"/>
    <x v="3"/>
    <s v="FUR-CH-10003061"/>
    <x v="0"/>
    <x v="1"/>
    <s v="Global Leather Task Chair, Black"/>
    <n v="89.99"/>
    <n v="1"/>
    <n v="17.098099999999999"/>
    <x v="4"/>
    <x v="6"/>
  </r>
  <r>
    <s v="CA-2016-111682"/>
    <x v="9"/>
    <d v="2016-06-18T00:00:00"/>
    <x v="2"/>
    <s v="TB-21055"/>
    <s v="Ted Butterfield"/>
    <x v="0"/>
    <s v="United States"/>
    <x v="8"/>
    <x v="7"/>
    <x v="2"/>
    <s v="FUR-CH-10003968"/>
    <x v="0"/>
    <x v="1"/>
    <s v="Novimex Turbo Task Chair"/>
    <n v="319.41000000000003"/>
    <n v="5"/>
    <n v="7.0979999999999999"/>
    <x v="5"/>
    <x v="2"/>
  </r>
  <r>
    <s v="CA-2015-135545"/>
    <x v="10"/>
    <d v="2015-11-30T00:00:00"/>
    <x v="1"/>
    <s v="KM-16720"/>
    <s v="Kunst Miller"/>
    <x v="0"/>
    <s v="United States"/>
    <x v="2"/>
    <x v="2"/>
    <x v="1"/>
    <s v="FUR-FU-10000397"/>
    <x v="0"/>
    <x v="3"/>
    <s v="Luxo Economy Swing Arm Lamp"/>
    <n v="79.760000000000005"/>
    <n v="4"/>
    <n v="22.332799999999999"/>
    <x v="6"/>
    <x v="0"/>
  </r>
  <r>
    <s v="US-2015-164175"/>
    <x v="11"/>
    <d v="2015-05-05T00:00:00"/>
    <x v="1"/>
    <s v="PS-18970"/>
    <s v="Paul Stevenson"/>
    <x v="2"/>
    <s v="United States"/>
    <x v="9"/>
    <x v="8"/>
    <x v="3"/>
    <s v="FUR-CH-10001146"/>
    <x v="0"/>
    <x v="1"/>
    <s v="Global Value Mid-Back Manager's Chair, Gray"/>
    <n v="213.11500000000001"/>
    <n v="5"/>
    <n v="-15.2225"/>
    <x v="2"/>
    <x v="6"/>
  </r>
  <r>
    <s v="US-2015-134026"/>
    <x v="12"/>
    <d v="2015-05-02T00:00:00"/>
    <x v="1"/>
    <s v="JE-15745"/>
    <s v="Joel Eaton"/>
    <x v="0"/>
    <s v="United States"/>
    <x v="10"/>
    <x v="9"/>
    <x v="0"/>
    <s v="FUR-CH-10000513"/>
    <x v="0"/>
    <x v="1"/>
    <s v="High-Back Leather Manager's Chair"/>
    <n v="831.93600000000004"/>
    <n v="8"/>
    <n v="-114.3912"/>
    <x v="6"/>
    <x v="6"/>
  </r>
  <r>
    <s v="US-2015-134026"/>
    <x v="12"/>
    <d v="2015-05-02T00:00:00"/>
    <x v="1"/>
    <s v="JE-15745"/>
    <s v="Joel Eaton"/>
    <x v="0"/>
    <s v="United States"/>
    <x v="10"/>
    <x v="9"/>
    <x v="0"/>
    <s v="FUR-FU-10003708"/>
    <x v="0"/>
    <x v="3"/>
    <s v="Tenex Traditional Chairmats for Medium Pile Carpet, Standard Lip, 36&quot; x 48&quot;"/>
    <n v="97.04"/>
    <n v="2"/>
    <n v="1.2130000000000001"/>
    <x v="6"/>
    <x v="6"/>
  </r>
  <r>
    <s v="US-2017-118038"/>
    <x v="13"/>
    <d v="2017-12-11T00:00:00"/>
    <x v="2"/>
    <s v="KB-16600"/>
    <s v="Ken Brennan"/>
    <x v="1"/>
    <s v="United States"/>
    <x v="6"/>
    <x v="5"/>
    <x v="3"/>
    <s v="FUR-FU-10000260"/>
    <x v="0"/>
    <x v="3"/>
    <s v="6&quot; Cubicle Wall Clock, Black"/>
    <n v="9.7080000000000002"/>
    <n v="3"/>
    <n v="-5.8247999999999998"/>
    <x v="3"/>
    <x v="5"/>
  </r>
  <r>
    <s v="US-2014-147606"/>
    <x v="14"/>
    <d v="2014-12-01T00:00:00"/>
    <x v="0"/>
    <s v="JE-15745"/>
    <s v="Joel Eaton"/>
    <x v="0"/>
    <s v="United States"/>
    <x v="6"/>
    <x v="5"/>
    <x v="3"/>
    <s v="FUR-FU-10003194"/>
    <x v="0"/>
    <x v="3"/>
    <s v="Eldon Expressions Desk Accessory, Wood Pencil Holder, Oak"/>
    <n v="19.3"/>
    <n v="5"/>
    <n v="-14.475"/>
    <x v="2"/>
    <x v="0"/>
  </r>
  <r>
    <s v="CA-2017-140088"/>
    <x v="15"/>
    <d v="2017-05-30T00:00:00"/>
    <x v="0"/>
    <s v="PO-18865"/>
    <s v="Patrick O'Donnell"/>
    <x v="0"/>
    <s v="United States"/>
    <x v="11"/>
    <x v="10"/>
    <x v="0"/>
    <s v="FUR-CH-10000863"/>
    <x v="0"/>
    <x v="1"/>
    <s v="Novimex Swivel Fabric Task Chair"/>
    <n v="301.95999999999998"/>
    <n v="2"/>
    <n v="33.215600000000002"/>
    <x v="3"/>
    <x v="7"/>
  </r>
  <r>
    <s v="CA-2015-149587"/>
    <x v="16"/>
    <d v="2015-02-05T00:00:00"/>
    <x v="0"/>
    <s v="KB-16315"/>
    <s v="Karl Braun"/>
    <x v="0"/>
    <s v="United States"/>
    <x v="12"/>
    <x v="11"/>
    <x v="3"/>
    <s v="FUR-FU-10003799"/>
    <x v="0"/>
    <x v="3"/>
    <s v="Seth Thomas 13 1/2&quot; Wall Clock"/>
    <n v="53.34"/>
    <n v="3"/>
    <n v="16.535399999999999"/>
    <x v="2"/>
    <x v="8"/>
  </r>
  <r>
    <s v="CA-2017-161018"/>
    <x v="17"/>
    <d v="2017-11-11T00:00:00"/>
    <x v="0"/>
    <s v="PN-18775"/>
    <s v="Parhena Norris"/>
    <x v="2"/>
    <s v="United States"/>
    <x v="13"/>
    <x v="7"/>
    <x v="2"/>
    <s v="FUR-FU-10000629"/>
    <x v="0"/>
    <x v="3"/>
    <s v="9-3/4 Diameter Round Wall Clock"/>
    <n v="96.53"/>
    <n v="7"/>
    <n v="40.5426"/>
    <x v="3"/>
    <x v="0"/>
  </r>
  <r>
    <s v="US-2015-156867"/>
    <x v="18"/>
    <d v="2015-11-17T00:00:00"/>
    <x v="1"/>
    <s v="LC-16870"/>
    <s v="Lena Cacioppo"/>
    <x v="0"/>
    <s v="United States"/>
    <x v="14"/>
    <x v="12"/>
    <x v="1"/>
    <s v="FUR-FU-10004006"/>
    <x v="0"/>
    <x v="3"/>
    <s v="Deflect-o DuraMat Lighweight, Studded, Beveled Mat for Low Pile Carpeting"/>
    <n v="102.36"/>
    <n v="3"/>
    <n v="-3.8384999999999998"/>
    <x v="4"/>
    <x v="0"/>
  </r>
  <r>
    <s v="CA-2017-146780"/>
    <x v="19"/>
    <d v="2017-12-30T00:00:00"/>
    <x v="1"/>
    <s v="CV-12805"/>
    <s v="Cynthia Voltz"/>
    <x v="1"/>
    <s v="United States"/>
    <x v="13"/>
    <x v="7"/>
    <x v="2"/>
    <s v="FUR-FU-10001934"/>
    <x v="0"/>
    <x v="3"/>
    <s v="Magnifier Swing Arm Lamp"/>
    <n v="41.96"/>
    <n v="2"/>
    <n v="10.909599999999999"/>
    <x v="2"/>
    <x v="5"/>
  </r>
  <r>
    <s v="CA-2015-110457"/>
    <x v="20"/>
    <d v="2015-03-06T00:00:00"/>
    <x v="1"/>
    <s v="DK-13090"/>
    <s v="Dave Kipp"/>
    <x v="0"/>
    <s v="United States"/>
    <x v="15"/>
    <x v="13"/>
    <x v="1"/>
    <s v="FUR-TA-10001768"/>
    <x v="0"/>
    <x v="2"/>
    <s v="Hon Racetrack Conference Tables"/>
    <n v="787.53"/>
    <n v="3"/>
    <n v="165.38130000000001"/>
    <x v="4"/>
    <x v="9"/>
  </r>
  <r>
    <s v="CA-2016-103730"/>
    <x v="21"/>
    <d v="2016-06-15T00:00:00"/>
    <x v="2"/>
    <s v="SC-20725"/>
    <s v="Steven Cartwright"/>
    <x v="0"/>
    <s v="United States"/>
    <x v="16"/>
    <x v="14"/>
    <x v="2"/>
    <s v="FUR-FU-10002157"/>
    <x v="0"/>
    <x v="3"/>
    <s v="Artistic Insta-Plaque"/>
    <n v="47.04"/>
    <n v="3"/>
    <n v="18.345600000000001"/>
    <x v="0"/>
    <x v="2"/>
  </r>
  <r>
    <s v="US-2014-152030"/>
    <x v="22"/>
    <d v="2014-12-28T00:00:00"/>
    <x v="0"/>
    <s v="AD-10180"/>
    <s v="Alan Dominguez"/>
    <x v="2"/>
    <s v="United States"/>
    <x v="6"/>
    <x v="5"/>
    <x v="3"/>
    <s v="FUR-CH-10004063"/>
    <x v="0"/>
    <x v="1"/>
    <s v="Global Deluxe High-Back Manager's Chair"/>
    <n v="600.55799999999999"/>
    <n v="3"/>
    <n v="-8.5793999999999997"/>
    <x v="3"/>
    <x v="5"/>
  </r>
  <r>
    <s v="US-2014-134614"/>
    <x v="23"/>
    <d v="2014-09-25T00:00:00"/>
    <x v="1"/>
    <s v="PF-19165"/>
    <s v="Philip Fox"/>
    <x v="0"/>
    <s v="United States"/>
    <x v="17"/>
    <x v="8"/>
    <x v="3"/>
    <s v="FUR-TA-10004534"/>
    <x v="0"/>
    <x v="2"/>
    <s v="Bevis 44 x 96 Conference Tables"/>
    <n v="617.70000000000005"/>
    <n v="6"/>
    <n v="-407.68200000000002"/>
    <x v="2"/>
    <x v="4"/>
  </r>
  <r>
    <s v="US-2016-125969"/>
    <x v="24"/>
    <d v="2016-11-10T00:00:00"/>
    <x v="0"/>
    <s v="LS-16975"/>
    <s v="Lindsay Shagiari"/>
    <x v="2"/>
    <s v="United States"/>
    <x v="2"/>
    <x v="2"/>
    <x v="1"/>
    <s v="FUR-CH-10001146"/>
    <x v="0"/>
    <x v="1"/>
    <s v="Global Task Chair, Black"/>
    <n v="81.424000000000007"/>
    <n v="2"/>
    <n v="-9.1601999999999997"/>
    <x v="4"/>
    <x v="0"/>
  </r>
  <r>
    <s v="US-2016-125969"/>
    <x v="24"/>
    <d v="2016-11-10T00:00:00"/>
    <x v="0"/>
    <s v="LS-16975"/>
    <s v="Lindsay Shagiari"/>
    <x v="2"/>
    <s v="United States"/>
    <x v="2"/>
    <x v="2"/>
    <x v="1"/>
    <s v="FUR-FU-10003773"/>
    <x v="0"/>
    <x v="3"/>
    <s v="Eldon Cleatmat Plus Chair Mats for High Pile Carpets"/>
    <n v="238.56"/>
    <n v="3"/>
    <n v="26.241599999999998"/>
    <x v="4"/>
    <x v="0"/>
  </r>
  <r>
    <s v="CA-2016-145583"/>
    <x v="25"/>
    <d v="2016-10-19T00:00:00"/>
    <x v="1"/>
    <s v="LC-16885"/>
    <s v="Lena Creighton"/>
    <x v="0"/>
    <s v="United States"/>
    <x v="18"/>
    <x v="2"/>
    <x v="1"/>
    <s v="FUR-FU-10001706"/>
    <x v="0"/>
    <x v="3"/>
    <s v="Longer-Life Soft White Bulbs"/>
    <n v="43.12"/>
    <n v="14"/>
    <n v="20.697600000000001"/>
    <x v="6"/>
    <x v="1"/>
  </r>
  <r>
    <s v="CA-2016-110366"/>
    <x v="26"/>
    <d v="2016-09-07T00:00:00"/>
    <x v="0"/>
    <s v="JD-15895"/>
    <s v="Jonathan Doherty"/>
    <x v="1"/>
    <s v="United States"/>
    <x v="3"/>
    <x v="3"/>
    <x v="2"/>
    <s v="FUR-FU-10004848"/>
    <x v="0"/>
    <x v="3"/>
    <s v="Howard Miller 13-3/4&quot; Diameter Brushed Chrome Round Wall Clock"/>
    <n v="82.8"/>
    <n v="2"/>
    <n v="10.35"/>
    <x v="3"/>
    <x v="4"/>
  </r>
  <r>
    <s v="CA-2014-110072"/>
    <x v="27"/>
    <d v="2014-10-28T00:00:00"/>
    <x v="1"/>
    <s v="MG-17680"/>
    <s v="Maureen Gastineau"/>
    <x v="2"/>
    <s v="United States"/>
    <x v="19"/>
    <x v="15"/>
    <x v="2"/>
    <s v="FUR-FU-10000521"/>
    <x v="0"/>
    <x v="3"/>
    <s v="Seth Thomas 14&quot; Putty-Colored Wall Clock"/>
    <n v="93.888000000000005"/>
    <n v="4"/>
    <n v="12.909599999999999"/>
    <x v="6"/>
    <x v="1"/>
  </r>
  <r>
    <s v="CA-2016-114489"/>
    <x v="28"/>
    <d v="2016-12-09T00:00:00"/>
    <x v="1"/>
    <s v="JE-16165"/>
    <s v="Justin Ellison"/>
    <x v="1"/>
    <s v="United States"/>
    <x v="20"/>
    <x v="16"/>
    <x v="3"/>
    <s v="FUR-CH-10000454"/>
    <x v="0"/>
    <x v="1"/>
    <s v="Hon Deluxe Fabric Upholstered Stacking Chairs, Rounded Back"/>
    <n v="1951.84"/>
    <n v="8"/>
    <n v="585.55200000000002"/>
    <x v="4"/>
    <x v="5"/>
  </r>
  <r>
    <s v="CA-2014-104269"/>
    <x v="29"/>
    <d v="2014-03-06T00:00:00"/>
    <x v="0"/>
    <s v="DB-13060"/>
    <s v="Dave Brooks"/>
    <x v="0"/>
    <s v="United States"/>
    <x v="15"/>
    <x v="13"/>
    <x v="1"/>
    <s v="FUR-CH-10004063"/>
    <x v="0"/>
    <x v="1"/>
    <s v="Global Deluxe High-Back Manager's Chair"/>
    <n v="457.56799999999998"/>
    <n v="2"/>
    <n v="51.476399999999998"/>
    <x v="2"/>
    <x v="9"/>
  </r>
  <r>
    <s v="CA-2014-139892"/>
    <x v="30"/>
    <d v="2014-09-12T00:00:00"/>
    <x v="1"/>
    <s v="BM-11140"/>
    <s v="Becky Martin"/>
    <x v="0"/>
    <s v="United States"/>
    <x v="21"/>
    <x v="5"/>
    <x v="3"/>
    <s v="FUR-CH-10004287"/>
    <x v="0"/>
    <x v="1"/>
    <s v="SAFCO Arco Folding Chair"/>
    <n v="1740.06"/>
    <n v="9"/>
    <n v="-24.858000000000001"/>
    <x v="4"/>
    <x v="4"/>
  </r>
  <r>
    <s v="CA-2014-118962"/>
    <x v="31"/>
    <d v="2014-08-09T00:00:00"/>
    <x v="1"/>
    <s v="CS-12130"/>
    <s v="Chad Sievert"/>
    <x v="0"/>
    <s v="United States"/>
    <x v="2"/>
    <x v="2"/>
    <x v="1"/>
    <s v="FUR-CH-10003817"/>
    <x v="0"/>
    <x v="1"/>
    <s v="Global Value Steno Chair, Gray"/>
    <n v="340.14400000000001"/>
    <n v="7"/>
    <n v="21.259"/>
    <x v="4"/>
    <x v="10"/>
  </r>
  <r>
    <s v="US-2015-101511"/>
    <x v="32"/>
    <d v="2015-11-23T00:00:00"/>
    <x v="0"/>
    <s v="JE-15745"/>
    <s v="Joel Eaton"/>
    <x v="0"/>
    <s v="United States"/>
    <x v="19"/>
    <x v="15"/>
    <x v="2"/>
    <s v="FUR-CH-10004698"/>
    <x v="0"/>
    <x v="1"/>
    <s v="Padded Folding Chairs, Black, 4/Carton"/>
    <n v="396.80200000000002"/>
    <n v="7"/>
    <n v="-11.337199999999999"/>
    <x v="3"/>
    <x v="0"/>
  </r>
  <r>
    <s v="CA-2015-102281"/>
    <x v="33"/>
    <d v="2015-10-14T00:00:00"/>
    <x v="2"/>
    <s v="MP-17470"/>
    <s v="Mark Packer"/>
    <x v="2"/>
    <s v="United States"/>
    <x v="13"/>
    <x v="7"/>
    <x v="2"/>
    <s v="FUR-BO-10002613"/>
    <x v="0"/>
    <x v="0"/>
    <s v="Atlantic Metals Mobile 4-Shelf Bookcases, Custom Colors"/>
    <n v="899.13599999999997"/>
    <n v="4"/>
    <n v="112.392"/>
    <x v="3"/>
    <x v="1"/>
  </r>
  <r>
    <s v="CA-2015-102281"/>
    <x v="33"/>
    <d v="2015-10-14T00:00:00"/>
    <x v="2"/>
    <s v="MP-17470"/>
    <s v="Mark Packer"/>
    <x v="2"/>
    <s v="United States"/>
    <x v="13"/>
    <x v="7"/>
    <x v="2"/>
    <s v="FUR-BO-10002545"/>
    <x v="0"/>
    <x v="0"/>
    <s v="Atlantic Metals Mobile 3-Shelf Bookcases, Custom Colors"/>
    <n v="626.35199999999998"/>
    <n v="3"/>
    <n v="46.976399999999998"/>
    <x v="3"/>
    <x v="1"/>
  </r>
  <r>
    <s v="CA-2014-133690"/>
    <x v="34"/>
    <d v="2014-08-05T00:00:00"/>
    <x v="2"/>
    <s v="BS-11755"/>
    <s v="Bruce Stewart"/>
    <x v="0"/>
    <s v="United States"/>
    <x v="22"/>
    <x v="12"/>
    <x v="1"/>
    <s v="FUR-TA-10004289"/>
    <x v="0"/>
    <x v="2"/>
    <s v="BoxOffice By Design Rectangular and Half-Moon Meeting Room Tables"/>
    <n v="218.75"/>
    <n v="2"/>
    <n v="-161.875"/>
    <x v="3"/>
    <x v="10"/>
  </r>
  <r>
    <s v="CA-2017-126382"/>
    <x v="35"/>
    <d v="2017-06-07T00:00:00"/>
    <x v="1"/>
    <s v="HK-14890"/>
    <s v="Heather Kirkland"/>
    <x v="1"/>
    <s v="United States"/>
    <x v="20"/>
    <x v="9"/>
    <x v="0"/>
    <s v="FUR-FU-10002960"/>
    <x v="0"/>
    <x v="3"/>
    <s v="Eldon 200 Class Desk Accessories, Burgundy"/>
    <n v="35.167999999999999"/>
    <n v="7"/>
    <n v="9.6712000000000007"/>
    <x v="4"/>
    <x v="2"/>
  </r>
  <r>
    <s v="CA-2015-146262"/>
    <x v="36"/>
    <d v="2015-01-09T00:00:00"/>
    <x v="1"/>
    <s v="VW-21775"/>
    <s v="Victoria Wilson"/>
    <x v="1"/>
    <s v="United States"/>
    <x v="23"/>
    <x v="15"/>
    <x v="2"/>
    <s v="FUR-BO-10004695"/>
    <x v="0"/>
    <x v="0"/>
    <s v="O'Sullivan 2-Door Barrister Bookcase in Odessa Pine"/>
    <n v="452.45"/>
    <n v="5"/>
    <n v="-244.32300000000001"/>
    <x v="1"/>
    <x v="8"/>
  </r>
  <r>
    <s v="CA-2015-169397"/>
    <x v="37"/>
    <d v="2015-12-27T00:00:00"/>
    <x v="2"/>
    <s v="JB-15925"/>
    <s v="Joni Blumstein"/>
    <x v="0"/>
    <s v="United States"/>
    <x v="24"/>
    <x v="15"/>
    <x v="2"/>
    <s v="FUR-FU-10000087"/>
    <x v="0"/>
    <x v="3"/>
    <s v="Executive Impressions 14&quot; Two-Color Numerals Wall Clock"/>
    <n v="72.703999999999994"/>
    <n v="4"/>
    <n v="19.084800000000001"/>
    <x v="0"/>
    <x v="5"/>
  </r>
  <r>
    <s v="CA-2015-163055"/>
    <x v="38"/>
    <d v="2015-08-16T00:00:00"/>
    <x v="1"/>
    <s v="DS-13180"/>
    <s v="David Smith"/>
    <x v="1"/>
    <s v="United States"/>
    <x v="25"/>
    <x v="17"/>
    <x v="3"/>
    <s v="FUR-TA-10003748"/>
    <x v="0"/>
    <x v="2"/>
    <s v="Bevis 36 x 72 Conference Tables"/>
    <n v="622.45000000000005"/>
    <n v="5"/>
    <n v="136.93899999999999"/>
    <x v="1"/>
    <x v="10"/>
  </r>
  <r>
    <s v="US-2015-145436"/>
    <x v="39"/>
    <d v="2015-03-04T00:00:00"/>
    <x v="1"/>
    <s v="VD-21670"/>
    <s v="Valerie Dominguez"/>
    <x v="0"/>
    <s v="United States"/>
    <x v="11"/>
    <x v="9"/>
    <x v="0"/>
    <s v="FUR-CH-10004860"/>
    <x v="0"/>
    <x v="1"/>
    <s v="Global Low Back Tilter Chair"/>
    <n v="161.56800000000001"/>
    <n v="2"/>
    <n v="-28.2744"/>
    <x v="4"/>
    <x v="11"/>
  </r>
  <r>
    <s v="US-2015-145436"/>
    <x v="39"/>
    <d v="2015-03-04T00:00:00"/>
    <x v="1"/>
    <s v="VD-21670"/>
    <s v="Valerie Dominguez"/>
    <x v="0"/>
    <s v="United States"/>
    <x v="11"/>
    <x v="9"/>
    <x v="0"/>
    <s v="FUR-CH-10004477"/>
    <x v="0"/>
    <x v="1"/>
    <s v="Global Push Button Manager's Chair, Indigo"/>
    <n v="389.69600000000003"/>
    <n v="8"/>
    <n v="43.840800000000002"/>
    <x v="4"/>
    <x v="11"/>
  </r>
  <r>
    <s v="US-2017-100930"/>
    <x v="40"/>
    <d v="2017-04-12T00:00:00"/>
    <x v="1"/>
    <s v="CS-12400"/>
    <s v="Christopher Schild"/>
    <x v="2"/>
    <s v="United States"/>
    <x v="26"/>
    <x v="1"/>
    <x v="0"/>
    <s v="FUR-TA-10001705"/>
    <x v="0"/>
    <x v="2"/>
    <s v="Bush Advantage Collection Round Conference Table"/>
    <n v="233.86"/>
    <n v="2"/>
    <n v="-102.048"/>
    <x v="2"/>
    <x v="6"/>
  </r>
  <r>
    <s v="US-2017-100930"/>
    <x v="40"/>
    <d v="2017-04-12T00:00:00"/>
    <x v="1"/>
    <s v="CS-12400"/>
    <s v="Christopher Schild"/>
    <x v="2"/>
    <s v="United States"/>
    <x v="26"/>
    <x v="1"/>
    <x v="0"/>
    <s v="FUR-TA-10003473"/>
    <x v="0"/>
    <x v="2"/>
    <s v="Bretford Rectangular Conference Table Tops"/>
    <n v="620.61450000000002"/>
    <n v="3"/>
    <n v="-248.2458"/>
    <x v="2"/>
    <x v="6"/>
  </r>
  <r>
    <s v="US-2017-100930"/>
    <x v="40"/>
    <d v="2017-04-12T00:00:00"/>
    <x v="1"/>
    <s v="CS-12400"/>
    <s v="Christopher Schild"/>
    <x v="2"/>
    <s v="United States"/>
    <x v="26"/>
    <x v="1"/>
    <x v="0"/>
    <s v="FUR-FU-10004017"/>
    <x v="0"/>
    <x v="3"/>
    <s v="Tenex Contemporary Contur Chairmats for Low and Medium Pile Carpet, Computer, 39&quot; x 49&quot;"/>
    <n v="258.072"/>
    <n v="3"/>
    <n v="0"/>
    <x v="2"/>
    <x v="6"/>
  </r>
  <r>
    <s v="CA-2016-157749"/>
    <x v="41"/>
    <d v="2016-06-09T00:00:00"/>
    <x v="0"/>
    <s v="KL-16645"/>
    <s v="Ken Lonsdale"/>
    <x v="0"/>
    <s v="United States"/>
    <x v="9"/>
    <x v="8"/>
    <x v="3"/>
    <s v="FUR-FU-10000576"/>
    <x v="0"/>
    <x v="3"/>
    <s v="Luxo Professional Fluorescent Magnifier Lamp with Clamp-Mount Base"/>
    <n v="419.68"/>
    <n v="5"/>
    <n v="-356.72800000000001"/>
    <x v="2"/>
    <x v="2"/>
  </r>
  <r>
    <s v="CA-2016-157749"/>
    <x v="41"/>
    <d v="2016-06-09T00:00:00"/>
    <x v="0"/>
    <s v="KL-16645"/>
    <s v="Ken Lonsdale"/>
    <x v="0"/>
    <s v="United States"/>
    <x v="9"/>
    <x v="8"/>
    <x v="3"/>
    <s v="FUR-FU-10004351"/>
    <x v="0"/>
    <x v="3"/>
    <s v="Staple-based wall hangings"/>
    <n v="11.688000000000001"/>
    <n v="3"/>
    <n v="-4.6752000000000002"/>
    <x v="2"/>
    <x v="2"/>
  </r>
  <r>
    <s v="CA-2016-157749"/>
    <x v="41"/>
    <d v="2016-06-09T00:00:00"/>
    <x v="0"/>
    <s v="KL-16645"/>
    <s v="Ken Lonsdale"/>
    <x v="0"/>
    <s v="United States"/>
    <x v="9"/>
    <x v="8"/>
    <x v="3"/>
    <s v="FUR-TA-10002607"/>
    <x v="0"/>
    <x v="2"/>
    <s v="KI Conference Tables"/>
    <n v="177.22499999999999"/>
    <n v="5"/>
    <n v="-120.51300000000001"/>
    <x v="2"/>
    <x v="2"/>
  </r>
  <r>
    <s v="CA-2016-157749"/>
    <x v="41"/>
    <d v="2016-06-09T00:00:00"/>
    <x v="0"/>
    <s v="KL-16645"/>
    <s v="Ken Lonsdale"/>
    <x v="0"/>
    <s v="United States"/>
    <x v="9"/>
    <x v="8"/>
    <x v="3"/>
    <s v="FUR-FU-10002505"/>
    <x v="0"/>
    <x v="3"/>
    <s v="Eldon 100 Class Desk Accessories"/>
    <n v="4.0439999999999996"/>
    <n v="3"/>
    <n v="-2.8308"/>
    <x v="2"/>
    <x v="2"/>
  </r>
  <r>
    <s v="CA-2014-131926"/>
    <x v="42"/>
    <d v="2014-06-06T00:00:00"/>
    <x v="0"/>
    <s v="DW-13480"/>
    <s v="Dianna Wilson"/>
    <x v="2"/>
    <s v="United States"/>
    <x v="27"/>
    <x v="11"/>
    <x v="3"/>
    <s v="FUR-CH-10004063"/>
    <x v="0"/>
    <x v="1"/>
    <s v="Global Deluxe High-Back Manager's Chair"/>
    <n v="2001.86"/>
    <n v="7"/>
    <n v="580.5394"/>
    <x v="2"/>
    <x v="2"/>
  </r>
  <r>
    <s v="CA-2016-154739"/>
    <x v="43"/>
    <d v="2016-12-15T00:00:00"/>
    <x v="0"/>
    <s v="LH-17155"/>
    <s v="Logan Haushalter"/>
    <x v="0"/>
    <s v="United States"/>
    <x v="28"/>
    <x v="2"/>
    <x v="1"/>
    <s v="FUR-CH-10002965"/>
    <x v="0"/>
    <x v="1"/>
    <s v="Global Leather Highback Executive Chair with Pneumatic Height Adjustment, Black"/>
    <n v="321.56799999999998"/>
    <n v="2"/>
    <n v="28.1372"/>
    <x v="2"/>
    <x v="5"/>
  </r>
  <r>
    <s v="US-2015-159982"/>
    <x v="44"/>
    <d v="2015-12-04T00:00:00"/>
    <x v="1"/>
    <s v="DR-12880"/>
    <s v="Dan Reichenbach"/>
    <x v="1"/>
    <s v="United States"/>
    <x v="9"/>
    <x v="8"/>
    <x v="3"/>
    <s v="FUR-FU-10002505"/>
    <x v="0"/>
    <x v="3"/>
    <s v="Eldon 100 Class Desk Accessories"/>
    <n v="12.132"/>
    <n v="9"/>
    <n v="-8.4923999999999999"/>
    <x v="6"/>
    <x v="0"/>
  </r>
  <r>
    <s v="CA-2015-155334"/>
    <x v="45"/>
    <d v="2015-07-31T00:00:00"/>
    <x v="2"/>
    <s v="HA-14920"/>
    <s v="Helen Andreada"/>
    <x v="0"/>
    <s v="United States"/>
    <x v="28"/>
    <x v="2"/>
    <x v="1"/>
    <s v="FUR-FU-10003274"/>
    <x v="0"/>
    <x v="3"/>
    <s v="Regeneration Desk Collection"/>
    <n v="5.28"/>
    <n v="3"/>
    <n v="2.3231999999999999"/>
    <x v="5"/>
    <x v="3"/>
  </r>
  <r>
    <s v="CA-2015-130890"/>
    <x v="46"/>
    <d v="2015-11-06T00:00:00"/>
    <x v="1"/>
    <s v="JO-15280"/>
    <s v="Jas O'Carroll"/>
    <x v="0"/>
    <s v="United States"/>
    <x v="2"/>
    <x v="2"/>
    <x v="1"/>
    <s v="FUR-TA-10002903"/>
    <x v="0"/>
    <x v="2"/>
    <s v="Bevis Round Bullnose 29&quot; High Table Top"/>
    <n v="1038.8399999999999"/>
    <n v="5"/>
    <n v="51.942"/>
    <x v="4"/>
    <x v="0"/>
  </r>
  <r>
    <s v="CA-2016-110772"/>
    <x v="47"/>
    <d v="2016-11-24T00:00:00"/>
    <x v="0"/>
    <s v="NZ-18565"/>
    <s v="Nick Zandusky"/>
    <x v="2"/>
    <s v="United States"/>
    <x v="29"/>
    <x v="15"/>
    <x v="2"/>
    <s v="FUR-BO-10004709"/>
    <x v="0"/>
    <x v="0"/>
    <s v="Bush Westfield Collection Bookcases, Medium Cherry Finish"/>
    <n v="86.97"/>
    <n v="3"/>
    <n v="-48.703200000000002"/>
    <x v="4"/>
    <x v="0"/>
  </r>
  <r>
    <s v="CA-2014-111451"/>
    <x v="22"/>
    <d v="2014-12-28T00:00:00"/>
    <x v="2"/>
    <s v="KL-16555"/>
    <s v="Kelly Lampkin"/>
    <x v="1"/>
    <s v="United States"/>
    <x v="30"/>
    <x v="12"/>
    <x v="1"/>
    <s v="FUR-FU-10004091"/>
    <x v="0"/>
    <x v="3"/>
    <s v="Howard Miller 13&quot; Diameter Goldtone Round Wall Clock"/>
    <n v="300.416"/>
    <n v="8"/>
    <n v="78.859200000000001"/>
    <x v="3"/>
    <x v="5"/>
  </r>
  <r>
    <s v="CA-2014-111451"/>
    <x v="22"/>
    <d v="2014-12-28T00:00:00"/>
    <x v="2"/>
    <s v="KL-16555"/>
    <s v="Kelly Lampkin"/>
    <x v="1"/>
    <s v="United States"/>
    <x v="30"/>
    <x v="12"/>
    <x v="1"/>
    <s v="FUR-CH-10001891"/>
    <x v="0"/>
    <x v="1"/>
    <s v="Global Deluxe Office Fabric Chairs"/>
    <n v="230.352"/>
    <n v="3"/>
    <n v="20.155799999999999"/>
    <x v="3"/>
    <x v="5"/>
  </r>
  <r>
    <s v="CA-2014-111451"/>
    <x v="22"/>
    <d v="2014-12-28T00:00:00"/>
    <x v="2"/>
    <s v="KL-16555"/>
    <s v="Kelly Lampkin"/>
    <x v="1"/>
    <s v="United States"/>
    <x v="30"/>
    <x v="12"/>
    <x v="1"/>
    <s v="FUR-FU-10002918"/>
    <x v="0"/>
    <x v="3"/>
    <s v="Eldon ClusterMat Chair Mat with Cordless Antistatic Protection"/>
    <n v="218.352"/>
    <n v="3"/>
    <n v="-24.564599999999999"/>
    <x v="3"/>
    <x v="5"/>
  </r>
  <r>
    <s v="CA-2016-142545"/>
    <x v="48"/>
    <d v="2016-11-03T00:00:00"/>
    <x v="1"/>
    <s v="JD-15895"/>
    <s v="Jonathan Doherty"/>
    <x v="1"/>
    <s v="United States"/>
    <x v="31"/>
    <x v="18"/>
    <x v="2"/>
    <s v="FUR-FU-10001861"/>
    <x v="0"/>
    <x v="3"/>
    <s v="Floodlight Indoor Halogen Bulbs, 1 Bulb per Pack, 60 Watts"/>
    <n v="77.599999999999994"/>
    <n v="4"/>
    <n v="38.024000000000001"/>
    <x v="6"/>
    <x v="1"/>
  </r>
  <r>
    <s v="US-2017-152380"/>
    <x v="49"/>
    <d v="2017-11-23T00:00:00"/>
    <x v="1"/>
    <s v="JH-15910"/>
    <s v="Jonathan Howell"/>
    <x v="0"/>
    <s v="United States"/>
    <x v="9"/>
    <x v="8"/>
    <x v="3"/>
    <s v="FUR-TA-10002533"/>
    <x v="0"/>
    <x v="2"/>
    <s v="BPI Conference Tables"/>
    <n v="219.07499999999999"/>
    <n v="3"/>
    <n v="-131.44499999999999"/>
    <x v="4"/>
    <x v="0"/>
  </r>
  <r>
    <s v="CA-2015-144253"/>
    <x v="50"/>
    <d v="2015-05-09T00:00:00"/>
    <x v="0"/>
    <s v="AS-10225"/>
    <s v="Alan Schoenberger"/>
    <x v="1"/>
    <s v="United States"/>
    <x v="13"/>
    <x v="7"/>
    <x v="2"/>
    <s v="FUR-FU-10002671"/>
    <x v="0"/>
    <x v="3"/>
    <s v="Electrix 20W Halogen Replacement Bulb for Zoom-In Desk Lamp"/>
    <n v="26.8"/>
    <n v="2"/>
    <n v="12.864000000000001"/>
    <x v="2"/>
    <x v="7"/>
  </r>
  <r>
    <s v="CA-2016-142902"/>
    <x v="51"/>
    <d v="2016-09-14T00:00:00"/>
    <x v="0"/>
    <s v="BP-11185"/>
    <s v="Ben Peterman"/>
    <x v="1"/>
    <s v="United States"/>
    <x v="32"/>
    <x v="12"/>
    <x v="1"/>
    <s v="FUR-FU-10001918"/>
    <x v="0"/>
    <x v="3"/>
    <s v="C-Line Cubicle Keepers Polyproplyene Holder With Velcro Backings"/>
    <n v="15.135999999999999"/>
    <n v="4"/>
    <n v="3.5948000000000002"/>
    <x v="3"/>
    <x v="4"/>
  </r>
  <r>
    <s v="CA-2016-142902"/>
    <x v="51"/>
    <d v="2016-09-14T00:00:00"/>
    <x v="0"/>
    <s v="BP-11185"/>
    <s v="Ben Peterman"/>
    <x v="1"/>
    <s v="United States"/>
    <x v="32"/>
    <x v="12"/>
    <x v="1"/>
    <s v="FUR-CH-10004086"/>
    <x v="0"/>
    <x v="1"/>
    <s v="Hon 4070 Series Pagoda Armless Upholstered Stacking Chairs"/>
    <n v="466.76799999999997"/>
    <n v="2"/>
    <n v="52.511400000000002"/>
    <x v="3"/>
    <x v="4"/>
  </r>
  <r>
    <s v="CA-2016-142902"/>
    <x v="51"/>
    <d v="2016-09-14T00:00:00"/>
    <x v="0"/>
    <s v="BP-11185"/>
    <s v="Ben Peterman"/>
    <x v="1"/>
    <s v="United States"/>
    <x v="32"/>
    <x v="12"/>
    <x v="1"/>
    <s v="FUR-FU-10001756"/>
    <x v="0"/>
    <x v="3"/>
    <s v="Eldon Expressions Desk Accessory, Wood Photo Frame, Mahogany"/>
    <n v="15.231999999999999"/>
    <n v="1"/>
    <n v="1.7136"/>
    <x v="3"/>
    <x v="4"/>
  </r>
  <r>
    <s v="CA-2014-120887"/>
    <x v="52"/>
    <d v="2014-10-03T00:00:00"/>
    <x v="1"/>
    <s v="TS-21205"/>
    <s v="Thomas Seio"/>
    <x v="1"/>
    <s v="United States"/>
    <x v="33"/>
    <x v="18"/>
    <x v="2"/>
    <s v="FUR-FU-10001588"/>
    <x v="0"/>
    <x v="3"/>
    <s v="Deflect-o SuperTray Unbreakable Stackable Tray, Letter, Black"/>
    <n v="87.54"/>
    <n v="3"/>
    <n v="37.642200000000003"/>
    <x v="6"/>
    <x v="4"/>
  </r>
  <r>
    <s v="CA-2014-164973"/>
    <x v="53"/>
    <d v="2014-11-09T00:00:00"/>
    <x v="1"/>
    <s v="NM-18445"/>
    <s v="Nathan Mautz"/>
    <x v="2"/>
    <s v="United States"/>
    <x v="13"/>
    <x v="7"/>
    <x v="2"/>
    <s v="FUR-CH-10002602"/>
    <x v="0"/>
    <x v="1"/>
    <s v="DMI Arturo Collection Mission-style Design Wood Chair"/>
    <n v="135.88200000000001"/>
    <n v="1"/>
    <n v="24.1568"/>
    <x v="2"/>
    <x v="0"/>
  </r>
  <r>
    <s v="CA-2017-153339"/>
    <x v="54"/>
    <d v="2017-11-05T00:00:00"/>
    <x v="0"/>
    <s v="DJ-13510"/>
    <s v="Don Jones"/>
    <x v="1"/>
    <s v="United States"/>
    <x v="34"/>
    <x v="9"/>
    <x v="0"/>
    <s v="FUR-FU-10001967"/>
    <x v="0"/>
    <x v="3"/>
    <s v="Telescoping Adjustable Floor Lamp"/>
    <n v="15.992000000000001"/>
    <n v="1"/>
    <n v="0.99950000000000006"/>
    <x v="3"/>
    <x v="0"/>
  </r>
  <r>
    <s v="US-2016-141544"/>
    <x v="55"/>
    <d v="2016-09-01T00:00:00"/>
    <x v="2"/>
    <s v="PO-18850"/>
    <s v="Patrick O'Brill"/>
    <x v="0"/>
    <s v="United States"/>
    <x v="3"/>
    <x v="3"/>
    <x v="2"/>
    <s v="FUR-CH-10003312"/>
    <x v="0"/>
    <x v="1"/>
    <s v="Hon 2090 ÒPillow SoftÓ Series Mid Back Swivel/Tilt Chairs"/>
    <n v="786.74400000000003"/>
    <n v="4"/>
    <n v="-258.5016"/>
    <x v="3"/>
    <x v="10"/>
  </r>
  <r>
    <s v="CA-2014-129924"/>
    <x v="56"/>
    <d v="2014-07-17T00:00:00"/>
    <x v="1"/>
    <s v="AC-10420"/>
    <s v="Alyssa Crouse"/>
    <x v="1"/>
    <s v="United States"/>
    <x v="28"/>
    <x v="2"/>
    <x v="1"/>
    <s v="FUR-TA-10004575"/>
    <x v="0"/>
    <x v="2"/>
    <s v="Hon 5100 Series Wood Tables"/>
    <n v="698.35199999999998"/>
    <n v="3"/>
    <n v="-17.4588"/>
    <x v="2"/>
    <x v="3"/>
  </r>
  <r>
    <s v="CA-2016-138520"/>
    <x v="57"/>
    <d v="2016-04-13T00:00:00"/>
    <x v="1"/>
    <s v="JL-15505"/>
    <s v="Jeremy Lonsdale"/>
    <x v="0"/>
    <s v="United States"/>
    <x v="13"/>
    <x v="7"/>
    <x v="2"/>
    <s v="FUR-BO-10002268"/>
    <x v="0"/>
    <x v="0"/>
    <s v="Sauder Barrister Bookcases"/>
    <n v="388.70400000000001"/>
    <n v="6"/>
    <n v="-4.8587999999999996"/>
    <x v="2"/>
    <x v="6"/>
  </r>
  <r>
    <s v="CA-2017-144904"/>
    <x v="58"/>
    <d v="2017-10-01T00:00:00"/>
    <x v="1"/>
    <s v="KW-16435"/>
    <s v="Katrina Willman"/>
    <x v="0"/>
    <s v="United States"/>
    <x v="13"/>
    <x v="7"/>
    <x v="2"/>
    <s v="FUR-CH-10000785"/>
    <x v="0"/>
    <x v="1"/>
    <s v="Global Ergonomic Managers Chair"/>
    <n v="488.64600000000002"/>
    <n v="3"/>
    <n v="86.870400000000004"/>
    <x v="6"/>
    <x v="4"/>
  </r>
  <r>
    <s v="CA-2017-144904"/>
    <x v="58"/>
    <d v="2017-10-01T00:00:00"/>
    <x v="1"/>
    <s v="KW-16435"/>
    <s v="Katrina Willman"/>
    <x v="0"/>
    <s v="United States"/>
    <x v="13"/>
    <x v="7"/>
    <x v="2"/>
    <s v="FUR-FU-10000023"/>
    <x v="0"/>
    <x v="3"/>
    <s v="Eldon Wave Desk Accessories"/>
    <n v="47.12"/>
    <n v="8"/>
    <n v="20.732800000000001"/>
    <x v="6"/>
    <x v="4"/>
  </r>
  <r>
    <s v="CA-2016-155516"/>
    <x v="59"/>
    <d v="2016-10-21T00:00:00"/>
    <x v="3"/>
    <s v="MK-17905"/>
    <s v="Michael Kennedy"/>
    <x v="1"/>
    <s v="United States"/>
    <x v="35"/>
    <x v="19"/>
    <x v="2"/>
    <s v="FUR-BO-10002545"/>
    <x v="0"/>
    <x v="0"/>
    <s v="Atlantic Metals Mobile 3-Shelf Bookcases, Custom Colors"/>
    <n v="1043.92"/>
    <n v="4"/>
    <n v="271.41919999999999"/>
    <x v="7"/>
    <x v="1"/>
  </r>
  <r>
    <s v="US-2017-134481"/>
    <x v="60"/>
    <d v="2017-09-01T00:00:00"/>
    <x v="1"/>
    <s v="AR-10405"/>
    <s v="Allen Rosenblatt"/>
    <x v="1"/>
    <s v="United States"/>
    <x v="20"/>
    <x v="20"/>
    <x v="2"/>
    <s v="FUR-TA-10004915"/>
    <x v="0"/>
    <x v="2"/>
    <s v="Office Impressions End Table, 20-1/2&quot;H x 24&quot;W x 20&quot;D"/>
    <n v="1488.424"/>
    <n v="7"/>
    <n v="-297.6848"/>
    <x v="2"/>
    <x v="10"/>
  </r>
  <r>
    <s v="US-2015-168935"/>
    <x v="61"/>
    <d v="2015-12-02T00:00:00"/>
    <x v="1"/>
    <s v="DO-13435"/>
    <s v="Denny Ordway"/>
    <x v="0"/>
    <s v="United States"/>
    <x v="36"/>
    <x v="1"/>
    <x v="0"/>
    <s v="FUR-TA-10000617"/>
    <x v="0"/>
    <x v="2"/>
    <s v="Hon Practical Foundations 30 x 60 Training Table, Light Gray/Charcoal"/>
    <n v="375.45749999999998"/>
    <n v="3"/>
    <n v="-157.0095"/>
    <x v="2"/>
    <x v="0"/>
  </r>
  <r>
    <s v="CA-2015-122756"/>
    <x v="62"/>
    <d v="2015-12-07T00:00:00"/>
    <x v="1"/>
    <s v="DK-13225"/>
    <s v="Dean Katz"/>
    <x v="1"/>
    <s v="United States"/>
    <x v="3"/>
    <x v="3"/>
    <x v="2"/>
    <s v="FUR-FU-10001935"/>
    <x v="0"/>
    <x v="3"/>
    <s v="3M Hangers With Command Adhesive"/>
    <n v="2.96"/>
    <n v="1"/>
    <n v="0.77700000000000002"/>
    <x v="4"/>
    <x v="5"/>
  </r>
  <r>
    <s v="CA-2016-108987"/>
    <x v="63"/>
    <d v="2016-09-10T00:00:00"/>
    <x v="0"/>
    <s v="AG-10675"/>
    <s v="Anna Gayman"/>
    <x v="0"/>
    <s v="United States"/>
    <x v="6"/>
    <x v="5"/>
    <x v="3"/>
    <s v="FUR-BO-10004834"/>
    <x v="0"/>
    <x v="0"/>
    <s v="Riverside Palais Royal Lawyers Bookcase, Royale Cherry Finish"/>
    <n v="2396.2656000000002"/>
    <n v="4"/>
    <n v="-317.15280000000001"/>
    <x v="3"/>
    <x v="4"/>
  </r>
  <r>
    <s v="CA-2017-117457"/>
    <x v="64"/>
    <d v="2017-12-12T00:00:00"/>
    <x v="1"/>
    <s v="KH-16510"/>
    <s v="Keith Herrera"/>
    <x v="0"/>
    <s v="United States"/>
    <x v="28"/>
    <x v="2"/>
    <x v="1"/>
    <s v="FUR-TA-10002041"/>
    <x v="0"/>
    <x v="2"/>
    <s v="Bevis Round Conference Table Top, X-Base"/>
    <n v="1004.024"/>
    <n v="7"/>
    <n v="-112.95269999999999"/>
    <x v="4"/>
    <x v="5"/>
  </r>
  <r>
    <s v="CA-2017-117457"/>
    <x v="64"/>
    <d v="2017-12-12T00:00:00"/>
    <x v="1"/>
    <s v="KH-16510"/>
    <s v="Keith Herrera"/>
    <x v="0"/>
    <s v="United States"/>
    <x v="28"/>
    <x v="2"/>
    <x v="1"/>
    <s v="FUR-BO-10001972"/>
    <x v="0"/>
    <x v="0"/>
    <s v="O'Sullivan 4-Shelf Bookcase in Odessa Pine"/>
    <n v="1336.829"/>
    <n v="13"/>
    <n v="31.454799999999999"/>
    <x v="4"/>
    <x v="5"/>
  </r>
  <r>
    <s v="CA-2017-117457"/>
    <x v="64"/>
    <d v="2017-12-12T00:00:00"/>
    <x v="1"/>
    <s v="KH-16510"/>
    <s v="Keith Herrera"/>
    <x v="0"/>
    <s v="United States"/>
    <x v="28"/>
    <x v="2"/>
    <x v="1"/>
    <s v="FUR-CH-10003956"/>
    <x v="0"/>
    <x v="1"/>
    <s v="Novimex High-Tech Fabric Mesh Task Chair"/>
    <n v="113.568"/>
    <n v="2"/>
    <n v="-18.454799999999999"/>
    <x v="4"/>
    <x v="5"/>
  </r>
  <r>
    <s v="CA-2017-142636"/>
    <x v="54"/>
    <d v="2017-11-07T00:00:00"/>
    <x v="1"/>
    <s v="KC-16675"/>
    <s v="Kimberly Carter"/>
    <x v="1"/>
    <s v="United States"/>
    <x v="15"/>
    <x v="13"/>
    <x v="1"/>
    <s v="FUR-CH-10001891"/>
    <x v="0"/>
    <x v="1"/>
    <s v="Global Deluxe Office Fabric Chairs"/>
    <n v="307.13600000000002"/>
    <n v="4"/>
    <n v="26.874400000000001"/>
    <x v="4"/>
    <x v="0"/>
  </r>
  <r>
    <s v="CA-2016-148796"/>
    <x v="65"/>
    <d v="2016-04-18T00:00:00"/>
    <x v="1"/>
    <s v="PB-19150"/>
    <s v="Philip Brown"/>
    <x v="0"/>
    <s v="United States"/>
    <x v="2"/>
    <x v="2"/>
    <x v="1"/>
    <s v="FUR-CH-10004886"/>
    <x v="0"/>
    <x v="1"/>
    <s v="Bevis Steel Folding Chairs"/>
    <n v="383.8"/>
    <n v="5"/>
    <n v="38.380000000000003"/>
    <x v="4"/>
    <x v="6"/>
  </r>
  <r>
    <s v="CA-2017-125388"/>
    <x v="66"/>
    <d v="2017-10-23T00:00:00"/>
    <x v="1"/>
    <s v="MP-17965"/>
    <s v="Michael Paige"/>
    <x v="1"/>
    <s v="United States"/>
    <x v="37"/>
    <x v="20"/>
    <x v="2"/>
    <s v="FUR-FU-10004712"/>
    <x v="0"/>
    <x v="3"/>
    <s v="Westinghouse Mesh Shade Clip-On Gooseneck Lamp, Black"/>
    <n v="56.56"/>
    <n v="4"/>
    <n v="14.7056"/>
    <x v="4"/>
    <x v="1"/>
  </r>
  <r>
    <s v="CA-2017-155705"/>
    <x v="67"/>
    <d v="2017-08-23T00:00:00"/>
    <x v="0"/>
    <s v="NF-18385"/>
    <s v="Natalie Fritzler"/>
    <x v="0"/>
    <s v="United States"/>
    <x v="38"/>
    <x v="21"/>
    <x v="0"/>
    <s v="FUR-CH-10000015"/>
    <x v="0"/>
    <x v="1"/>
    <s v="Hon Multipurpose Stacking Arm Chairs"/>
    <n v="866.4"/>
    <n v="4"/>
    <n v="225.26400000000001"/>
    <x v="3"/>
    <x v="10"/>
  </r>
  <r>
    <s v="CA-2017-149160"/>
    <x v="68"/>
    <d v="2017-11-26T00:00:00"/>
    <x v="0"/>
    <s v="JM-15265"/>
    <s v="Janet Molinari"/>
    <x v="1"/>
    <s v="United States"/>
    <x v="39"/>
    <x v="17"/>
    <x v="3"/>
    <s v="FUR-FU-10003347"/>
    <x v="0"/>
    <x v="3"/>
    <s v="Coloredge Poster Frame"/>
    <n v="28.4"/>
    <n v="2"/>
    <n v="11.076000000000001"/>
    <x v="0"/>
    <x v="0"/>
  </r>
  <r>
    <s v="CA-2017-157252"/>
    <x v="69"/>
    <d v="2017-01-23T00:00:00"/>
    <x v="0"/>
    <s v="CV-12805"/>
    <s v="Cynthia Voltz"/>
    <x v="1"/>
    <s v="United States"/>
    <x v="13"/>
    <x v="7"/>
    <x v="2"/>
    <s v="FUR-CH-10003396"/>
    <x v="0"/>
    <x v="1"/>
    <s v="Global Deluxe Steno Chair"/>
    <n v="207.846"/>
    <n v="3"/>
    <n v="2.3094000000000001"/>
    <x v="0"/>
    <x v="8"/>
  </r>
  <r>
    <s v="CA-2016-115756"/>
    <x v="26"/>
    <d v="2016-09-07T00:00:00"/>
    <x v="0"/>
    <s v="PK-19075"/>
    <s v="Pete Kriz"/>
    <x v="0"/>
    <s v="United States"/>
    <x v="25"/>
    <x v="17"/>
    <x v="3"/>
    <s v="FUR-FU-10000246"/>
    <x v="0"/>
    <x v="3"/>
    <s v="Aluminum Document Frame"/>
    <n v="12.22"/>
    <n v="1"/>
    <n v="3.6659999999999999"/>
    <x v="3"/>
    <x v="4"/>
  </r>
  <r>
    <s v="CA-2016-115756"/>
    <x v="26"/>
    <d v="2016-09-07T00:00:00"/>
    <x v="0"/>
    <s v="PK-19075"/>
    <s v="Pete Kriz"/>
    <x v="0"/>
    <s v="United States"/>
    <x v="25"/>
    <x v="17"/>
    <x v="3"/>
    <s v="FUR-CH-10002372"/>
    <x v="0"/>
    <x v="1"/>
    <s v="Office Star - Ergonomically Designed Knee Chair"/>
    <n v="242.94"/>
    <n v="3"/>
    <n v="29.152799999999999"/>
    <x v="3"/>
    <x v="4"/>
  </r>
  <r>
    <s v="CA-2017-154214"/>
    <x v="70"/>
    <d v="2017-03-25T00:00:00"/>
    <x v="0"/>
    <s v="TB-21595"/>
    <s v="Troy Blackwell"/>
    <x v="0"/>
    <s v="United States"/>
    <x v="29"/>
    <x v="6"/>
    <x v="3"/>
    <s v="FUR-FU-10000206"/>
    <x v="0"/>
    <x v="3"/>
    <s v="GE General Purpose, Extra Long Life, Showcase &amp; Floodlight Incandescent Bulbs"/>
    <n v="2.91"/>
    <n v="1"/>
    <n v="1.3676999999999999"/>
    <x v="2"/>
    <x v="9"/>
  </r>
  <r>
    <s v="CA-2017-147277"/>
    <x v="71"/>
    <d v="2017-10-24T00:00:00"/>
    <x v="1"/>
    <s v="EB-13705"/>
    <s v="Ed Braxton"/>
    <x v="1"/>
    <s v="United States"/>
    <x v="40"/>
    <x v="15"/>
    <x v="2"/>
    <s v="FUR-TA-10001539"/>
    <x v="0"/>
    <x v="2"/>
    <s v="Chromcraft Rectangular Conference Tables"/>
    <n v="284.36399999999998"/>
    <n v="2"/>
    <n v="-75.830399999999997"/>
    <x v="4"/>
    <x v="1"/>
  </r>
  <r>
    <s v="US-2014-110674"/>
    <x v="72"/>
    <d v="2014-02-18T00:00:00"/>
    <x v="1"/>
    <s v="SC-20095"/>
    <s v="Sanjit Chand"/>
    <x v="0"/>
    <s v="United States"/>
    <x v="41"/>
    <x v="2"/>
    <x v="1"/>
    <s v="FUR-CH-10000225"/>
    <x v="0"/>
    <x v="1"/>
    <s v="Global Geo Office Task Chair, Gray"/>
    <n v="129.56800000000001"/>
    <n v="2"/>
    <n v="-24.294"/>
    <x v="6"/>
    <x v="11"/>
  </r>
  <r>
    <s v="US-2016-157945"/>
    <x v="73"/>
    <d v="2016-10-01T00:00:00"/>
    <x v="1"/>
    <s v="NF-18385"/>
    <s v="Natalie Fritzler"/>
    <x v="0"/>
    <s v="United States"/>
    <x v="42"/>
    <x v="8"/>
    <x v="3"/>
    <s v="FUR-CH-10002331"/>
    <x v="0"/>
    <x v="1"/>
    <s v="Hon 4700 Series Mobuis Mid-Back Task Chairs with Adjustable Arms"/>
    <n v="747.55799999999999"/>
    <n v="3"/>
    <n v="-96.114599999999996"/>
    <x v="2"/>
    <x v="4"/>
  </r>
  <r>
    <s v="CA-2016-109869"/>
    <x v="74"/>
    <d v="2016-04-29T00:00:00"/>
    <x v="1"/>
    <s v="TN-21040"/>
    <s v="Tanja Norvell"/>
    <x v="2"/>
    <s v="United States"/>
    <x v="43"/>
    <x v="22"/>
    <x v="1"/>
    <s v="FUR-FU-10000023"/>
    <x v="0"/>
    <x v="3"/>
    <s v="Eldon Wave Desk Accessories"/>
    <n v="23.56"/>
    <n v="5"/>
    <n v="7.0679999999999996"/>
    <x v="1"/>
    <x v="6"/>
  </r>
  <r>
    <s v="CA-2016-109869"/>
    <x v="74"/>
    <d v="2016-04-29T00:00:00"/>
    <x v="1"/>
    <s v="TN-21040"/>
    <s v="Tanja Norvell"/>
    <x v="2"/>
    <s v="United States"/>
    <x v="43"/>
    <x v="22"/>
    <x v="1"/>
    <s v="FUR-TA-10001889"/>
    <x v="0"/>
    <x v="2"/>
    <s v="Bush Advantage Collection Racetrack Conference Table"/>
    <n v="1272.6300000000001"/>
    <n v="6"/>
    <n v="-814.48320000000001"/>
    <x v="1"/>
    <x v="6"/>
  </r>
  <r>
    <s v="US-2015-101399"/>
    <x v="75"/>
    <d v="2015-01-24T00:00:00"/>
    <x v="1"/>
    <s v="JS-15940"/>
    <s v="Joni Sundaresam"/>
    <x v="2"/>
    <s v="United States"/>
    <x v="44"/>
    <x v="8"/>
    <x v="3"/>
    <s v="FUR-FU-10002918"/>
    <x v="0"/>
    <x v="3"/>
    <s v="Eldon ClusterMat Chair Mat with Cordless Antistatic Protection"/>
    <n v="254.744"/>
    <n v="7"/>
    <n v="-312.06139999999999"/>
    <x v="1"/>
    <x v="8"/>
  </r>
  <r>
    <s v="CA-2017-154907"/>
    <x v="76"/>
    <d v="2017-04-04T00:00:00"/>
    <x v="1"/>
    <s v="DS-13180"/>
    <s v="David Smith"/>
    <x v="1"/>
    <s v="United States"/>
    <x v="45"/>
    <x v="5"/>
    <x v="3"/>
    <s v="FUR-BO-10002824"/>
    <x v="0"/>
    <x v="0"/>
    <s v="Bush Mission Pointe Library"/>
    <n v="205.33279999999999"/>
    <n v="2"/>
    <n v="-36.235199999999999"/>
    <x v="4"/>
    <x v="9"/>
  </r>
  <r>
    <s v="CA-2014-144666"/>
    <x v="77"/>
    <d v="2014-11-11T00:00:00"/>
    <x v="0"/>
    <s v="JP-15520"/>
    <s v="Jeremy Pistek"/>
    <x v="0"/>
    <s v="United States"/>
    <x v="28"/>
    <x v="2"/>
    <x v="1"/>
    <s v="FUR-BO-10001601"/>
    <x v="0"/>
    <x v="0"/>
    <s v="Sauder Mission Library with Doors, Fruitwood Finish"/>
    <n v="222.666"/>
    <n v="2"/>
    <n v="10.478400000000001"/>
    <x v="3"/>
    <x v="0"/>
  </r>
  <r>
    <s v="CA-2016-152632"/>
    <x v="78"/>
    <d v="2016-11-02T00:00:00"/>
    <x v="1"/>
    <s v="JE-15475"/>
    <s v="Jeremy Ellison"/>
    <x v="0"/>
    <s v="United States"/>
    <x v="8"/>
    <x v="7"/>
    <x v="2"/>
    <s v="FUR-FU-10002671"/>
    <x v="0"/>
    <x v="3"/>
    <s v="Electrix 20W Halogen Replacement Bulb for Zoom-In Desk Lamp"/>
    <n v="40.200000000000003"/>
    <n v="3"/>
    <n v="19.295999999999999"/>
    <x v="6"/>
    <x v="1"/>
  </r>
  <r>
    <s v="CA-2017-140963"/>
    <x v="79"/>
    <d v="2017-06-13T00:00:00"/>
    <x v="2"/>
    <s v="MT-18070"/>
    <s v="Michelle Tran"/>
    <x v="2"/>
    <s v="United States"/>
    <x v="2"/>
    <x v="2"/>
    <x v="1"/>
    <s v="FUR-BO-10001337"/>
    <x v="0"/>
    <x v="0"/>
    <s v="O'Sullivan Living Dimensions 2-Shelf Bookcases"/>
    <n v="514.16499999999996"/>
    <n v="5"/>
    <n v="-30.245000000000001"/>
    <x v="0"/>
    <x v="2"/>
  </r>
  <r>
    <s v="US-2016-120929"/>
    <x v="80"/>
    <d v="2016-03-21T00:00:00"/>
    <x v="0"/>
    <s v="RO-19780"/>
    <s v="Rose O'Brian"/>
    <x v="0"/>
    <s v="United States"/>
    <x v="10"/>
    <x v="9"/>
    <x v="0"/>
    <s v="FUR-TA-10001857"/>
    <x v="0"/>
    <x v="2"/>
    <s v="Balt Solid Wood Rectangular Table"/>
    <n v="189.88200000000001"/>
    <n v="3"/>
    <n v="-94.941000000000003"/>
    <x v="0"/>
    <x v="9"/>
  </r>
  <r>
    <s v="CA-2016-126158"/>
    <x v="81"/>
    <d v="2016-07-31T00:00:00"/>
    <x v="1"/>
    <s v="SC-20095"/>
    <s v="Sanjit Chand"/>
    <x v="0"/>
    <s v="United States"/>
    <x v="46"/>
    <x v="2"/>
    <x v="1"/>
    <s v="FUR-FU-10004864"/>
    <x v="0"/>
    <x v="3"/>
    <s v="Howard Miller 14-1/2&quot; Diameter Chrome Round Wall Clock"/>
    <n v="255.76"/>
    <n v="4"/>
    <n v="81.843199999999996"/>
    <x v="6"/>
    <x v="3"/>
  </r>
  <r>
    <s v="CA-2016-126158"/>
    <x v="81"/>
    <d v="2016-07-31T00:00:00"/>
    <x v="1"/>
    <s v="SC-20095"/>
    <s v="Sanjit Chand"/>
    <x v="0"/>
    <s v="United States"/>
    <x v="46"/>
    <x v="2"/>
    <x v="1"/>
    <s v="FUR-CH-10002602"/>
    <x v="0"/>
    <x v="1"/>
    <s v="DMI Arturo Collection Mission-style Design Wood Chair"/>
    <n v="241.56800000000001"/>
    <n v="2"/>
    <n v="18.117599999999999"/>
    <x v="6"/>
    <x v="3"/>
  </r>
  <r>
    <s v="CA-2016-126158"/>
    <x v="81"/>
    <d v="2016-07-31T00:00:00"/>
    <x v="1"/>
    <s v="SC-20095"/>
    <s v="Sanjit Chand"/>
    <x v="0"/>
    <s v="United States"/>
    <x v="46"/>
    <x v="2"/>
    <x v="1"/>
    <s v="FUR-FU-10000073"/>
    <x v="0"/>
    <x v="3"/>
    <s v="Deflect-O Glasstique Clear Desk Accessories"/>
    <n v="69.3"/>
    <n v="9"/>
    <n v="22.869"/>
    <x v="6"/>
    <x v="3"/>
  </r>
  <r>
    <s v="US-2016-105578"/>
    <x v="82"/>
    <d v="2016-06-04T00:00:00"/>
    <x v="1"/>
    <s v="MY-17380"/>
    <s v="Maribeth Yedwab"/>
    <x v="1"/>
    <s v="United States"/>
    <x v="47"/>
    <x v="12"/>
    <x v="1"/>
    <s v="FUR-CH-10001215"/>
    <x v="0"/>
    <x v="1"/>
    <s v="Global Troy Executive Leather Low-Back Tilter"/>
    <n v="801.56799999999998"/>
    <n v="2"/>
    <n v="50.097999999999999"/>
    <x v="2"/>
    <x v="7"/>
  </r>
  <r>
    <s v="CA-2017-135307"/>
    <x v="83"/>
    <d v="2017-11-27T00:00:00"/>
    <x v="2"/>
    <s v="LS-17245"/>
    <s v="Lynn Smith"/>
    <x v="0"/>
    <s v="United States"/>
    <x v="48"/>
    <x v="23"/>
    <x v="3"/>
    <s v="FUR-FU-10001290"/>
    <x v="0"/>
    <x v="3"/>
    <s v="Executive Impressions Supervisor Wall Clock"/>
    <n v="126.3"/>
    <n v="3"/>
    <n v="40.415999999999997"/>
    <x v="5"/>
    <x v="0"/>
  </r>
  <r>
    <s v="CA-2017-145142"/>
    <x v="84"/>
    <d v="2017-01-25T00:00:00"/>
    <x v="2"/>
    <s v="MC-17605"/>
    <s v="Matt Connell"/>
    <x v="1"/>
    <s v="United States"/>
    <x v="25"/>
    <x v="17"/>
    <x v="3"/>
    <s v="FUR-TA-10001857"/>
    <x v="0"/>
    <x v="2"/>
    <s v="Balt Solid Wood Rectangular Table"/>
    <n v="210.98"/>
    <n v="2"/>
    <n v="21.097999999999999"/>
    <x v="3"/>
    <x v="8"/>
  </r>
  <r>
    <s v="CA-2017-113558"/>
    <x v="85"/>
    <d v="2017-10-26T00:00:00"/>
    <x v="1"/>
    <s v="PH-18790"/>
    <s v="Patricia Hirasaki"/>
    <x v="2"/>
    <s v="United States"/>
    <x v="49"/>
    <x v="1"/>
    <x v="0"/>
    <s v="FUR-CH-10003379"/>
    <x v="0"/>
    <x v="1"/>
    <s v="Global Commerce Series High-Back Swivel/Tilt Chairs"/>
    <n v="683.952"/>
    <n v="3"/>
    <n v="42.747"/>
    <x v="2"/>
    <x v="1"/>
  </r>
  <r>
    <s v="CA-2017-113558"/>
    <x v="85"/>
    <d v="2017-10-26T00:00:00"/>
    <x v="1"/>
    <s v="PH-18790"/>
    <s v="Patricia Hirasaki"/>
    <x v="2"/>
    <s v="United States"/>
    <x v="49"/>
    <x v="1"/>
    <x v="0"/>
    <s v="FUR-FU-10001756"/>
    <x v="0"/>
    <x v="3"/>
    <s v="Eldon Expressions Desk Accessory, Wood Photo Frame, Mahogany"/>
    <n v="45.695999999999998"/>
    <n v="3"/>
    <n v="5.1407999999999996"/>
    <x v="2"/>
    <x v="1"/>
  </r>
  <r>
    <s v="CA-2015-102848"/>
    <x v="86"/>
    <d v="2015-11-09T00:00:00"/>
    <x v="0"/>
    <s v="KB-16240"/>
    <s v="Karen Bern"/>
    <x v="1"/>
    <s v="United States"/>
    <x v="2"/>
    <x v="2"/>
    <x v="1"/>
    <s v="FUR-CH-10000595"/>
    <x v="0"/>
    <x v="1"/>
    <s v="Safco Contoured Stacking Chairs"/>
    <n v="190.72"/>
    <n v="1"/>
    <n v="11.92"/>
    <x v="3"/>
    <x v="0"/>
  </r>
  <r>
    <s v="US-2017-129441"/>
    <x v="87"/>
    <d v="2017-09-11T00:00:00"/>
    <x v="1"/>
    <s v="JC-15340"/>
    <s v="Jasper Cacioppo"/>
    <x v="0"/>
    <s v="United States"/>
    <x v="2"/>
    <x v="2"/>
    <x v="1"/>
    <s v="FUR-FU-10000448"/>
    <x v="0"/>
    <x v="3"/>
    <s v="Tenex Chairmats For Use With Carpeted Floors"/>
    <n v="47.94"/>
    <n v="3"/>
    <n v="2.3969999999999998"/>
    <x v="4"/>
    <x v="4"/>
  </r>
  <r>
    <s v="CA-2015-134894"/>
    <x v="88"/>
    <d v="2015-12-11T00:00:00"/>
    <x v="1"/>
    <s v="DK-12985"/>
    <s v="Darren Koutras"/>
    <x v="0"/>
    <s v="United States"/>
    <x v="0"/>
    <x v="0"/>
    <x v="0"/>
    <s v="FUR-CH-10002647"/>
    <x v="0"/>
    <x v="1"/>
    <s v="Situations Contoured Folding Chairs, 4/Set"/>
    <n v="283.92"/>
    <n v="4"/>
    <n v="70.98"/>
    <x v="4"/>
    <x v="5"/>
  </r>
  <r>
    <s v="CA-2014-103849"/>
    <x v="89"/>
    <d v="2014-05-16T00:00:00"/>
    <x v="1"/>
    <s v="PG-18895"/>
    <s v="Paul Gonzalez"/>
    <x v="0"/>
    <s v="United States"/>
    <x v="50"/>
    <x v="5"/>
    <x v="3"/>
    <s v="FUR-FU-10000723"/>
    <x v="0"/>
    <x v="3"/>
    <s v="Deflect-o EconoMat Studded, No Bevel Mat for Low Pile Carpeting"/>
    <n v="66.111999999999995"/>
    <n v="4"/>
    <n v="-84.2928"/>
    <x v="2"/>
    <x v="7"/>
  </r>
  <r>
    <s v="CA-2016-136406"/>
    <x v="90"/>
    <d v="2016-04-17T00:00:00"/>
    <x v="0"/>
    <s v="BD-11320"/>
    <s v="Bill Donatelli"/>
    <x v="0"/>
    <s v="United States"/>
    <x v="28"/>
    <x v="2"/>
    <x v="1"/>
    <s v="FUR-CH-10002024"/>
    <x v="0"/>
    <x v="1"/>
    <s v="HON 5400 Series Task Chairs for Big and Tall"/>
    <n v="1121.568"/>
    <n v="2"/>
    <n v="0"/>
    <x v="3"/>
    <x v="6"/>
  </r>
  <r>
    <s v="CA-2017-112774"/>
    <x v="91"/>
    <d v="2017-09-12T00:00:00"/>
    <x v="2"/>
    <s v="RC-19960"/>
    <s v="Ryan Crowe"/>
    <x v="0"/>
    <s v="United States"/>
    <x v="51"/>
    <x v="1"/>
    <x v="0"/>
    <s v="FUR-FU-10003039"/>
    <x v="0"/>
    <x v="3"/>
    <s v="Howard Miller 11-1/2&quot; Diameter Grantwood Wall Clock"/>
    <n v="34.503999999999998"/>
    <n v="1"/>
    <n v="6.0381999999999998"/>
    <x v="5"/>
    <x v="4"/>
  </r>
  <r>
    <s v="CA-2016-113243"/>
    <x v="92"/>
    <d v="2016-06-15T00:00:00"/>
    <x v="1"/>
    <s v="OT-18730"/>
    <s v="Olvera Toch"/>
    <x v="0"/>
    <s v="United States"/>
    <x v="2"/>
    <x v="2"/>
    <x v="1"/>
    <s v="FUR-TA-10004256"/>
    <x v="0"/>
    <x v="2"/>
    <s v="Bretford ÒJust In TimeÓ Height-Adjustable Multi-Task Work Tables"/>
    <n v="1335.68"/>
    <n v="4"/>
    <n v="-217.048"/>
    <x v="2"/>
    <x v="2"/>
  </r>
  <r>
    <s v="CA-2017-118731"/>
    <x v="93"/>
    <d v="2017-11-22T00:00:00"/>
    <x v="0"/>
    <s v="LP-17080"/>
    <s v="Liz Pelletier"/>
    <x v="0"/>
    <s v="United States"/>
    <x v="28"/>
    <x v="2"/>
    <x v="1"/>
    <s v="FUR-FU-10003347"/>
    <x v="0"/>
    <x v="3"/>
    <s v="Coloredge Poster Frame"/>
    <n v="42.6"/>
    <n v="3"/>
    <n v="16.614000000000001"/>
    <x v="3"/>
    <x v="0"/>
  </r>
  <r>
    <s v="CA-2014-145576"/>
    <x v="94"/>
    <d v="2014-09-18T00:00:00"/>
    <x v="0"/>
    <s v="CA-12775"/>
    <s v="Cynthia Arntzen"/>
    <x v="0"/>
    <s v="United States"/>
    <x v="26"/>
    <x v="1"/>
    <x v="0"/>
    <s v="FUR-FU-10004020"/>
    <x v="0"/>
    <x v="3"/>
    <s v="Advantus Panel Wall Acrylic Frame"/>
    <n v="13.128"/>
    <n v="3"/>
    <n v="3.7743000000000002"/>
    <x v="4"/>
    <x v="4"/>
  </r>
  <r>
    <s v="CA-2017-156951"/>
    <x v="95"/>
    <d v="2017-10-08T00:00:00"/>
    <x v="1"/>
    <s v="EB-13840"/>
    <s v="Ellis Ballard"/>
    <x v="1"/>
    <s v="United States"/>
    <x v="15"/>
    <x v="13"/>
    <x v="1"/>
    <s v="FUR-CH-10004997"/>
    <x v="0"/>
    <x v="1"/>
    <s v="Hon Every-Day Series Multi-Task Chairs"/>
    <n v="451.15199999999999"/>
    <n v="3"/>
    <n v="0"/>
    <x v="1"/>
    <x v="1"/>
  </r>
  <r>
    <s v="CA-2017-118640"/>
    <x v="96"/>
    <d v="2017-07-26T00:00:00"/>
    <x v="1"/>
    <s v="CS-11950"/>
    <s v="Carlos Soltero"/>
    <x v="0"/>
    <s v="United States"/>
    <x v="9"/>
    <x v="8"/>
    <x v="3"/>
    <s v="FUR-FU-10001475"/>
    <x v="0"/>
    <x v="3"/>
    <s v="Contract Clock, 14&quot;, Brown"/>
    <n v="8.7919999999999998"/>
    <n v="1"/>
    <n v="-5.7148000000000003"/>
    <x v="6"/>
    <x v="3"/>
  </r>
  <r>
    <s v="CA-2015-128139"/>
    <x v="97"/>
    <d v="2015-07-09T00:00:00"/>
    <x v="1"/>
    <s v="BD-11725"/>
    <s v="Bruce Degenhardt"/>
    <x v="0"/>
    <s v="United States"/>
    <x v="52"/>
    <x v="0"/>
    <x v="0"/>
    <s v="FUR-CH-10003956"/>
    <x v="0"/>
    <x v="1"/>
    <s v="Novimex High-Tech Fabric Mesh Task Chair"/>
    <n v="70.98"/>
    <n v="1"/>
    <n v="4.9686000000000003"/>
    <x v="6"/>
    <x v="3"/>
  </r>
  <r>
    <s v="CA-2014-131450"/>
    <x v="98"/>
    <d v="2014-08-15T00:00:00"/>
    <x v="1"/>
    <s v="LR-16915"/>
    <s v="Lena Radford"/>
    <x v="0"/>
    <s v="United States"/>
    <x v="53"/>
    <x v="2"/>
    <x v="1"/>
    <s v="FUR-FU-10001979"/>
    <x v="0"/>
    <x v="3"/>
    <s v="Dana Halogen Swing-Arm Architect Lamp"/>
    <n v="327.76"/>
    <n v="8"/>
    <n v="91.772800000000004"/>
    <x v="1"/>
    <x v="10"/>
  </r>
  <r>
    <s v="CA-2014-149958"/>
    <x v="99"/>
    <d v="2014-03-19T00:00:00"/>
    <x v="1"/>
    <s v="AS-10240"/>
    <s v="Alan Shonely"/>
    <x v="0"/>
    <s v="United States"/>
    <x v="26"/>
    <x v="1"/>
    <x v="0"/>
    <s v="FUR-FU-10001756"/>
    <x v="0"/>
    <x v="3"/>
    <s v="Eldon Expressions Desk Accessory, Wood Photo Frame, Mahogany"/>
    <n v="45.695999999999998"/>
    <n v="3"/>
    <n v="5.1407999999999996"/>
    <x v="4"/>
    <x v="9"/>
  </r>
  <r>
    <s v="CA-2017-117947"/>
    <x v="100"/>
    <d v="2017-08-23T00:00:00"/>
    <x v="0"/>
    <s v="NG-18355"/>
    <s v="Nat Gilpin"/>
    <x v="1"/>
    <s v="United States"/>
    <x v="13"/>
    <x v="7"/>
    <x v="2"/>
    <s v="FUR-FU-10003849"/>
    <x v="0"/>
    <x v="3"/>
    <s v="DAX Metal Frame, Desktop, Stepped-Edge"/>
    <n v="40.479999999999997"/>
    <n v="2"/>
    <n v="15.7872"/>
    <x v="2"/>
    <x v="10"/>
  </r>
  <r>
    <s v="CA-2017-117947"/>
    <x v="100"/>
    <d v="2017-08-23T00:00:00"/>
    <x v="0"/>
    <s v="NG-18355"/>
    <s v="Nat Gilpin"/>
    <x v="1"/>
    <s v="United States"/>
    <x v="13"/>
    <x v="7"/>
    <x v="2"/>
    <s v="FUR-FU-10000010"/>
    <x v="0"/>
    <x v="3"/>
    <s v="DAX Value U-Channel Document Frames, Easel Back"/>
    <n v="9.94"/>
    <n v="2"/>
    <n v="3.0813999999999999"/>
    <x v="2"/>
    <x v="10"/>
  </r>
  <r>
    <s v="CA-2017-117947"/>
    <x v="100"/>
    <d v="2017-08-23T00:00:00"/>
    <x v="0"/>
    <s v="NG-18355"/>
    <s v="Nat Gilpin"/>
    <x v="1"/>
    <s v="United States"/>
    <x v="13"/>
    <x v="7"/>
    <x v="2"/>
    <s v="FUR-FU-10000521"/>
    <x v="0"/>
    <x v="3"/>
    <s v="Seth Thomas 14&quot; Putty-Colored Wall Clock"/>
    <n v="88.02"/>
    <n v="3"/>
    <n v="27.286200000000001"/>
    <x v="2"/>
    <x v="10"/>
  </r>
  <r>
    <s v="CA-2015-138009"/>
    <x v="101"/>
    <d v="2015-12-03T00:00:00"/>
    <x v="1"/>
    <s v="SF-20965"/>
    <s v="Sylvia Foulston"/>
    <x v="1"/>
    <s v="United States"/>
    <x v="54"/>
    <x v="17"/>
    <x v="3"/>
    <s v="FUR-CH-10004853"/>
    <x v="0"/>
    <x v="1"/>
    <s v="Global Manager's Adjustable Task Chair, Storm"/>
    <n v="301.95999999999998"/>
    <n v="2"/>
    <n v="87.568399999999997"/>
    <x v="4"/>
    <x v="0"/>
  </r>
  <r>
    <s v="CA-2017-163020"/>
    <x v="102"/>
    <d v="2017-09-19T00:00:00"/>
    <x v="1"/>
    <s v="MO-17800"/>
    <s v="Meg O'Connel"/>
    <x v="2"/>
    <s v="United States"/>
    <x v="13"/>
    <x v="7"/>
    <x v="2"/>
    <s v="FUR-FU-10000221"/>
    <x v="0"/>
    <x v="3"/>
    <s v="Master Caster Door Stop, Brown"/>
    <n v="35.56"/>
    <n v="7"/>
    <n v="12.090400000000001"/>
    <x v="4"/>
    <x v="4"/>
  </r>
  <r>
    <s v="CA-2015-168004"/>
    <x v="103"/>
    <d v="2015-10-09T00:00:00"/>
    <x v="0"/>
    <s v="DJ-13420"/>
    <s v="Denny Joy"/>
    <x v="1"/>
    <s v="United States"/>
    <x v="55"/>
    <x v="24"/>
    <x v="0"/>
    <s v="FUR-CH-10001482"/>
    <x v="0"/>
    <x v="1"/>
    <s v="Office Star - Mesh Screen back chair with Vinyl seat"/>
    <n v="392.94"/>
    <n v="3"/>
    <n v="43.223399999999998"/>
    <x v="2"/>
    <x v="1"/>
  </r>
  <r>
    <s v="CA-2016-115917"/>
    <x v="104"/>
    <d v="2016-05-25T00:00:00"/>
    <x v="1"/>
    <s v="RB-19465"/>
    <s v="Rick Bensley"/>
    <x v="2"/>
    <s v="United States"/>
    <x v="56"/>
    <x v="2"/>
    <x v="1"/>
    <s v="FUR-FU-10000576"/>
    <x v="0"/>
    <x v="3"/>
    <s v="Luxo Professional Fluorescent Magnifier Lamp with Clamp-Mount Base"/>
    <n v="1049.2"/>
    <n v="5"/>
    <n v="272.79199999999997"/>
    <x v="2"/>
    <x v="7"/>
  </r>
  <r>
    <s v="CA-2016-147067"/>
    <x v="105"/>
    <d v="2016-12-22T00:00:00"/>
    <x v="1"/>
    <s v="JD-16150"/>
    <s v="Justin Deggeller"/>
    <x v="1"/>
    <s v="United States"/>
    <x v="12"/>
    <x v="11"/>
    <x v="3"/>
    <s v="FUR-FU-10000732"/>
    <x v="0"/>
    <x v="3"/>
    <s v="Eldon 200 Class Desk Accessories"/>
    <n v="18.84"/>
    <n v="3"/>
    <n v="6.0288000000000004"/>
    <x v="4"/>
    <x v="5"/>
  </r>
  <r>
    <s v="CA-2016-160745"/>
    <x v="106"/>
    <d v="2016-12-16T00:00:00"/>
    <x v="0"/>
    <s v="AR-10825"/>
    <s v="Anthony Rawles"/>
    <x v="1"/>
    <s v="United States"/>
    <x v="57"/>
    <x v="13"/>
    <x v="1"/>
    <s v="FUR-FU-10001935"/>
    <x v="0"/>
    <x v="3"/>
    <s v="3M Hangers With Command Adhesive"/>
    <n v="14.8"/>
    <n v="4"/>
    <n v="6.0679999999999996"/>
    <x v="2"/>
    <x v="5"/>
  </r>
  <r>
    <s v="US-2016-156097"/>
    <x v="107"/>
    <d v="2016-09-19T00:00:00"/>
    <x v="3"/>
    <s v="EH-14125"/>
    <s v="Eugene Hildebrand"/>
    <x v="2"/>
    <s v="United States"/>
    <x v="14"/>
    <x v="8"/>
    <x v="3"/>
    <s v="FUR-CH-10001215"/>
    <x v="0"/>
    <x v="1"/>
    <s v="Global Troy Executive Leather Low-Back Tilter"/>
    <n v="701.37199999999996"/>
    <n v="2"/>
    <n v="-50.097999999999999"/>
    <x v="7"/>
    <x v="4"/>
  </r>
  <r>
    <s v="CA-2015-146563"/>
    <x v="108"/>
    <d v="2015-08-28T00:00:00"/>
    <x v="1"/>
    <s v="CB-12025"/>
    <s v="Cassandra Brandow"/>
    <x v="0"/>
    <s v="United States"/>
    <x v="58"/>
    <x v="5"/>
    <x v="3"/>
    <s v="FUR-TA-10001768"/>
    <x v="0"/>
    <x v="2"/>
    <s v="Hon Racetrack Conference Tables"/>
    <n v="918.78499999999997"/>
    <n v="5"/>
    <n v="-118.12949999999999"/>
    <x v="4"/>
    <x v="10"/>
  </r>
  <r>
    <s v="CA-2014-156314"/>
    <x v="109"/>
    <d v="2014-12-26T00:00:00"/>
    <x v="2"/>
    <s v="RP-19390"/>
    <s v="Resi Pšlking"/>
    <x v="0"/>
    <s v="United States"/>
    <x v="59"/>
    <x v="15"/>
    <x v="2"/>
    <s v="FUR-FU-10003096"/>
    <x v="0"/>
    <x v="3"/>
    <s v="Master Giant Foot Doorstop, Safety Yellow"/>
    <n v="30.36"/>
    <n v="5"/>
    <n v="8.7285000000000004"/>
    <x v="3"/>
    <x v="5"/>
  </r>
  <r>
    <s v="US-2017-106663"/>
    <x v="110"/>
    <d v="2017-06-13T00:00:00"/>
    <x v="1"/>
    <s v="MO-17800"/>
    <s v="Meg O'Connel"/>
    <x v="2"/>
    <s v="United States"/>
    <x v="9"/>
    <x v="8"/>
    <x v="3"/>
    <s v="FUR-FU-10002759"/>
    <x v="0"/>
    <x v="3"/>
    <s v="12-1/2 Diameter Round Wall Clock"/>
    <n v="23.975999999999999"/>
    <n v="3"/>
    <n v="-14.3856"/>
    <x v="4"/>
    <x v="2"/>
  </r>
  <r>
    <s v="US-2017-106663"/>
    <x v="110"/>
    <d v="2017-06-13T00:00:00"/>
    <x v="1"/>
    <s v="MO-17800"/>
    <s v="Meg O'Connel"/>
    <x v="2"/>
    <s v="United States"/>
    <x v="9"/>
    <x v="8"/>
    <x v="3"/>
    <s v="FUR-TA-10000688"/>
    <x v="0"/>
    <x v="2"/>
    <s v="Chromcraft Bull-Nose Wood Round Conference Table Top, Wood Base"/>
    <n v="108.925"/>
    <n v="1"/>
    <n v="-71.890500000000003"/>
    <x v="4"/>
    <x v="2"/>
  </r>
  <r>
    <s v="US-2017-119438"/>
    <x v="111"/>
    <d v="2017-03-23T00:00:00"/>
    <x v="1"/>
    <s v="CD-11980"/>
    <s v="Carol Darley"/>
    <x v="0"/>
    <s v="United States"/>
    <x v="60"/>
    <x v="5"/>
    <x v="3"/>
    <s v="FUR-FU-10003553"/>
    <x v="0"/>
    <x v="3"/>
    <s v="Howard Miller 13-1/2&quot; Diameter Rosebrook Wall Clock"/>
    <n v="82.524000000000001"/>
    <n v="3"/>
    <n v="-41.262"/>
    <x v="2"/>
    <x v="9"/>
  </r>
  <r>
    <s v="CA-2017-161480"/>
    <x v="19"/>
    <d v="2017-12-29T00:00:00"/>
    <x v="1"/>
    <s v="RA-19285"/>
    <s v="Ralph Arnett"/>
    <x v="0"/>
    <s v="United States"/>
    <x v="13"/>
    <x v="7"/>
    <x v="2"/>
    <s v="FUR-BO-10004015"/>
    <x v="0"/>
    <x v="0"/>
    <s v="Bush Andora Bookcase, Maple/Graphite Gray Finish"/>
    <n v="191.98400000000001"/>
    <n v="2"/>
    <n v="4.7995999999999999"/>
    <x v="4"/>
    <x v="5"/>
  </r>
  <r>
    <s v="US-2014-117135"/>
    <x v="112"/>
    <d v="2014-06-23T00:00:00"/>
    <x v="0"/>
    <s v="NP-18325"/>
    <s v="Naresj Patel"/>
    <x v="0"/>
    <s v="United States"/>
    <x v="61"/>
    <x v="25"/>
    <x v="0"/>
    <s v="FUR-FU-10004071"/>
    <x v="0"/>
    <x v="3"/>
    <s v="Luxo Professional Magnifying Clamp-On Fluorescent Lamps"/>
    <n v="104.01"/>
    <n v="1"/>
    <n v="14.561400000000001"/>
    <x v="3"/>
    <x v="2"/>
  </r>
  <r>
    <s v="CA-2017-114552"/>
    <x v="113"/>
    <d v="2017-09-08T00:00:00"/>
    <x v="1"/>
    <s v="Dl-13600"/>
    <s v="Dorris liebe"/>
    <x v="1"/>
    <s v="United States"/>
    <x v="59"/>
    <x v="15"/>
    <x v="2"/>
    <s v="FUR-FU-10002960"/>
    <x v="0"/>
    <x v="3"/>
    <s v="Eldon 200 Class Desk Accessories, Burgundy"/>
    <n v="15.071999999999999"/>
    <n v="3"/>
    <n v="4.1448"/>
    <x v="6"/>
    <x v="4"/>
  </r>
  <r>
    <s v="CA-2016-163755"/>
    <x v="114"/>
    <d v="2016-11-08T00:00:00"/>
    <x v="0"/>
    <s v="AS-10285"/>
    <s v="Alejandro Savely"/>
    <x v="1"/>
    <s v="United States"/>
    <x v="15"/>
    <x v="13"/>
    <x v="1"/>
    <s v="FUR-FU-10003394"/>
    <x v="0"/>
    <x v="3"/>
    <s v="Tenex &quot;The Solids&quot; Textured Chair Mats"/>
    <n v="209.88"/>
    <n v="3"/>
    <n v="35.679600000000001"/>
    <x v="4"/>
    <x v="0"/>
  </r>
  <r>
    <s v="CA-2015-142027"/>
    <x v="115"/>
    <d v="2015-04-14T00:00:00"/>
    <x v="1"/>
    <s v="JK-15370"/>
    <s v="Jay Kimmel"/>
    <x v="0"/>
    <s v="United States"/>
    <x v="62"/>
    <x v="2"/>
    <x v="1"/>
    <s v="FUR-TA-10002774"/>
    <x v="0"/>
    <x v="2"/>
    <s v="Laminate Occasional Tables"/>
    <n v="369.91199999999998"/>
    <n v="3"/>
    <n v="-13.871700000000001"/>
    <x v="2"/>
    <x v="6"/>
  </r>
  <r>
    <s v="CA-2014-112158"/>
    <x v="116"/>
    <d v="2014-12-04T00:00:00"/>
    <x v="2"/>
    <s v="DP-13165"/>
    <s v="David Philippe"/>
    <x v="0"/>
    <s v="United States"/>
    <x v="13"/>
    <x v="7"/>
    <x v="2"/>
    <s v="FUR-BO-10003272"/>
    <x v="0"/>
    <x v="0"/>
    <s v="O'Sullivan Living Dimensions 5-Shelf Bookcases"/>
    <n v="883.92"/>
    <n v="5"/>
    <n v="-110.49"/>
    <x v="3"/>
    <x v="5"/>
  </r>
  <r>
    <s v="CA-2014-130092"/>
    <x v="117"/>
    <d v="2014-01-14T00:00:00"/>
    <x v="2"/>
    <s v="SV-20365"/>
    <s v="Seth Vernon"/>
    <x v="0"/>
    <s v="United States"/>
    <x v="63"/>
    <x v="14"/>
    <x v="2"/>
    <s v="FUR-FU-10000010"/>
    <x v="0"/>
    <x v="3"/>
    <s v="DAX Value U-Channel Document Frames, Easel Back"/>
    <n v="9.94"/>
    <n v="2"/>
    <n v="3.0813999999999999"/>
    <x v="0"/>
    <x v="8"/>
  </r>
  <r>
    <s v="CA-2017-108910"/>
    <x v="118"/>
    <d v="2017-09-29T00:00:00"/>
    <x v="1"/>
    <s v="KC-16540"/>
    <s v="Kelly Collister"/>
    <x v="0"/>
    <s v="United States"/>
    <x v="19"/>
    <x v="15"/>
    <x v="2"/>
    <s v="FUR-FU-10002253"/>
    <x v="0"/>
    <x v="3"/>
    <s v="Howard Miller 13&quot; Diameter Pewter Finish Round Wall Clock"/>
    <n v="103.056"/>
    <n v="3"/>
    <n v="24.4758"/>
    <x v="2"/>
    <x v="4"/>
  </r>
  <r>
    <s v="CA-2014-104472"/>
    <x v="119"/>
    <d v="2014-06-07T00:00:00"/>
    <x v="1"/>
    <s v="CK-12325"/>
    <s v="Christine Kargatis"/>
    <x v="2"/>
    <s v="United States"/>
    <x v="4"/>
    <x v="4"/>
    <x v="1"/>
    <s v="FUR-FU-10000246"/>
    <x v="0"/>
    <x v="3"/>
    <s v="Aluminum Document Frame"/>
    <n v="73.319999999999993"/>
    <n v="6"/>
    <n v="21.995999999999999"/>
    <x v="2"/>
    <x v="2"/>
  </r>
  <r>
    <s v="CA-2016-142335"/>
    <x v="120"/>
    <d v="2016-12-19T00:00:00"/>
    <x v="1"/>
    <s v="MP-17965"/>
    <s v="Michael Paige"/>
    <x v="1"/>
    <s v="United States"/>
    <x v="25"/>
    <x v="17"/>
    <x v="3"/>
    <s v="FUR-TA-10000198"/>
    <x v="0"/>
    <x v="2"/>
    <s v="Chromcraft Bull-Nose Wood Oval Conference Tables &amp; Bases"/>
    <n v="1652.94"/>
    <n v="3"/>
    <n v="231.41159999999999"/>
    <x v="4"/>
    <x v="5"/>
  </r>
  <r>
    <s v="CA-2014-117429"/>
    <x v="121"/>
    <d v="2014-10-13T00:00:00"/>
    <x v="1"/>
    <s v="MR-17545"/>
    <s v="Mathew Reese"/>
    <x v="2"/>
    <s v="United States"/>
    <x v="3"/>
    <x v="3"/>
    <x v="2"/>
    <s v="FUR-FU-10000222"/>
    <x v="0"/>
    <x v="3"/>
    <s v="Seth Thomas 16&quot; Steel Case Clock"/>
    <n v="129.91999999999999"/>
    <n v="5"/>
    <n v="21.111999999999998"/>
    <x v="6"/>
    <x v="1"/>
  </r>
  <r>
    <s v="US-2016-150861"/>
    <x v="122"/>
    <d v="2016-12-06T00:00:00"/>
    <x v="2"/>
    <s v="EG-13900"/>
    <s v="Emily Grady"/>
    <x v="0"/>
    <s v="United States"/>
    <x v="64"/>
    <x v="7"/>
    <x v="2"/>
    <s v="FUR-TA-10002228"/>
    <x v="0"/>
    <x v="2"/>
    <s v="Bevis Traditional Conference Table Top, Plinth Base"/>
    <n v="400.03199999999998"/>
    <n v="2"/>
    <n v="-153.34559999999999"/>
    <x v="0"/>
    <x v="5"/>
  </r>
  <r>
    <s v="US-2016-150861"/>
    <x v="122"/>
    <d v="2016-12-06T00:00:00"/>
    <x v="2"/>
    <s v="EG-13900"/>
    <s v="Emily Grady"/>
    <x v="0"/>
    <s v="United States"/>
    <x v="64"/>
    <x v="7"/>
    <x v="2"/>
    <s v="FUR-CH-10002965"/>
    <x v="0"/>
    <x v="1"/>
    <s v="Global Leather Highback Executive Chair with Pneumatic Height Adjustment, Black"/>
    <n v="542.64599999999996"/>
    <n v="3"/>
    <n v="102.49979999999999"/>
    <x v="0"/>
    <x v="5"/>
  </r>
  <r>
    <s v="CA-2017-131954"/>
    <x v="123"/>
    <d v="2017-01-25T00:00:00"/>
    <x v="1"/>
    <s v="DS-13030"/>
    <s v="Darrin Sayre"/>
    <x v="2"/>
    <s v="United States"/>
    <x v="15"/>
    <x v="13"/>
    <x v="1"/>
    <s v="FUR-BO-10001619"/>
    <x v="0"/>
    <x v="0"/>
    <s v="O'Sullivan Cherrywood Estates Traditional Bookcase"/>
    <n v="84.98"/>
    <n v="1"/>
    <n v="18.695599999999999"/>
    <x v="4"/>
    <x v="8"/>
  </r>
  <r>
    <s v="CA-2014-124429"/>
    <x v="124"/>
    <d v="2014-05-27T00:00:00"/>
    <x v="3"/>
    <s v="MH-17785"/>
    <s v="Maya Herman"/>
    <x v="1"/>
    <s v="United States"/>
    <x v="53"/>
    <x v="2"/>
    <x v="1"/>
    <s v="FUR-TA-10002607"/>
    <x v="0"/>
    <x v="2"/>
    <s v="KI Conference Tables"/>
    <n v="567.12"/>
    <n v="10"/>
    <n v="-28.356000000000002"/>
    <x v="7"/>
    <x v="7"/>
  </r>
  <r>
    <s v="CA-2017-126074"/>
    <x v="125"/>
    <d v="2017-10-06T00:00:00"/>
    <x v="1"/>
    <s v="RF-19735"/>
    <s v="Roland Fjeld"/>
    <x v="0"/>
    <s v="United States"/>
    <x v="65"/>
    <x v="17"/>
    <x v="3"/>
    <s v="FUR-FU-10003577"/>
    <x v="0"/>
    <x v="3"/>
    <s v="Nu-Dell Leatherette Frames"/>
    <n v="157.74"/>
    <n v="11"/>
    <n v="56.7864"/>
    <x v="4"/>
    <x v="1"/>
  </r>
  <r>
    <s v="CA-2015-135272"/>
    <x v="88"/>
    <d v="2015-12-12T00:00:00"/>
    <x v="1"/>
    <s v="MS-17830"/>
    <s v="Melanie Seite"/>
    <x v="0"/>
    <s v="United States"/>
    <x v="2"/>
    <x v="2"/>
    <x v="1"/>
    <s v="FUR-FU-10002759"/>
    <x v="0"/>
    <x v="3"/>
    <s v="12-1/2 Diameter Round Wall Clock"/>
    <n v="79.92"/>
    <n v="4"/>
    <n v="28.7712"/>
    <x v="2"/>
    <x v="5"/>
  </r>
  <r>
    <s v="CA-2016-140928"/>
    <x v="126"/>
    <d v="2016-09-22T00:00:00"/>
    <x v="1"/>
    <s v="NB-18655"/>
    <s v="Nona Balk"/>
    <x v="1"/>
    <s v="United States"/>
    <x v="51"/>
    <x v="1"/>
    <x v="0"/>
    <s v="FUR-TA-10001095"/>
    <x v="0"/>
    <x v="2"/>
    <s v="Chromcraft Round Conference Tables"/>
    <n v="383.43799999999999"/>
    <n v="4"/>
    <n v="-167.3184"/>
    <x v="4"/>
    <x v="4"/>
  </r>
  <r>
    <s v="CA-2014-106810"/>
    <x v="127"/>
    <d v="2014-05-20T00:00:00"/>
    <x v="1"/>
    <s v="AJ-10795"/>
    <s v="Anthony Johnson"/>
    <x v="1"/>
    <s v="United States"/>
    <x v="66"/>
    <x v="1"/>
    <x v="0"/>
    <s v="FUR-FU-10004306"/>
    <x v="0"/>
    <x v="3"/>
    <s v="Electrix Halogen Magnifier Lamp"/>
    <n v="310.88"/>
    <n v="2"/>
    <n v="23.315999999999999"/>
    <x v="6"/>
    <x v="7"/>
  </r>
  <r>
    <s v="CA-2016-157245"/>
    <x v="128"/>
    <d v="2016-05-24T00:00:00"/>
    <x v="1"/>
    <s v="LE-16810"/>
    <s v="Laurel Elliston"/>
    <x v="0"/>
    <s v="United States"/>
    <x v="58"/>
    <x v="25"/>
    <x v="0"/>
    <s v="FUR-CH-10003746"/>
    <x v="0"/>
    <x v="1"/>
    <s v="Hon 4070 Series Pagoda Round Back Stacking Chairs"/>
    <n v="641.96"/>
    <n v="2"/>
    <n v="179.74879999999999"/>
    <x v="2"/>
    <x v="7"/>
  </r>
  <r>
    <s v="CA-2017-104220"/>
    <x v="129"/>
    <d v="2017-02-05T00:00:00"/>
    <x v="1"/>
    <s v="BV-11245"/>
    <s v="Benjamin Venier"/>
    <x v="1"/>
    <s v="United States"/>
    <x v="67"/>
    <x v="26"/>
    <x v="3"/>
    <s v="FUR-FU-10002597"/>
    <x v="0"/>
    <x v="3"/>
    <s v="C-Line Magnetic Cubicle Keepers, Clear Polypropylene"/>
    <n v="34.58"/>
    <n v="7"/>
    <n v="14.5236"/>
    <x v="6"/>
    <x v="8"/>
  </r>
  <r>
    <s v="CA-2015-144267"/>
    <x v="130"/>
    <d v="2015-08-23T00:00:00"/>
    <x v="2"/>
    <s v="NZ-18565"/>
    <s v="Nick Zandusky"/>
    <x v="2"/>
    <s v="United States"/>
    <x v="28"/>
    <x v="2"/>
    <x v="1"/>
    <s v="FUR-CH-10002335"/>
    <x v="0"/>
    <x v="1"/>
    <s v="Hon GuestStacker Chair"/>
    <n v="544.00800000000004"/>
    <n v="3"/>
    <n v="40.800600000000003"/>
    <x v="3"/>
    <x v="10"/>
  </r>
  <r>
    <s v="US-2015-157014"/>
    <x v="131"/>
    <d v="2015-10-06T00:00:00"/>
    <x v="0"/>
    <s v="BM-11785"/>
    <s v="Bryan Mills"/>
    <x v="0"/>
    <s v="United States"/>
    <x v="29"/>
    <x v="15"/>
    <x v="2"/>
    <s v="FUR-BO-10004409"/>
    <x v="0"/>
    <x v="0"/>
    <s v="Safco Value Mate Series Steel Bookcases, Baked Enamel Finish on Steel, Gray"/>
    <n v="35.49"/>
    <n v="1"/>
    <n v="-15.615600000000001"/>
    <x v="0"/>
    <x v="1"/>
  </r>
  <r>
    <s v="CA-2015-154620"/>
    <x v="132"/>
    <d v="2015-12-16T00:00:00"/>
    <x v="1"/>
    <s v="LT-17110"/>
    <s v="Liz Thompson"/>
    <x v="0"/>
    <s v="United States"/>
    <x v="68"/>
    <x v="2"/>
    <x v="1"/>
    <s v="FUR-CH-10004675"/>
    <x v="0"/>
    <x v="1"/>
    <s v="Lifetime Advantage Folding Chairs, 4/Carton"/>
    <n v="348.928"/>
    <n v="2"/>
    <n v="34.892800000000001"/>
    <x v="4"/>
    <x v="5"/>
  </r>
  <r>
    <s v="CA-2015-115938"/>
    <x v="133"/>
    <d v="2015-06-30T00:00:00"/>
    <x v="1"/>
    <s v="SA-20830"/>
    <s v="Sue Ann Reed"/>
    <x v="0"/>
    <s v="United States"/>
    <x v="52"/>
    <x v="25"/>
    <x v="0"/>
    <s v="FUR-CH-10003199"/>
    <x v="0"/>
    <x v="1"/>
    <s v="Office Star - Contemporary Task Swivel Chair"/>
    <n v="332.94"/>
    <n v="3"/>
    <n v="79.905600000000007"/>
    <x v="4"/>
    <x v="2"/>
  </r>
  <r>
    <s v="CA-2015-101910"/>
    <x v="61"/>
    <d v="2015-12-03T00:00:00"/>
    <x v="1"/>
    <s v="CD-11920"/>
    <s v="Carlos Daly"/>
    <x v="0"/>
    <s v="United States"/>
    <x v="69"/>
    <x v="2"/>
    <x v="1"/>
    <s v="FUR-CH-10002647"/>
    <x v="0"/>
    <x v="1"/>
    <s v="Situations Contoured Folding Chairs, 4/Set"/>
    <n v="283.92"/>
    <n v="5"/>
    <n v="17.745000000000001"/>
    <x v="6"/>
    <x v="0"/>
  </r>
  <r>
    <s v="CA-2017-105809"/>
    <x v="134"/>
    <d v="2017-02-23T00:00:00"/>
    <x v="2"/>
    <s v="HW-14935"/>
    <s v="Helen Wasserman"/>
    <x v="1"/>
    <s v="United States"/>
    <x v="53"/>
    <x v="2"/>
    <x v="1"/>
    <s v="FUR-FU-10004090"/>
    <x v="0"/>
    <x v="3"/>
    <s v="Executive Impressions 14&quot; Contract Wall Clock"/>
    <n v="22.23"/>
    <n v="1"/>
    <n v="7.3358999999999996"/>
    <x v="0"/>
    <x v="11"/>
  </r>
  <r>
    <s v="CA-2017-135783"/>
    <x v="135"/>
    <d v="2017-04-24T00:00:00"/>
    <x v="2"/>
    <s v="GM-14440"/>
    <s v="Gary McGarr"/>
    <x v="0"/>
    <s v="United States"/>
    <x v="28"/>
    <x v="2"/>
    <x v="1"/>
    <s v="FUR-FU-10000794"/>
    <x v="0"/>
    <x v="3"/>
    <s v="Eldon Stackable Tray, Side-Load, Legal, Smoke"/>
    <n v="18.28"/>
    <n v="2"/>
    <n v="6.2152000000000003"/>
    <x v="3"/>
    <x v="6"/>
  </r>
  <r>
    <s v="CA-2015-140921"/>
    <x v="136"/>
    <d v="2015-02-05T00:00:00"/>
    <x v="2"/>
    <s v="AA-10375"/>
    <s v="Allen Armold"/>
    <x v="0"/>
    <s v="United States"/>
    <x v="70"/>
    <x v="27"/>
    <x v="3"/>
    <s v="FUR-FU-10003347"/>
    <x v="0"/>
    <x v="3"/>
    <s v="Coloredge Poster Frame"/>
    <n v="28.4"/>
    <n v="2"/>
    <n v="11.076000000000001"/>
    <x v="3"/>
    <x v="11"/>
  </r>
  <r>
    <s v="CA-2014-151995"/>
    <x v="137"/>
    <d v="2014-10-15T00:00:00"/>
    <x v="2"/>
    <s v="ZC-21910"/>
    <s v="Zuschuss Carroll"/>
    <x v="0"/>
    <s v="United States"/>
    <x v="71"/>
    <x v="13"/>
    <x v="1"/>
    <s v="FUR-TA-10002903"/>
    <x v="0"/>
    <x v="2"/>
    <s v="Bevis Round Bullnose 29&quot; High Table Top"/>
    <n v="1298.55"/>
    <n v="5"/>
    <n v="311.65199999999999"/>
    <x v="3"/>
    <x v="1"/>
  </r>
  <r>
    <s v="CA-2017-143686"/>
    <x v="138"/>
    <d v="2017-05-14T00:00:00"/>
    <x v="3"/>
    <s v="PJ-19015"/>
    <s v="Pauline Johnson"/>
    <x v="0"/>
    <s v="United States"/>
    <x v="72"/>
    <x v="2"/>
    <x v="1"/>
    <s v="FUR-FU-10000794"/>
    <x v="0"/>
    <x v="3"/>
    <s v="Eldon Stackable Tray, Side-Load, Legal, Smoke"/>
    <n v="18.28"/>
    <n v="2"/>
    <n v="6.2152000000000003"/>
    <x v="7"/>
    <x v="7"/>
  </r>
  <r>
    <s v="CA-2014-140858"/>
    <x v="139"/>
    <d v="2014-07-02T00:00:00"/>
    <x v="1"/>
    <s v="CA-12775"/>
    <s v="Cynthia Arntzen"/>
    <x v="0"/>
    <s v="United States"/>
    <x v="3"/>
    <x v="3"/>
    <x v="2"/>
    <s v="FUR-CH-10001394"/>
    <x v="0"/>
    <x v="1"/>
    <s v="Global Leather Executive Chair"/>
    <n v="1228.4649999999999"/>
    <n v="5"/>
    <n v="0"/>
    <x v="4"/>
    <x v="2"/>
  </r>
  <r>
    <s v="CA-2017-129462"/>
    <x v="140"/>
    <d v="2017-06-21T00:00:00"/>
    <x v="0"/>
    <s v="JE-15745"/>
    <s v="Joel Eaton"/>
    <x v="0"/>
    <s v="United States"/>
    <x v="73"/>
    <x v="0"/>
    <x v="0"/>
    <s v="FUR-CH-10000665"/>
    <x v="0"/>
    <x v="1"/>
    <s v="Global Airflow Leather Mesh Back Chair, Black"/>
    <n v="301.95999999999998"/>
    <n v="2"/>
    <n v="90.587999999999994"/>
    <x v="2"/>
    <x v="2"/>
  </r>
  <r>
    <s v="CA-2015-100454"/>
    <x v="141"/>
    <d v="2015-11-25T00:00:00"/>
    <x v="1"/>
    <s v="BM-11650"/>
    <s v="Brian Moss"/>
    <x v="1"/>
    <s v="United States"/>
    <x v="13"/>
    <x v="7"/>
    <x v="2"/>
    <s v="FUR-BO-10001519"/>
    <x v="0"/>
    <x v="0"/>
    <s v="O'Sullivan 3-Shelf Heavy-Duty Bookcases"/>
    <n v="186.048"/>
    <n v="4"/>
    <n v="9.3024000000000004"/>
    <x v="2"/>
    <x v="0"/>
  </r>
  <r>
    <s v="CA-2015-114300"/>
    <x v="142"/>
    <d v="2015-10-17T00:00:00"/>
    <x v="1"/>
    <s v="AF-10885"/>
    <s v="Art Foster"/>
    <x v="0"/>
    <s v="United States"/>
    <x v="74"/>
    <x v="0"/>
    <x v="0"/>
    <s v="FUR-CH-10001891"/>
    <x v="0"/>
    <x v="1"/>
    <s v="Global Deluxe Office Fabric Chairs"/>
    <n v="287.94"/>
    <n v="3"/>
    <n v="77.743799999999993"/>
    <x v="4"/>
    <x v="1"/>
  </r>
  <r>
    <s v="CA-2017-107503"/>
    <x v="143"/>
    <d v="2017-01-06T00:00:00"/>
    <x v="1"/>
    <s v="GA-14725"/>
    <s v="Guy Armstrong"/>
    <x v="0"/>
    <s v="United States"/>
    <x v="75"/>
    <x v="15"/>
    <x v="2"/>
    <s v="FUR-FU-10003878"/>
    <x v="0"/>
    <x v="3"/>
    <s v="Linden 10&quot; Round Wall Clock, Black"/>
    <n v="48.896000000000001"/>
    <n v="4"/>
    <n v="8.5568000000000008"/>
    <x v="2"/>
    <x v="8"/>
  </r>
  <r>
    <s v="CA-2016-123274"/>
    <x v="144"/>
    <d v="2016-02-24T00:00:00"/>
    <x v="1"/>
    <s v="GT-14710"/>
    <s v="Greg Tran"/>
    <x v="0"/>
    <s v="United States"/>
    <x v="13"/>
    <x v="7"/>
    <x v="2"/>
    <s v="FUR-FU-10004090"/>
    <x v="0"/>
    <x v="3"/>
    <s v="Executive Impressions 14&quot; Contract Wall Clock"/>
    <n v="44.46"/>
    <n v="2"/>
    <n v="14.671799999999999"/>
    <x v="2"/>
    <x v="11"/>
  </r>
  <r>
    <s v="CA-2014-149020"/>
    <x v="145"/>
    <d v="2014-01-15T00:00:00"/>
    <x v="1"/>
    <s v="AJ-10780"/>
    <s v="Anthony Jacobs"/>
    <x v="1"/>
    <s v="United States"/>
    <x v="76"/>
    <x v="25"/>
    <x v="0"/>
    <s v="FUR-FU-10000965"/>
    <x v="0"/>
    <x v="3"/>
    <s v="Howard Miller 11-1/2&quot; Diameter Ridgewood Wall Clock"/>
    <n v="51.94"/>
    <n v="1"/>
    <n v="21.295400000000001"/>
    <x v="2"/>
    <x v="8"/>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x v="0"/>
    <x v="1"/>
    <s v="SAFCO Arco Folding Chair"/>
    <n v="1242.9000000000001"/>
    <n v="5"/>
    <n v="262.39"/>
    <x v="3"/>
    <x v="0"/>
  </r>
  <r>
    <s v="CA-2016-165148"/>
    <x v="148"/>
    <d v="2016-10-24T00:00:00"/>
    <x v="2"/>
    <s v="PM-19135"/>
    <s v="Peter McVee"/>
    <x v="2"/>
    <s v="United States"/>
    <x v="25"/>
    <x v="17"/>
    <x v="3"/>
    <s v="FUR-FU-10000732"/>
    <x v="0"/>
    <x v="3"/>
    <s v="Eldon 200 Class Desk Accessories"/>
    <n v="31.4"/>
    <n v="5"/>
    <n v="10.048"/>
    <x v="3"/>
    <x v="1"/>
  </r>
  <r>
    <s v="CA-2014-134061"/>
    <x v="149"/>
    <d v="2014-05-04T00:00:00"/>
    <x v="1"/>
    <s v="LL-16840"/>
    <s v="Lauren Leatherbury"/>
    <x v="0"/>
    <s v="United States"/>
    <x v="77"/>
    <x v="7"/>
    <x v="2"/>
    <s v="FUR-FU-10001424"/>
    <x v="0"/>
    <x v="3"/>
    <s v="Dax Clear Box Frame"/>
    <n v="17.46"/>
    <n v="2"/>
    <n v="5.9363999999999999"/>
    <x v="2"/>
    <x v="6"/>
  </r>
  <r>
    <s v="CA-2017-143259"/>
    <x v="150"/>
    <d v="2018-01-03T00:00:00"/>
    <x v="1"/>
    <s v="PO-18865"/>
    <s v="Patrick O'Donnell"/>
    <x v="0"/>
    <s v="United States"/>
    <x v="13"/>
    <x v="7"/>
    <x v="2"/>
    <s v="FUR-BO-10003441"/>
    <x v="0"/>
    <x v="0"/>
    <s v="Bush Westfield Collection Bookcases, Fully Assembled"/>
    <n v="323.13600000000002"/>
    <n v="4"/>
    <n v="12.117599999999999"/>
    <x v="4"/>
    <x v="5"/>
  </r>
  <r>
    <s v="CA-2015-133627"/>
    <x v="151"/>
    <d v="2015-06-07T00:00:00"/>
    <x v="1"/>
    <s v="SC-20050"/>
    <s v="Sample Company A"/>
    <x v="2"/>
    <s v="United States"/>
    <x v="78"/>
    <x v="19"/>
    <x v="2"/>
    <s v="FUR-FU-10001935"/>
    <x v="0"/>
    <x v="3"/>
    <s v="3M Hangers With Command Adhesive"/>
    <n v="22.2"/>
    <n v="6"/>
    <n v="9.1020000000000003"/>
    <x v="1"/>
    <x v="7"/>
  </r>
  <r>
    <s v="CA-2017-102519"/>
    <x v="152"/>
    <d v="2017-11-29T00:00:00"/>
    <x v="2"/>
    <s v="BM-11650"/>
    <s v="Brian Moss"/>
    <x v="1"/>
    <s v="United States"/>
    <x v="79"/>
    <x v="16"/>
    <x v="3"/>
    <s v="FUR-FU-10004091"/>
    <x v="0"/>
    <x v="3"/>
    <s v="Howard Miller 13&quot; Diameter Goldtone Round Wall Clock"/>
    <n v="46.94"/>
    <n v="1"/>
    <n v="19.2454"/>
    <x v="3"/>
    <x v="0"/>
  </r>
  <r>
    <s v="US-2014-141215"/>
    <x v="153"/>
    <d v="2014-06-21T00:00:00"/>
    <x v="1"/>
    <s v="KL-16555"/>
    <s v="Kelly Lampkin"/>
    <x v="1"/>
    <s v="United States"/>
    <x v="21"/>
    <x v="5"/>
    <x v="3"/>
    <s v="FUR-TA-10001520"/>
    <x v="0"/>
    <x v="2"/>
    <s v="Lesro Sheffield Collection Coffee Table, End Table, Center Table, Corner Table"/>
    <n v="99.918000000000006"/>
    <n v="2"/>
    <n v="-18.5562"/>
    <x v="6"/>
    <x v="2"/>
  </r>
  <r>
    <s v="US-2014-141215"/>
    <x v="153"/>
    <d v="2014-06-21T00:00:00"/>
    <x v="1"/>
    <s v="KL-16555"/>
    <s v="Kelly Lampkin"/>
    <x v="1"/>
    <s v="United States"/>
    <x v="21"/>
    <x v="5"/>
    <x v="3"/>
    <s v="FUR-CH-10003379"/>
    <x v="0"/>
    <x v="1"/>
    <s v="Global Commerce Series High-Back Swivel/Tilt Chairs"/>
    <n v="797.94399999999996"/>
    <n v="4"/>
    <n v="-56.996000000000002"/>
    <x v="6"/>
    <x v="2"/>
  </r>
  <r>
    <s v="CA-2016-142958"/>
    <x v="154"/>
    <d v="2016-12-20T00:00:00"/>
    <x v="1"/>
    <s v="RW-19630"/>
    <s v="Rob Williams"/>
    <x v="1"/>
    <s v="United States"/>
    <x v="80"/>
    <x v="2"/>
    <x v="1"/>
    <s v="FUR-TA-10000577"/>
    <x v="0"/>
    <x v="2"/>
    <s v="Bretford CR4500 Series Slim Rectangular Table"/>
    <n v="1114.2719999999999"/>
    <n v="4"/>
    <n v="41.785200000000003"/>
    <x v="1"/>
    <x v="5"/>
  </r>
  <r>
    <s v="US-2015-140200"/>
    <x v="155"/>
    <d v="2015-07-28T00:00:00"/>
    <x v="2"/>
    <s v="CA-12775"/>
    <s v="Cynthia Arntzen"/>
    <x v="0"/>
    <s v="United States"/>
    <x v="81"/>
    <x v="22"/>
    <x v="1"/>
    <s v="FUR-TA-10002356"/>
    <x v="0"/>
    <x v="2"/>
    <s v="Bevis Boat-Shaped Conference Table"/>
    <n v="393.16500000000002"/>
    <n v="3"/>
    <n v="-204.44579999999999"/>
    <x v="3"/>
    <x v="3"/>
  </r>
  <r>
    <s v="US-2017-110576"/>
    <x v="156"/>
    <d v="2017-12-02T00:00:00"/>
    <x v="1"/>
    <s v="RB-19795"/>
    <s v="Ross Baird"/>
    <x v="2"/>
    <s v="United States"/>
    <x v="3"/>
    <x v="3"/>
    <x v="2"/>
    <s v="FUR-FU-10003601"/>
    <x v="0"/>
    <x v="3"/>
    <s v="Deflect-o RollaMat Studded, Beveled Mat for Medium Pile Carpeting"/>
    <n v="516.48800000000006"/>
    <n v="7"/>
    <n v="-12.9122"/>
    <x v="4"/>
    <x v="0"/>
  </r>
  <r>
    <s v="US-2017-110576"/>
    <x v="156"/>
    <d v="2017-12-02T00:00:00"/>
    <x v="1"/>
    <s v="RB-19795"/>
    <s v="Ross Baird"/>
    <x v="2"/>
    <s v="United States"/>
    <x v="3"/>
    <x v="3"/>
    <x v="2"/>
    <s v="FUR-FU-10000576"/>
    <x v="0"/>
    <x v="3"/>
    <s v="Luxo Professional Fluorescent Magnifier Lamp with Clamp-Mount Base"/>
    <n v="1007.232"/>
    <n v="6"/>
    <n v="75.542400000000001"/>
    <x v="4"/>
    <x v="0"/>
  </r>
  <r>
    <s v="US-2017-110576"/>
    <x v="156"/>
    <d v="2017-12-02T00:00:00"/>
    <x v="1"/>
    <s v="RB-19795"/>
    <s v="Ross Baird"/>
    <x v="2"/>
    <s v="United States"/>
    <x v="3"/>
    <x v="3"/>
    <x v="2"/>
    <s v="FUR-TA-10004154"/>
    <x v="0"/>
    <x v="2"/>
    <s v="Riverside Furniture Oval Coffee Table, Oval End Table, End Table with Drawer"/>
    <n v="2065.3200000000002"/>
    <n v="12"/>
    <n v="-619.596"/>
    <x v="4"/>
    <x v="0"/>
  </r>
  <r>
    <s v="CA-2017-131156"/>
    <x v="157"/>
    <d v="2017-04-07T00:00:00"/>
    <x v="1"/>
    <s v="KH-16360"/>
    <s v="Katherine Hughes"/>
    <x v="0"/>
    <s v="United States"/>
    <x v="3"/>
    <x v="3"/>
    <x v="2"/>
    <s v="FUR-FU-10001940"/>
    <x v="0"/>
    <x v="3"/>
    <s v="Staple-based wall hangings"/>
    <n v="25.472000000000001"/>
    <n v="4"/>
    <n v="7.6416000000000004"/>
    <x v="4"/>
    <x v="6"/>
  </r>
  <r>
    <s v="CA-2017-136539"/>
    <x v="158"/>
    <d v="2018-01-01T00:00:00"/>
    <x v="1"/>
    <s v="GH-14665"/>
    <s v="Greg Hansen"/>
    <x v="0"/>
    <s v="United States"/>
    <x v="82"/>
    <x v="5"/>
    <x v="3"/>
    <s v="FUR-BO-10004709"/>
    <x v="0"/>
    <x v="0"/>
    <s v="Bush Westfield Collection Bookcases, Medium Cherry Finish"/>
    <n v="78.852800000000002"/>
    <n v="2"/>
    <n v="-11.596"/>
    <x v="4"/>
    <x v="5"/>
  </r>
  <r>
    <s v="CA-2015-112571"/>
    <x v="159"/>
    <d v="2015-09-22T00:00:00"/>
    <x v="3"/>
    <s v="DL-12925"/>
    <s v="Daniel Lacy"/>
    <x v="0"/>
    <s v="United States"/>
    <x v="64"/>
    <x v="2"/>
    <x v="1"/>
    <s v="FUR-FU-10004188"/>
    <x v="0"/>
    <x v="3"/>
    <s v="Luxo Professional Combination Clamp-On Lamps"/>
    <n v="204.6"/>
    <n v="2"/>
    <n v="53.195999999999998"/>
    <x v="7"/>
    <x v="4"/>
  </r>
  <r>
    <s v="CA-2017-152142"/>
    <x v="160"/>
    <d v="2017-11-19T00:00:00"/>
    <x v="1"/>
    <s v="LW-16990"/>
    <s v="Lindsay Williams"/>
    <x v="1"/>
    <s v="United States"/>
    <x v="28"/>
    <x v="2"/>
    <x v="1"/>
    <s v="FUR-CH-10002965"/>
    <x v="0"/>
    <x v="1"/>
    <s v="Global Leather Highback Executive Chair with Pneumatic Height Adjustment, Black"/>
    <n v="321.56799999999998"/>
    <n v="2"/>
    <n v="28.1372"/>
    <x v="2"/>
    <x v="0"/>
  </r>
  <r>
    <s v="CA-2014-115791"/>
    <x v="161"/>
    <d v="2014-01-18T00:00:00"/>
    <x v="0"/>
    <s v="DL-13315"/>
    <s v="Delfina Latchford"/>
    <x v="0"/>
    <s v="United States"/>
    <x v="3"/>
    <x v="3"/>
    <x v="2"/>
    <s v="FUR-FU-10001095"/>
    <x v="0"/>
    <x v="3"/>
    <s v="DAX Black Cherry Wood-Tone Poster Frame"/>
    <n v="127.104"/>
    <n v="6"/>
    <n v="28.598400000000002"/>
    <x v="3"/>
    <x v="8"/>
  </r>
  <r>
    <s v="CA-2016-144939"/>
    <x v="162"/>
    <d v="2016-10-08T00:00:00"/>
    <x v="1"/>
    <s v="EB-13870"/>
    <s v="Emily Burns"/>
    <x v="0"/>
    <s v="United States"/>
    <x v="13"/>
    <x v="7"/>
    <x v="2"/>
    <s v="FUR-CH-10003199"/>
    <x v="0"/>
    <x v="1"/>
    <s v="Office Star - Contemporary Task Swivel Chair"/>
    <n v="599.29200000000003"/>
    <n v="6"/>
    <n v="93.223200000000006"/>
    <x v="2"/>
    <x v="1"/>
  </r>
  <r>
    <s v="CA-2014-163419"/>
    <x v="163"/>
    <d v="2014-11-14T00:00:00"/>
    <x v="0"/>
    <s v="TZ-21580"/>
    <s v="Tracy Zic"/>
    <x v="0"/>
    <s v="United States"/>
    <x v="74"/>
    <x v="12"/>
    <x v="1"/>
    <s v="FUR-CH-10000665"/>
    <x v="0"/>
    <x v="1"/>
    <s v="Global Airflow Leather Mesh Back Chair, Black"/>
    <n v="603.91999999999996"/>
    <n v="5"/>
    <n v="75.489999999999995"/>
    <x v="0"/>
    <x v="0"/>
  </r>
  <r>
    <s v="CA-2017-167899"/>
    <x v="164"/>
    <d v="2017-05-26T00:00:00"/>
    <x v="1"/>
    <s v="JG-15805"/>
    <s v="John Grady"/>
    <x v="1"/>
    <s v="United States"/>
    <x v="83"/>
    <x v="7"/>
    <x v="2"/>
    <s v="FUR-FU-10004071"/>
    <x v="0"/>
    <x v="3"/>
    <s v="Luxo Professional Magnifying Clamp-On Fluorescent Lamps"/>
    <n v="520.04999999999995"/>
    <n v="5"/>
    <n v="72.807000000000002"/>
    <x v="2"/>
    <x v="7"/>
  </r>
  <r>
    <s v="CA-2015-153549"/>
    <x v="165"/>
    <d v="2015-03-31T00:00:00"/>
    <x v="0"/>
    <s v="SL-20155"/>
    <s v="Sara Luxemburg"/>
    <x v="2"/>
    <s v="United States"/>
    <x v="51"/>
    <x v="1"/>
    <x v="0"/>
    <s v="FUR-CH-10004086"/>
    <x v="0"/>
    <x v="1"/>
    <s v="Hon 4070 Series Pagoda Armless Upholstered Stacking Chairs"/>
    <n v="1166.92"/>
    <n v="5"/>
    <n v="131.27850000000001"/>
    <x v="3"/>
    <x v="9"/>
  </r>
  <r>
    <s v="CA-2015-162537"/>
    <x v="166"/>
    <d v="2015-11-03T00:00:00"/>
    <x v="1"/>
    <s v="RD-19585"/>
    <s v="Rob Dowd"/>
    <x v="0"/>
    <s v="United States"/>
    <x v="0"/>
    <x v="0"/>
    <x v="0"/>
    <s v="FUR-FU-10002885"/>
    <x v="0"/>
    <x v="3"/>
    <s v="Magna Visual Magnetic Picture Hangers"/>
    <n v="24.1"/>
    <n v="5"/>
    <n v="9.1579999999999995"/>
    <x v="6"/>
    <x v="1"/>
  </r>
  <r>
    <s v="CA-2015-162537"/>
    <x v="166"/>
    <d v="2015-11-03T00:00:00"/>
    <x v="1"/>
    <s v="RD-19585"/>
    <s v="Rob Dowd"/>
    <x v="0"/>
    <s v="United States"/>
    <x v="0"/>
    <x v="0"/>
    <x v="0"/>
    <s v="FUR-FU-10001918"/>
    <x v="0"/>
    <x v="3"/>
    <s v="C-Line Cubicle Keepers Polyproplyene Holder With Velcro Backings"/>
    <n v="33.11"/>
    <n v="7"/>
    <n v="12.9129"/>
    <x v="6"/>
    <x v="1"/>
  </r>
  <r>
    <s v="CA-2015-124891"/>
    <x v="167"/>
    <d v="2015-07-31T00:00:00"/>
    <x v="3"/>
    <s v="RH-19495"/>
    <s v="Rick Hansen"/>
    <x v="0"/>
    <s v="United States"/>
    <x v="13"/>
    <x v="7"/>
    <x v="2"/>
    <s v="FUR-TA-10002903"/>
    <x v="0"/>
    <x v="2"/>
    <s v="Bevis Round Bullnose 29&quot; High Table Top"/>
    <n v="1090.7819999999999"/>
    <n v="7"/>
    <n v="-290.87520000000001"/>
    <x v="7"/>
    <x v="3"/>
  </r>
  <r>
    <s v="CA-2014-158540"/>
    <x v="168"/>
    <d v="2014-11-26T00:00:00"/>
    <x v="2"/>
    <s v="VG-21790"/>
    <s v="Vivek Gonzalez"/>
    <x v="0"/>
    <s v="United States"/>
    <x v="53"/>
    <x v="2"/>
    <x v="1"/>
    <s v="FUR-FU-10001602"/>
    <x v="0"/>
    <x v="3"/>
    <s v="Eldon Delta Triangular Chair Mat, 52&quot; x 58&quot;, Clear"/>
    <n v="151.72"/>
    <n v="4"/>
    <n v="27.3096"/>
    <x v="3"/>
    <x v="0"/>
  </r>
  <r>
    <s v="CA-2017-118437"/>
    <x v="169"/>
    <d v="2017-06-21T00:00:00"/>
    <x v="0"/>
    <s v="PF-19165"/>
    <s v="Philip Fox"/>
    <x v="0"/>
    <s v="United States"/>
    <x v="84"/>
    <x v="13"/>
    <x v="1"/>
    <s v="FUR-FU-10004848"/>
    <x v="0"/>
    <x v="3"/>
    <s v="Howard Miller 13-3/4&quot; Diameter Brushed Chrome Round Wall Clock"/>
    <n v="155.25"/>
    <n v="3"/>
    <n v="46.575000000000003"/>
    <x v="4"/>
    <x v="2"/>
  </r>
  <r>
    <s v="US-2015-126214"/>
    <x v="170"/>
    <d v="2015-12-24T00:00:00"/>
    <x v="0"/>
    <s v="JS-15880"/>
    <s v="John Stevenson"/>
    <x v="0"/>
    <s v="United States"/>
    <x v="15"/>
    <x v="13"/>
    <x v="1"/>
    <s v="FUR-TA-10003748"/>
    <x v="0"/>
    <x v="2"/>
    <s v="Bevis 36 x 72 Conference Tables"/>
    <n v="1618.37"/>
    <n v="13"/>
    <n v="356.04140000000001"/>
    <x v="0"/>
    <x v="5"/>
  </r>
  <r>
    <s v="CA-2015-108665"/>
    <x v="171"/>
    <d v="2015-07-10T00:00:00"/>
    <x v="1"/>
    <s v="KM-16225"/>
    <s v="Kalyca Meade"/>
    <x v="1"/>
    <s v="United States"/>
    <x v="13"/>
    <x v="7"/>
    <x v="2"/>
    <s v="FUR-FU-10002191"/>
    <x v="0"/>
    <x v="3"/>
    <s v="G.E. Halogen Desk Lamp Bulbs"/>
    <n v="13.96"/>
    <n v="2"/>
    <n v="6.7008000000000001"/>
    <x v="4"/>
    <x v="3"/>
  </r>
  <r>
    <s v="CA-2015-108665"/>
    <x v="171"/>
    <d v="2015-07-10T00:00:00"/>
    <x v="1"/>
    <s v="KM-16225"/>
    <s v="Kalyca Meade"/>
    <x v="1"/>
    <s v="United States"/>
    <x v="13"/>
    <x v="7"/>
    <x v="2"/>
    <s v="FUR-FU-10000965"/>
    <x v="0"/>
    <x v="3"/>
    <s v="Howard Miller 11-1/2&quot; Diameter Ridgewood Wall Clock"/>
    <n v="155.82"/>
    <n v="3"/>
    <n v="63.886200000000002"/>
    <x v="4"/>
    <x v="3"/>
  </r>
  <r>
    <s v="CA-2015-124450"/>
    <x v="172"/>
    <d v="2015-05-03T00:00:00"/>
    <x v="1"/>
    <s v="GT-14710"/>
    <s v="Greg Tran"/>
    <x v="0"/>
    <s v="United States"/>
    <x v="85"/>
    <x v="29"/>
    <x v="2"/>
    <s v="FUR-CH-10000309"/>
    <x v="0"/>
    <x v="1"/>
    <s v="Global Comet Stacking Arm Chair"/>
    <n v="1267.53"/>
    <n v="3"/>
    <n v="316.88249999999999"/>
    <x v="6"/>
    <x v="6"/>
  </r>
  <r>
    <s v="CA-2014-163552"/>
    <x v="173"/>
    <d v="2014-07-15T00:00:00"/>
    <x v="1"/>
    <s v="LA-16780"/>
    <s v="Laura Armstrong"/>
    <x v="1"/>
    <s v="United States"/>
    <x v="33"/>
    <x v="18"/>
    <x v="2"/>
    <s v="FUR-CH-10003379"/>
    <x v="0"/>
    <x v="1"/>
    <s v="Global Commerce Series High-Back Swivel/Tilt Chairs"/>
    <n v="854.94"/>
    <n v="3"/>
    <n v="213.73500000000001"/>
    <x v="4"/>
    <x v="3"/>
  </r>
  <r>
    <s v="CA-2014-163552"/>
    <x v="173"/>
    <d v="2014-07-15T00:00:00"/>
    <x v="1"/>
    <s v="LA-16780"/>
    <s v="Laura Armstrong"/>
    <x v="1"/>
    <s v="United States"/>
    <x v="33"/>
    <x v="18"/>
    <x v="2"/>
    <s v="FUR-FU-10000629"/>
    <x v="0"/>
    <x v="3"/>
    <s v="9-3/4 Diameter Round Wall Clock"/>
    <n v="124.11"/>
    <n v="9"/>
    <n v="52.126199999999997"/>
    <x v="4"/>
    <x v="3"/>
  </r>
  <r>
    <s v="CA-2016-113061"/>
    <x v="74"/>
    <d v="2016-04-26T00:00:00"/>
    <x v="1"/>
    <s v="EL-13735"/>
    <s v="Ed Ludwig"/>
    <x v="2"/>
    <s v="United States"/>
    <x v="86"/>
    <x v="23"/>
    <x v="3"/>
    <s v="FUR-FU-10003975"/>
    <x v="0"/>
    <x v="3"/>
    <s v="Eldon Advantage Chair Mats for Low to Medium Pile Carpets"/>
    <n v="86.62"/>
    <n v="2"/>
    <n v="8.6620000000000008"/>
    <x v="4"/>
    <x v="6"/>
  </r>
  <r>
    <s v="CA-2016-127670"/>
    <x v="174"/>
    <d v="2016-03-24T00:00:00"/>
    <x v="1"/>
    <s v="RD-19660"/>
    <s v="Robert Dilbeck"/>
    <x v="2"/>
    <s v="United States"/>
    <x v="87"/>
    <x v="23"/>
    <x v="3"/>
    <s v="FUR-TA-10001095"/>
    <x v="0"/>
    <x v="2"/>
    <s v="Chromcraft Round Conference Tables"/>
    <n v="697.16"/>
    <n v="4"/>
    <n v="146.40360000000001"/>
    <x v="4"/>
    <x v="9"/>
  </r>
  <r>
    <s v="CA-2016-102981"/>
    <x v="175"/>
    <d v="2016-09-09T00:00:00"/>
    <x v="0"/>
    <s v="MO-17500"/>
    <s v="Mary O'Rourke"/>
    <x v="0"/>
    <s v="United States"/>
    <x v="13"/>
    <x v="7"/>
    <x v="2"/>
    <s v="FUR-BO-10001811"/>
    <x v="0"/>
    <x v="0"/>
    <s v="Atlantic Metals Mobile 5-Shelf Bookcases, Custom Colors"/>
    <n v="722.35199999999998"/>
    <n v="3"/>
    <n v="90.293999999999997"/>
    <x v="0"/>
    <x v="4"/>
  </r>
  <r>
    <s v="CA-2017-152702"/>
    <x v="176"/>
    <d v="2017-10-16T00:00:00"/>
    <x v="1"/>
    <s v="SN-20710"/>
    <s v="Steve Nguyen"/>
    <x v="2"/>
    <s v="United States"/>
    <x v="88"/>
    <x v="8"/>
    <x v="3"/>
    <s v="FUR-CH-10002304"/>
    <x v="0"/>
    <x v="1"/>
    <s v="Global Stack Chair without Arms, Black"/>
    <n v="254.60400000000001"/>
    <n v="14"/>
    <n v="-18.186"/>
    <x v="4"/>
    <x v="1"/>
  </r>
  <r>
    <s v="CA-2016-169103"/>
    <x v="177"/>
    <d v="2016-03-13T00:00:00"/>
    <x v="1"/>
    <s v="ZC-21910"/>
    <s v="Zuschuss Carroll"/>
    <x v="0"/>
    <s v="United States"/>
    <x v="89"/>
    <x v="1"/>
    <x v="0"/>
    <s v="FUR-FU-10004006"/>
    <x v="0"/>
    <x v="3"/>
    <s v="Deflect-o DuraMat Lighweight, Studded, Beveled Mat for Low Pile Carpeting"/>
    <n v="102.36"/>
    <n v="3"/>
    <n v="-3.8384999999999998"/>
    <x v="2"/>
    <x v="9"/>
  </r>
  <r>
    <s v="US-2015-153500"/>
    <x v="97"/>
    <d v="2015-07-05T00:00:00"/>
    <x v="2"/>
    <s v="DG-13300"/>
    <s v="Deirdre Greer"/>
    <x v="1"/>
    <s v="United States"/>
    <x v="3"/>
    <x v="3"/>
    <x v="2"/>
    <s v="FUR-FU-10000293"/>
    <x v="0"/>
    <x v="3"/>
    <s v="Eldon Antistatic Chair Mats for Low to Medium Pile Carpets"/>
    <n v="168.464"/>
    <n v="2"/>
    <n v="-29.481200000000001"/>
    <x v="3"/>
    <x v="3"/>
  </r>
  <r>
    <s v="US-2015-153500"/>
    <x v="97"/>
    <d v="2015-07-05T00:00:00"/>
    <x v="2"/>
    <s v="DG-13300"/>
    <s v="Deirdre Greer"/>
    <x v="1"/>
    <s v="United States"/>
    <x v="3"/>
    <x v="3"/>
    <x v="2"/>
    <s v="FUR-FU-10004460"/>
    <x v="0"/>
    <x v="3"/>
    <s v="Howard Miller 12&quot; Round Wall Clock"/>
    <n v="282.88799999999998"/>
    <n v="9"/>
    <n v="56.577599999999997"/>
    <x v="3"/>
    <x v="3"/>
  </r>
  <r>
    <s v="CA-2015-110667"/>
    <x v="178"/>
    <d v="2015-04-08T00:00:00"/>
    <x v="1"/>
    <s v="NF-18595"/>
    <s v="Nicole Fjeld"/>
    <x v="2"/>
    <s v="United States"/>
    <x v="13"/>
    <x v="7"/>
    <x v="2"/>
    <s v="FUR-FU-10004622"/>
    <x v="0"/>
    <x v="3"/>
    <s v="Eldon Advantage Foldable Chair Mats for Low Pile Carpets"/>
    <n v="108.4"/>
    <n v="2"/>
    <n v="22.763999999999999"/>
    <x v="4"/>
    <x v="6"/>
  </r>
  <r>
    <s v="US-2015-125374"/>
    <x v="179"/>
    <d v="2015-03-29T00:00:00"/>
    <x v="1"/>
    <s v="JD-16060"/>
    <s v="Julia Dunbar"/>
    <x v="0"/>
    <s v="United States"/>
    <x v="6"/>
    <x v="5"/>
    <x v="3"/>
    <s v="FUR-CH-10003396"/>
    <x v="0"/>
    <x v="1"/>
    <s v="Global Deluxe Steno Chair"/>
    <n v="107.77200000000001"/>
    <n v="2"/>
    <n v="-29.252400000000002"/>
    <x v="6"/>
    <x v="9"/>
  </r>
  <r>
    <s v="CA-2016-157686"/>
    <x v="180"/>
    <d v="2016-10-02T00:00:00"/>
    <x v="2"/>
    <s v="BD-11620"/>
    <s v="Brian DeCherney"/>
    <x v="0"/>
    <s v="United States"/>
    <x v="28"/>
    <x v="2"/>
    <x v="1"/>
    <s v="FUR-CH-10001146"/>
    <x v="0"/>
    <x v="1"/>
    <s v="Global Value Mid-Back Manager's Chair, Gray"/>
    <n v="194.84800000000001"/>
    <n v="4"/>
    <n v="12.178000000000001"/>
    <x v="5"/>
    <x v="1"/>
  </r>
  <r>
    <s v="CA-2015-110016"/>
    <x v="101"/>
    <d v="2015-12-04T00:00:00"/>
    <x v="1"/>
    <s v="BT-11395"/>
    <s v="Bill Tyler"/>
    <x v="1"/>
    <s v="United States"/>
    <x v="25"/>
    <x v="17"/>
    <x v="3"/>
    <s v="FUR-CH-10002880"/>
    <x v="0"/>
    <x v="1"/>
    <s v="Global High-Back Leather Tilter, Burgundy"/>
    <n v="1106.9100000000001"/>
    <n v="9"/>
    <n v="121.76009999999999"/>
    <x v="2"/>
    <x v="0"/>
  </r>
  <r>
    <s v="US-2016-143819"/>
    <x v="181"/>
    <d v="2016-03-05T00:00:00"/>
    <x v="1"/>
    <s v="KD-16270"/>
    <s v="Karen Daniels"/>
    <x v="0"/>
    <s v="United States"/>
    <x v="90"/>
    <x v="7"/>
    <x v="2"/>
    <s v="FUR-TA-10001095"/>
    <x v="0"/>
    <x v="2"/>
    <s v="Chromcraft Round Conference Tables"/>
    <n v="836.59199999999998"/>
    <n v="8"/>
    <n v="-264.92079999999999"/>
    <x v="4"/>
    <x v="9"/>
  </r>
  <r>
    <s v="CA-2017-158407"/>
    <x v="182"/>
    <d v="2017-06-10T00:00:00"/>
    <x v="1"/>
    <s v="LW-16990"/>
    <s v="Lindsay Williams"/>
    <x v="1"/>
    <s v="United States"/>
    <x v="91"/>
    <x v="30"/>
    <x v="0"/>
    <s v="FUR-FU-10001967"/>
    <x v="0"/>
    <x v="3"/>
    <s v="Telescoping Adjustable Floor Lamp"/>
    <n v="31.984000000000002"/>
    <n v="2"/>
    <n v="1.9990000000000001"/>
    <x v="6"/>
    <x v="2"/>
  </r>
  <r>
    <s v="CA-2014-159338"/>
    <x v="183"/>
    <d v="2014-06-28T00:00:00"/>
    <x v="2"/>
    <s v="NS-18640"/>
    <s v="Noel Staavos"/>
    <x v="1"/>
    <s v="United States"/>
    <x v="2"/>
    <x v="2"/>
    <x v="1"/>
    <s v="FUR-TA-10004147"/>
    <x v="0"/>
    <x v="2"/>
    <s v="Hon 4060 Series Tables"/>
    <n v="447.84"/>
    <n v="5"/>
    <n v="11.196"/>
    <x v="0"/>
    <x v="2"/>
  </r>
  <r>
    <s v="CA-2016-107216"/>
    <x v="184"/>
    <d v="2016-06-17T00:00:00"/>
    <x v="2"/>
    <s v="PV-18985"/>
    <s v="Paul Van Hugh"/>
    <x v="2"/>
    <s v="United States"/>
    <x v="28"/>
    <x v="2"/>
    <x v="1"/>
    <s v="FUR-FU-10000206"/>
    <x v="0"/>
    <x v="3"/>
    <s v="GE General Purpose, Extra Long Life, Showcase &amp; Floodlight Incandescent Bulbs"/>
    <n v="8.73"/>
    <n v="3"/>
    <n v="4.1031000000000004"/>
    <x v="0"/>
    <x v="2"/>
  </r>
  <r>
    <s v="US-2016-110156"/>
    <x v="185"/>
    <d v="2016-11-24T00:00:00"/>
    <x v="1"/>
    <s v="EH-13945"/>
    <s v="Eric Hoffmann"/>
    <x v="0"/>
    <s v="United States"/>
    <x v="6"/>
    <x v="5"/>
    <x v="3"/>
    <s v="FUR-FU-10000206"/>
    <x v="0"/>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x v="0"/>
    <x v="0"/>
    <s v="Bush Saratoga Collection 5-Shelf Bookcase, Hanover Cherry, *Special Order"/>
    <n v="119.833"/>
    <n v="1"/>
    <n v="-12.6882"/>
    <x v="2"/>
    <x v="5"/>
  </r>
  <r>
    <s v="US-2014-147627"/>
    <x v="187"/>
    <d v="2014-01-26T00:00:00"/>
    <x v="1"/>
    <s v="HL-15040"/>
    <s v="Hunter Lopez"/>
    <x v="0"/>
    <s v="United States"/>
    <x v="93"/>
    <x v="31"/>
    <x v="0"/>
    <s v="FUR-FU-10003194"/>
    <x v="0"/>
    <x v="3"/>
    <s v="Eldon Expressions Desk Accessory, Wood Pencil Holder, Oak"/>
    <n v="38.6"/>
    <n v="4"/>
    <n v="11.58"/>
    <x v="6"/>
    <x v="8"/>
  </r>
  <r>
    <s v="US-2014-147627"/>
    <x v="187"/>
    <d v="2014-01-26T00:00:00"/>
    <x v="1"/>
    <s v="HL-15040"/>
    <s v="Hunter Lopez"/>
    <x v="0"/>
    <s v="United States"/>
    <x v="93"/>
    <x v="31"/>
    <x v="0"/>
    <s v="FUR-CH-10002331"/>
    <x v="0"/>
    <x v="1"/>
    <s v="Hon 4700 Series Mobuis Mid-Back Task Chairs with Adjustable Arms"/>
    <n v="1067.94"/>
    <n v="3"/>
    <n v="224.26740000000001"/>
    <x v="6"/>
    <x v="8"/>
  </r>
  <r>
    <s v="CA-2016-112102"/>
    <x v="188"/>
    <d v="2016-04-16T00:00:00"/>
    <x v="1"/>
    <s v="BD-11605"/>
    <s v="Brian Dahlen"/>
    <x v="0"/>
    <s v="United States"/>
    <x v="76"/>
    <x v="25"/>
    <x v="0"/>
    <s v="FUR-TA-10004086"/>
    <x v="0"/>
    <x v="2"/>
    <s v="KI Adjustable-Height Table"/>
    <n v="343.92"/>
    <n v="4"/>
    <n v="75.662400000000005"/>
    <x v="4"/>
    <x v="6"/>
  </r>
  <r>
    <s v="CA-2014-146969"/>
    <x v="189"/>
    <d v="2014-10-03T00:00:00"/>
    <x v="1"/>
    <s v="AP-10915"/>
    <s v="Arthur Prichep"/>
    <x v="0"/>
    <s v="United States"/>
    <x v="2"/>
    <x v="2"/>
    <x v="1"/>
    <s v="FUR-FU-10004188"/>
    <x v="0"/>
    <x v="3"/>
    <s v="Luxo Professional Combination Clamp-On Lamps"/>
    <n v="204.6"/>
    <n v="2"/>
    <n v="53.195999999999998"/>
    <x v="4"/>
    <x v="4"/>
  </r>
  <r>
    <s v="CA-2015-113971"/>
    <x v="190"/>
    <d v="2015-05-14T00:00:00"/>
    <x v="1"/>
    <s v="CB-12535"/>
    <s v="Claudia Bergmann"/>
    <x v="1"/>
    <s v="United States"/>
    <x v="94"/>
    <x v="15"/>
    <x v="2"/>
    <s v="FUR-FU-10001852"/>
    <x v="0"/>
    <x v="3"/>
    <s v="Eldon Regeneration Recycled Desk Accessories, Smoke"/>
    <n v="8.3520000000000003"/>
    <n v="6"/>
    <n v="1.2527999999999999"/>
    <x v="6"/>
    <x v="7"/>
  </r>
  <r>
    <s v="CA-2014-136567"/>
    <x v="191"/>
    <d v="2014-12-21T00:00:00"/>
    <x v="2"/>
    <s v="PS-19045"/>
    <s v="Penelope Sewall"/>
    <x v="2"/>
    <s v="United States"/>
    <x v="95"/>
    <x v="25"/>
    <x v="0"/>
    <s v="FUR-TA-10001932"/>
    <x v="0"/>
    <x v="2"/>
    <s v="Chromcraft 48&quot; x 96&quot; Racetrack Double Pedestal Table"/>
    <n v="2244.48"/>
    <n v="7"/>
    <n v="493.78559999999999"/>
    <x v="5"/>
    <x v="5"/>
  </r>
  <r>
    <s v="CA-2014-136567"/>
    <x v="191"/>
    <d v="2014-12-21T00:00:00"/>
    <x v="2"/>
    <s v="PS-19045"/>
    <s v="Penelope Sewall"/>
    <x v="2"/>
    <s v="United States"/>
    <x v="95"/>
    <x v="25"/>
    <x v="0"/>
    <s v="FUR-TA-10000617"/>
    <x v="0"/>
    <x v="2"/>
    <s v="Hon Practical Foundations 30 x 60 Training Table, Light Gray/Charcoal"/>
    <n v="455.1"/>
    <n v="2"/>
    <n v="100.122"/>
    <x v="5"/>
    <x v="5"/>
  </r>
  <r>
    <s v="CA-2016-149314"/>
    <x v="192"/>
    <d v="2016-07-07T00:00:00"/>
    <x v="0"/>
    <s v="GB-14530"/>
    <s v="George Bell"/>
    <x v="1"/>
    <s v="United States"/>
    <x v="2"/>
    <x v="2"/>
    <x v="1"/>
    <s v="FUR-CH-10002126"/>
    <x v="0"/>
    <x v="1"/>
    <s v="Hon Deluxe Fabric Upholstered Stacking Chairs"/>
    <n v="195.184"/>
    <n v="1"/>
    <n v="19.5184"/>
    <x v="2"/>
    <x v="3"/>
  </r>
  <r>
    <s v="CA-2017-145226"/>
    <x v="64"/>
    <d v="2017-12-10T00:00:00"/>
    <x v="0"/>
    <s v="DL-13315"/>
    <s v="Delfina Latchford"/>
    <x v="0"/>
    <s v="United States"/>
    <x v="13"/>
    <x v="7"/>
    <x v="2"/>
    <s v="FUR-FU-10004952"/>
    <x v="0"/>
    <x v="3"/>
    <s v="C-Line Cubicle Keepers Polyproplyene Holder w/Velcro Back, 8-1/2x11, 25/Bx"/>
    <n v="109.48"/>
    <n v="2"/>
    <n v="33.938800000000001"/>
    <x v="3"/>
    <x v="5"/>
  </r>
  <r>
    <s v="CA-2016-113621"/>
    <x v="193"/>
    <d v="2016-12-05T00:00:00"/>
    <x v="1"/>
    <s v="JE-15745"/>
    <s v="Joel Eaton"/>
    <x v="0"/>
    <s v="United States"/>
    <x v="96"/>
    <x v="32"/>
    <x v="2"/>
    <s v="FUR-CH-10001270"/>
    <x v="0"/>
    <x v="1"/>
    <s v="Harbour Creations Steel Folding Chair"/>
    <n v="172.5"/>
    <n v="2"/>
    <n v="51.75"/>
    <x v="4"/>
    <x v="5"/>
  </r>
  <r>
    <s v="CA-2017-117212"/>
    <x v="194"/>
    <d v="2017-02-28T00:00:00"/>
    <x v="0"/>
    <s v="BT-11530"/>
    <s v="Bradley Talbott"/>
    <x v="2"/>
    <s v="United States"/>
    <x v="2"/>
    <x v="2"/>
    <x v="1"/>
    <s v="FUR-CH-10003973"/>
    <x v="0"/>
    <x v="1"/>
    <s v="GuestStacker Chair with Chrome Finish Legs"/>
    <n v="892.22400000000005"/>
    <n v="3"/>
    <n v="89.222399999999993"/>
    <x v="3"/>
    <x v="11"/>
  </r>
  <r>
    <s v="US-2015-130519"/>
    <x v="195"/>
    <d v="2015-09-15T00:00:00"/>
    <x v="3"/>
    <s v="NG-18355"/>
    <s v="Nat Gilpin"/>
    <x v="1"/>
    <s v="United States"/>
    <x v="97"/>
    <x v="1"/>
    <x v="0"/>
    <s v="FUR-FU-10002268"/>
    <x v="0"/>
    <x v="3"/>
    <s v="Ultra Door Push Plate"/>
    <n v="15.712"/>
    <n v="4"/>
    <n v="2.5531999999999999"/>
    <x v="7"/>
    <x v="4"/>
  </r>
  <r>
    <s v="US-2015-130519"/>
    <x v="195"/>
    <d v="2015-09-15T00:00:00"/>
    <x v="3"/>
    <s v="NG-18355"/>
    <s v="Nat Gilpin"/>
    <x v="1"/>
    <s v="United States"/>
    <x v="97"/>
    <x v="1"/>
    <x v="0"/>
    <s v="FUR-FU-10003394"/>
    <x v="0"/>
    <x v="3"/>
    <s v="Tenex &quot;The Solids&quot; Textured Chair Mats"/>
    <n v="55.968000000000004"/>
    <n v="1"/>
    <n v="-2.0988000000000002"/>
    <x v="7"/>
    <x v="4"/>
  </r>
  <r>
    <s v="CA-2016-130946"/>
    <x v="57"/>
    <d v="2016-04-12T00:00:00"/>
    <x v="1"/>
    <s v="ZC-21910"/>
    <s v="Zuschuss Carroll"/>
    <x v="0"/>
    <s v="United States"/>
    <x v="6"/>
    <x v="5"/>
    <x v="3"/>
    <s v="FUR-CH-10004540"/>
    <x v="0"/>
    <x v="1"/>
    <s v="Global Chrome Stack Chair"/>
    <n v="95.983999999999995"/>
    <n v="4"/>
    <n v="-4.1135999999999999"/>
    <x v="4"/>
    <x v="6"/>
  </r>
  <r>
    <s v="CA-2016-114727"/>
    <x v="196"/>
    <d v="2016-07-24T00:00:00"/>
    <x v="1"/>
    <s v="LS-16945"/>
    <s v="Linda Southworth"/>
    <x v="1"/>
    <s v="United States"/>
    <x v="22"/>
    <x v="12"/>
    <x v="1"/>
    <s v="FUR-CH-10002335"/>
    <x v="0"/>
    <x v="1"/>
    <s v="Hon GuestStacker Chair"/>
    <n v="544.00800000000004"/>
    <n v="3"/>
    <n v="40.800600000000003"/>
    <x v="6"/>
    <x v="3"/>
  </r>
  <r>
    <s v="CA-2016-114727"/>
    <x v="196"/>
    <d v="2016-07-24T00:00:00"/>
    <x v="1"/>
    <s v="LS-16945"/>
    <s v="Linda Southworth"/>
    <x v="1"/>
    <s v="United States"/>
    <x v="22"/>
    <x v="12"/>
    <x v="1"/>
    <s v="FUR-CH-10002331"/>
    <x v="0"/>
    <x v="1"/>
    <s v="Hon 4700 Series Mobuis Mid-Back Task Chairs with Adjustable Arms"/>
    <n v="854.35199999999998"/>
    <n v="3"/>
    <n v="10.679399999999999"/>
    <x v="6"/>
    <x v="3"/>
  </r>
  <r>
    <s v="CA-2016-137050"/>
    <x v="197"/>
    <d v="2016-07-18T00:00:00"/>
    <x v="0"/>
    <s v="SW-20755"/>
    <s v="Steven Ward"/>
    <x v="1"/>
    <s v="United States"/>
    <x v="13"/>
    <x v="7"/>
    <x v="2"/>
    <s v="FUR-BO-10004695"/>
    <x v="0"/>
    <x v="0"/>
    <s v="O'Sullivan 2-Door Barrister Bookcase in Odessa Pine"/>
    <n v="579.13599999999997"/>
    <n v="4"/>
    <n v="21.717600000000001"/>
    <x v="4"/>
    <x v="3"/>
  </r>
  <r>
    <s v="US-2017-118087"/>
    <x v="198"/>
    <d v="2017-09-13T00:00:00"/>
    <x v="1"/>
    <s v="SP-20620"/>
    <s v="Stefania Perrino"/>
    <x v="1"/>
    <s v="United States"/>
    <x v="3"/>
    <x v="3"/>
    <x v="2"/>
    <s v="FUR-CH-10004860"/>
    <x v="0"/>
    <x v="1"/>
    <s v="Global Low Back Tilter Chair"/>
    <n v="141.37200000000001"/>
    <n v="2"/>
    <n v="-48.470399999999998"/>
    <x v="4"/>
    <x v="4"/>
  </r>
  <r>
    <s v="US-2017-118087"/>
    <x v="198"/>
    <d v="2017-09-13T00:00:00"/>
    <x v="1"/>
    <s v="SP-20620"/>
    <s v="Stefania Perrino"/>
    <x v="1"/>
    <s v="United States"/>
    <x v="3"/>
    <x v="3"/>
    <x v="2"/>
    <s v="FUR-FU-10001867"/>
    <x v="0"/>
    <x v="3"/>
    <s v="Eldon Expressions Punched Metal &amp; Wood Desk Accessories, Pewter &amp; Cherry"/>
    <n v="17.024000000000001"/>
    <n v="2"/>
    <n v="1.7023999999999999"/>
    <x v="4"/>
    <x v="4"/>
  </r>
  <r>
    <s v="CA-2016-126004"/>
    <x v="199"/>
    <d v="2016-12-05T00:00:00"/>
    <x v="2"/>
    <s v="BM-11140"/>
    <s v="Becky Martin"/>
    <x v="0"/>
    <s v="United States"/>
    <x v="13"/>
    <x v="7"/>
    <x v="2"/>
    <s v="FUR-FU-10001602"/>
    <x v="0"/>
    <x v="3"/>
    <s v="Eldon Delta Triangular Chair Mat, 52&quot; x 58&quot;, Clear"/>
    <n v="113.79"/>
    <n v="3"/>
    <n v="20.482199999999999"/>
    <x v="5"/>
    <x v="5"/>
  </r>
  <r>
    <s v="CA-2017-100013"/>
    <x v="200"/>
    <d v="2017-11-11T00:00:00"/>
    <x v="1"/>
    <s v="ZC-21910"/>
    <s v="Zuschuss Carroll"/>
    <x v="0"/>
    <s v="United States"/>
    <x v="2"/>
    <x v="2"/>
    <x v="1"/>
    <s v="FUR-FU-10001424"/>
    <x v="0"/>
    <x v="3"/>
    <s v="Dax Clear Box Frame"/>
    <n v="8.73"/>
    <n v="1"/>
    <n v="2.9681999999999999"/>
    <x v="2"/>
    <x v="0"/>
  </r>
  <r>
    <s v="CA-2016-144344"/>
    <x v="48"/>
    <d v="2016-10-28T00:00:00"/>
    <x v="3"/>
    <s v="PG-18820"/>
    <s v="Patrick Gardner"/>
    <x v="0"/>
    <s v="United States"/>
    <x v="98"/>
    <x v="1"/>
    <x v="0"/>
    <s v="FUR-FU-10000076"/>
    <x v="0"/>
    <x v="3"/>
    <s v="24-Hour Round Wall Clock"/>
    <n v="47.951999999999998"/>
    <n v="3"/>
    <n v="13.786199999999999"/>
    <x v="7"/>
    <x v="1"/>
  </r>
  <r>
    <s v="CA-2016-144344"/>
    <x v="48"/>
    <d v="2016-10-28T00:00:00"/>
    <x v="3"/>
    <s v="PG-18820"/>
    <s v="Patrick Gardner"/>
    <x v="0"/>
    <s v="United States"/>
    <x v="98"/>
    <x v="1"/>
    <x v="0"/>
    <s v="FUR-FU-10003268"/>
    <x v="0"/>
    <x v="3"/>
    <s v="Eldon Radial Chair Mat for Low to Medium Pile Carpets"/>
    <n v="63.968000000000004"/>
    <n v="2"/>
    <n v="0"/>
    <x v="7"/>
    <x v="1"/>
  </r>
  <r>
    <s v="CA-2016-144344"/>
    <x v="48"/>
    <d v="2016-10-28T00:00:00"/>
    <x v="3"/>
    <s v="PG-18820"/>
    <s v="Patrick Gardner"/>
    <x v="0"/>
    <s v="United States"/>
    <x v="98"/>
    <x v="1"/>
    <x v="0"/>
    <s v="FUR-FU-10003553"/>
    <x v="0"/>
    <x v="3"/>
    <s v="Howard Miller 13-1/2&quot; Diameter Rosebrook Wall Clock"/>
    <n v="165.048"/>
    <n v="3"/>
    <n v="41.262"/>
    <x v="7"/>
    <x v="1"/>
  </r>
  <r>
    <s v="CA-2014-127012"/>
    <x v="201"/>
    <d v="2014-08-15T00:00:00"/>
    <x v="1"/>
    <s v="GM-14680"/>
    <s v="Greg Matthias"/>
    <x v="0"/>
    <s v="United States"/>
    <x v="15"/>
    <x v="13"/>
    <x v="1"/>
    <s v="FUR-FU-10003691"/>
    <x v="0"/>
    <x v="3"/>
    <s v="Eldon Image Series Desk Accessories, Ebony"/>
    <n v="12.35"/>
    <n v="1"/>
    <n v="5.4340000000000002"/>
    <x v="4"/>
    <x v="10"/>
  </r>
  <r>
    <s v="CA-2014-168494"/>
    <x v="202"/>
    <d v="2014-12-14T00:00:00"/>
    <x v="0"/>
    <s v="NP-18700"/>
    <s v="Nora Preis"/>
    <x v="0"/>
    <s v="United States"/>
    <x v="99"/>
    <x v="2"/>
    <x v="1"/>
    <s v="FUR-TA-10004619"/>
    <x v="0"/>
    <x v="2"/>
    <s v="Hon Non-Folding Utility Tables"/>
    <n v="764.68799999999999"/>
    <n v="6"/>
    <n v="95.585999999999999"/>
    <x v="3"/>
    <x v="5"/>
  </r>
  <r>
    <s v="CA-2014-168494"/>
    <x v="202"/>
    <d v="2014-12-14T00:00:00"/>
    <x v="0"/>
    <s v="NP-18700"/>
    <s v="Nora Preis"/>
    <x v="0"/>
    <s v="United States"/>
    <x v="99"/>
    <x v="2"/>
    <x v="1"/>
    <s v="FUR-TA-10003473"/>
    <x v="0"/>
    <x v="2"/>
    <s v="Bretford Rectangular Conference Table Tops"/>
    <n v="3610.848"/>
    <n v="12"/>
    <n v="135.4068"/>
    <x v="3"/>
    <x v="5"/>
  </r>
  <r>
    <s v="CA-2014-168494"/>
    <x v="202"/>
    <d v="2014-12-14T00:00:00"/>
    <x v="0"/>
    <s v="NP-18700"/>
    <s v="Nora Preis"/>
    <x v="0"/>
    <s v="United States"/>
    <x v="99"/>
    <x v="2"/>
    <x v="1"/>
    <s v="FUR-BO-10004467"/>
    <x v="0"/>
    <x v="0"/>
    <s v="Bestar Classic Bookcase"/>
    <n v="254.97450000000001"/>
    <n v="3"/>
    <n v="11.998799999999999"/>
    <x v="3"/>
    <x v="5"/>
  </r>
  <r>
    <s v="CA-2017-115602"/>
    <x v="186"/>
    <d v="2017-12-24T00:00:00"/>
    <x v="1"/>
    <s v="DJ-13630"/>
    <s v="Doug Jacobs"/>
    <x v="0"/>
    <s v="United States"/>
    <x v="13"/>
    <x v="7"/>
    <x v="2"/>
    <s v="FUR-CH-10001708"/>
    <x v="0"/>
    <x v="1"/>
    <s v="Office Star - Contemporary Swivel Chair with Padded Adjustable Arms and Flex Back"/>
    <n v="1141.9380000000001"/>
    <n v="9"/>
    <n v="139.5702"/>
    <x v="6"/>
    <x v="5"/>
  </r>
  <r>
    <s v="CA-2017-144638"/>
    <x v="203"/>
    <d v="2017-03-14T00:00:00"/>
    <x v="1"/>
    <s v="MH-18115"/>
    <s v="Mick Hernandez"/>
    <x v="2"/>
    <s v="United States"/>
    <x v="100"/>
    <x v="3"/>
    <x v="2"/>
    <s v="FUR-FU-10003724"/>
    <x v="0"/>
    <x v="3"/>
    <s v="Westinghouse Clip-On Gooseneck Lamps"/>
    <n v="6.6959999999999997"/>
    <n v="1"/>
    <n v="0.50219999999999998"/>
    <x v="4"/>
    <x v="9"/>
  </r>
  <r>
    <s v="CA-2017-144638"/>
    <x v="203"/>
    <d v="2017-03-14T00:00:00"/>
    <x v="1"/>
    <s v="MH-18115"/>
    <s v="Mick Hernandez"/>
    <x v="2"/>
    <s v="United States"/>
    <x v="100"/>
    <x v="3"/>
    <x v="2"/>
    <s v="FUR-FU-10003535"/>
    <x v="0"/>
    <x v="3"/>
    <s v="Howard Miller Distant Time Traveler Alarm Clock"/>
    <n v="43.872"/>
    <n v="2"/>
    <n v="11.516400000000001"/>
    <x v="4"/>
    <x v="9"/>
  </r>
  <r>
    <s v="CA-2016-155992"/>
    <x v="180"/>
    <d v="2016-10-02T00:00:00"/>
    <x v="2"/>
    <s v="CC-12220"/>
    <s v="Chris Cortes"/>
    <x v="0"/>
    <s v="United States"/>
    <x v="101"/>
    <x v="6"/>
    <x v="3"/>
    <s v="FUR-FU-10003724"/>
    <x v="0"/>
    <x v="3"/>
    <s v="Westinghouse Clip-On Gooseneck Lamps"/>
    <n v="41.85"/>
    <n v="5"/>
    <n v="10.881"/>
    <x v="5"/>
    <x v="1"/>
  </r>
  <r>
    <s v="US-2014-167738"/>
    <x v="109"/>
    <d v="2014-12-29T00:00:00"/>
    <x v="1"/>
    <s v="JC-16105"/>
    <s v="Julie Creighton"/>
    <x v="1"/>
    <s v="United States"/>
    <x v="2"/>
    <x v="2"/>
    <x v="1"/>
    <s v="FUR-CH-10001146"/>
    <x v="0"/>
    <x v="1"/>
    <s v="Global Value Mid-Back Manager's Chair, Gray"/>
    <n v="292.27199999999999"/>
    <n v="6"/>
    <n v="18.266999999999999"/>
    <x v="2"/>
    <x v="5"/>
  </r>
  <r>
    <s v="CA-2017-121412"/>
    <x v="204"/>
    <d v="2017-09-27T00:00:00"/>
    <x v="1"/>
    <s v="BG-11695"/>
    <s v="Brooke Gillingham"/>
    <x v="1"/>
    <s v="United States"/>
    <x v="74"/>
    <x v="12"/>
    <x v="1"/>
    <s v="FUR-FU-10000246"/>
    <x v="0"/>
    <x v="3"/>
    <s v="Aluminum Document Frame"/>
    <n v="29.327999999999999"/>
    <n v="3"/>
    <n v="3.6659999999999999"/>
    <x v="4"/>
    <x v="4"/>
  </r>
  <r>
    <s v="CA-2016-119186"/>
    <x v="205"/>
    <d v="2016-05-26T00:00:00"/>
    <x v="3"/>
    <s v="MS-17710"/>
    <s v="Maurice Satty"/>
    <x v="0"/>
    <s v="United States"/>
    <x v="50"/>
    <x v="5"/>
    <x v="3"/>
    <s v="FUR-CH-10001973"/>
    <x v="0"/>
    <x v="1"/>
    <s v="Office Star Flex Back Scooter Chair with White Frame"/>
    <n v="388.43"/>
    <n v="5"/>
    <n v="-88.784000000000006"/>
    <x v="7"/>
    <x v="7"/>
  </r>
  <r>
    <s v="CA-2016-154711"/>
    <x v="206"/>
    <d v="2016-11-26T00:00:00"/>
    <x v="1"/>
    <s v="TB-21355"/>
    <s v="Todd Boyes"/>
    <x v="1"/>
    <s v="United States"/>
    <x v="13"/>
    <x v="7"/>
    <x v="2"/>
    <s v="FUR-FU-10000397"/>
    <x v="0"/>
    <x v="3"/>
    <s v="Luxo Economy Swing Arm Lamp"/>
    <n v="39.880000000000003"/>
    <n v="2"/>
    <n v="11.166399999999999"/>
    <x v="4"/>
    <x v="0"/>
  </r>
  <r>
    <s v="CA-2016-137043"/>
    <x v="207"/>
    <d v="2016-12-25T00:00:00"/>
    <x v="0"/>
    <s v="LC-17140"/>
    <s v="Logan Currie"/>
    <x v="0"/>
    <s v="United States"/>
    <x v="76"/>
    <x v="25"/>
    <x v="0"/>
    <s v="FUR-FU-10003664"/>
    <x v="0"/>
    <x v="3"/>
    <s v="Electrix Architect's Clamp-On Swing Arm Lamp, Black"/>
    <n v="572.76"/>
    <n v="6"/>
    <n v="166.10040000000001"/>
    <x v="3"/>
    <x v="5"/>
  </r>
  <r>
    <s v="CA-2016-137043"/>
    <x v="207"/>
    <d v="2016-12-25T00:00:00"/>
    <x v="0"/>
    <s v="LC-17140"/>
    <s v="Logan Currie"/>
    <x v="0"/>
    <s v="United States"/>
    <x v="76"/>
    <x v="25"/>
    <x v="0"/>
    <s v="FUR-FU-10003664"/>
    <x v="0"/>
    <x v="3"/>
    <s v="Electrix Architect's Clamp-On Swing Arm Lamp, Black"/>
    <n v="286.38"/>
    <n v="3"/>
    <n v="83.050200000000004"/>
    <x v="3"/>
    <x v="5"/>
  </r>
  <r>
    <s v="CA-2015-115847"/>
    <x v="208"/>
    <d v="2015-09-24T00:00:00"/>
    <x v="0"/>
    <s v="TC-21535"/>
    <s v="Tracy Collins"/>
    <x v="2"/>
    <s v="United States"/>
    <x v="58"/>
    <x v="25"/>
    <x v="0"/>
    <s v="FUR-BO-10003433"/>
    <x v="0"/>
    <x v="0"/>
    <s v="Sauder Cornerstone Collection Library"/>
    <n v="61.96"/>
    <n v="2"/>
    <n v="4.3372000000000002"/>
    <x v="2"/>
    <x v="4"/>
  </r>
  <r>
    <s v="US-2017-126179"/>
    <x v="209"/>
    <d v="2017-07-07T00:00:00"/>
    <x v="1"/>
    <s v="CS-12460"/>
    <s v="Chuck Sachs"/>
    <x v="0"/>
    <s v="United States"/>
    <x v="29"/>
    <x v="24"/>
    <x v="0"/>
    <s v="FUR-FU-10002554"/>
    <x v="0"/>
    <x v="3"/>
    <s v="Westinghouse Floor Lamp with Metal Mesh Shade, Black"/>
    <n v="23.99"/>
    <n v="1"/>
    <n v="5.5176999999999996"/>
    <x v="4"/>
    <x v="3"/>
  </r>
  <r>
    <s v="CA-2016-141397"/>
    <x v="210"/>
    <d v="2016-06-21T00:00:00"/>
    <x v="2"/>
    <s v="RC-19825"/>
    <s v="Roy Collins"/>
    <x v="0"/>
    <s v="United States"/>
    <x v="102"/>
    <x v="2"/>
    <x v="1"/>
    <s v="FUR-CH-10003846"/>
    <x v="0"/>
    <x v="1"/>
    <s v="Hon Valutask Swivel Chairs"/>
    <n v="161.56800000000001"/>
    <n v="2"/>
    <n v="-8.0784000000000002"/>
    <x v="5"/>
    <x v="2"/>
  </r>
  <r>
    <s v="US-2016-134488"/>
    <x v="211"/>
    <d v="2016-10-01T00:00:00"/>
    <x v="1"/>
    <s v="PK-19075"/>
    <s v="Pete Kriz"/>
    <x v="0"/>
    <s v="United States"/>
    <x v="29"/>
    <x v="15"/>
    <x v="2"/>
    <s v="FUR-CH-10003199"/>
    <x v="0"/>
    <x v="1"/>
    <s v="Office Star - Contemporary Task Swivel Chair"/>
    <n v="155.37200000000001"/>
    <n v="2"/>
    <n v="-13.317600000000001"/>
    <x v="1"/>
    <x v="4"/>
  </r>
  <r>
    <s v="CA-2016-145919"/>
    <x v="105"/>
    <d v="2016-12-23T00:00:00"/>
    <x v="1"/>
    <s v="HG-14965"/>
    <s v="Henry Goldwyn"/>
    <x v="1"/>
    <s v="United States"/>
    <x v="2"/>
    <x v="2"/>
    <x v="1"/>
    <s v="FUR-FU-10004960"/>
    <x v="0"/>
    <x v="3"/>
    <s v="Seth Thomas 12&quot; Clock w/ Goldtone Case"/>
    <n v="183.84"/>
    <n v="8"/>
    <n v="62.505600000000001"/>
    <x v="2"/>
    <x v="5"/>
  </r>
  <r>
    <s v="CA-2015-120439"/>
    <x v="212"/>
    <d v="2015-06-18T00:00:00"/>
    <x v="1"/>
    <s v="AD-10180"/>
    <s v="Alan Dominguez"/>
    <x v="2"/>
    <s v="United States"/>
    <x v="3"/>
    <x v="3"/>
    <x v="2"/>
    <s v="FUR-FU-10001867"/>
    <x v="0"/>
    <x v="3"/>
    <s v="Eldon Expressions Punched Metal &amp; Wood Desk Accessories, Pewter &amp; Cherry"/>
    <n v="51.072000000000003"/>
    <n v="6"/>
    <n v="5.1071999999999997"/>
    <x v="4"/>
    <x v="2"/>
  </r>
  <r>
    <s v="CA-2016-142762"/>
    <x v="213"/>
    <d v="2016-05-27T00:00:00"/>
    <x v="1"/>
    <s v="LD-17005"/>
    <s v="Lisa DeCherney"/>
    <x v="0"/>
    <s v="United States"/>
    <x v="28"/>
    <x v="2"/>
    <x v="1"/>
    <s v="FUR-FU-10003691"/>
    <x v="0"/>
    <x v="3"/>
    <s v="Eldon Image Series Desk Accessories, Ebony"/>
    <n v="37.049999999999997"/>
    <n v="3"/>
    <n v="16.302"/>
    <x v="4"/>
    <x v="7"/>
  </r>
  <r>
    <s v="US-2017-123281"/>
    <x v="214"/>
    <d v="2017-04-07T00:00:00"/>
    <x v="1"/>
    <s v="JF-15190"/>
    <s v="Jamie Frazer"/>
    <x v="0"/>
    <s v="United States"/>
    <x v="2"/>
    <x v="2"/>
    <x v="1"/>
    <s v="FUR-FU-10003724"/>
    <x v="0"/>
    <x v="3"/>
    <s v="Westinghouse Clip-On Gooseneck Lamps"/>
    <n v="25.11"/>
    <n v="3"/>
    <n v="6.5286"/>
    <x v="2"/>
    <x v="6"/>
  </r>
  <r>
    <s v="CA-2017-100524"/>
    <x v="76"/>
    <d v="2017-04-02T00:00:00"/>
    <x v="0"/>
    <s v="CM-12115"/>
    <s v="Chad McGuire"/>
    <x v="0"/>
    <s v="United States"/>
    <x v="13"/>
    <x v="7"/>
    <x v="2"/>
    <s v="FUR-FU-10004018"/>
    <x v="0"/>
    <x v="3"/>
    <s v="Tensor Computer Mounted Lamp"/>
    <n v="29.78"/>
    <n v="2"/>
    <n v="8.0405999999999995"/>
    <x v="3"/>
    <x v="9"/>
  </r>
  <r>
    <s v="CA-2014-153976"/>
    <x v="215"/>
    <d v="2014-10-08T00:00:00"/>
    <x v="0"/>
    <s v="BP-11290"/>
    <s v="Beth Paige"/>
    <x v="0"/>
    <s v="United States"/>
    <x v="103"/>
    <x v="8"/>
    <x v="3"/>
    <s v="FUR-CH-10002880"/>
    <x v="0"/>
    <x v="1"/>
    <s v="Global High-Back Leather Tilter, Burgundy"/>
    <n v="258.279"/>
    <n v="3"/>
    <n v="-70.104299999999995"/>
    <x v="2"/>
    <x v="1"/>
  </r>
  <r>
    <s v="CA-2017-162978"/>
    <x v="216"/>
    <d v="2017-05-09T00:00:00"/>
    <x v="1"/>
    <s v="LW-16990"/>
    <s v="Lindsay Williams"/>
    <x v="1"/>
    <s v="United States"/>
    <x v="28"/>
    <x v="2"/>
    <x v="1"/>
    <s v="FUR-TA-10003473"/>
    <x v="0"/>
    <x v="2"/>
    <s v="Bretford Rectangular Conference Table Tops"/>
    <n v="300.904"/>
    <n v="1"/>
    <n v="11.283899999999999"/>
    <x v="2"/>
    <x v="7"/>
  </r>
  <r>
    <s v="CA-2017-160045"/>
    <x v="217"/>
    <d v="2017-04-27T00:00:00"/>
    <x v="2"/>
    <s v="LB-16735"/>
    <s v="Larry Blacks"/>
    <x v="0"/>
    <s v="United States"/>
    <x v="50"/>
    <x v="5"/>
    <x v="3"/>
    <s v="FUR-FU-10000010"/>
    <x v="0"/>
    <x v="3"/>
    <s v="DAX Value U-Channel Document Frames, Easel Back"/>
    <n v="1.988"/>
    <n v="1"/>
    <n v="-1.4413"/>
    <x v="5"/>
    <x v="6"/>
  </r>
  <r>
    <s v="US-2014-151925"/>
    <x v="218"/>
    <d v="2014-10-01T00:00:00"/>
    <x v="0"/>
    <s v="KT-16465"/>
    <s v="Kean Takahito"/>
    <x v="0"/>
    <s v="United States"/>
    <x v="2"/>
    <x v="2"/>
    <x v="1"/>
    <s v="FUR-CH-10002961"/>
    <x v="0"/>
    <x v="1"/>
    <s v="Leather Task Chair, Black"/>
    <n v="145.56800000000001"/>
    <n v="2"/>
    <n v="0"/>
    <x v="2"/>
    <x v="4"/>
  </r>
  <r>
    <s v="US-2017-155425"/>
    <x v="219"/>
    <d v="2017-11-11T00:00:00"/>
    <x v="2"/>
    <s v="AB-10600"/>
    <s v="Ann Blume"/>
    <x v="1"/>
    <s v="United States"/>
    <x v="104"/>
    <x v="22"/>
    <x v="1"/>
    <s v="FUR-CH-10003312"/>
    <x v="0"/>
    <x v="1"/>
    <s v="Hon 2090 ÒPillow SoftÓ Series Mid Back Swivel/Tilt Chairs"/>
    <n v="899.13599999999997"/>
    <n v="4"/>
    <n v="-146.1096"/>
    <x v="5"/>
    <x v="0"/>
  </r>
  <r>
    <s v="CA-2017-133249"/>
    <x v="220"/>
    <d v="2017-07-11T00:00:00"/>
    <x v="2"/>
    <s v="SZ-20035"/>
    <s v="Sam Zeldin"/>
    <x v="2"/>
    <s v="United States"/>
    <x v="105"/>
    <x v="2"/>
    <x v="1"/>
    <s v="FUR-FU-10001588"/>
    <x v="0"/>
    <x v="3"/>
    <s v="Deflect-o SuperTray Unbreakable Stackable Tray, Letter, Black"/>
    <n v="145.9"/>
    <n v="5"/>
    <n v="62.737000000000002"/>
    <x v="0"/>
    <x v="3"/>
  </r>
  <r>
    <s v="US-2015-103471"/>
    <x v="37"/>
    <d v="2015-12-28T00:00:00"/>
    <x v="1"/>
    <s v="JR-15670"/>
    <s v="Jim Radford"/>
    <x v="0"/>
    <s v="United States"/>
    <x v="30"/>
    <x v="12"/>
    <x v="1"/>
    <s v="FUR-BO-10002613"/>
    <x v="0"/>
    <x v="0"/>
    <s v="Atlantic Metals Mobile 4-Shelf Bookcases, Custom Colors"/>
    <n v="590.05799999999999"/>
    <n v="7"/>
    <n v="-786.74400000000003"/>
    <x v="4"/>
    <x v="5"/>
  </r>
  <r>
    <s v="CA-2015-120362"/>
    <x v="221"/>
    <d v="2015-09-19T00:00:00"/>
    <x v="1"/>
    <s v="CA-12265"/>
    <s v="Christina Anderson"/>
    <x v="0"/>
    <s v="United States"/>
    <x v="106"/>
    <x v="4"/>
    <x v="1"/>
    <s v="FUR-TA-10003008"/>
    <x v="0"/>
    <x v="2"/>
    <s v="Lesro Round Back Collection Coffee Table, End Table"/>
    <n v="912.75"/>
    <n v="5"/>
    <n v="118.6575"/>
    <x v="2"/>
    <x v="4"/>
  </r>
  <r>
    <s v="US-2016-100566"/>
    <x v="222"/>
    <d v="2016-09-09T00:00:00"/>
    <x v="1"/>
    <s v="JK-16120"/>
    <s v="Julie Kriz"/>
    <x v="2"/>
    <s v="United States"/>
    <x v="14"/>
    <x v="8"/>
    <x v="3"/>
    <s v="FUR-FU-10003394"/>
    <x v="0"/>
    <x v="3"/>
    <s v="Tenex &quot;The Solids&quot; Textured Chair Mats"/>
    <n v="83.951999999999998"/>
    <n v="3"/>
    <n v="-90.248400000000004"/>
    <x v="6"/>
    <x v="4"/>
  </r>
  <r>
    <s v="US-2016-108504"/>
    <x v="223"/>
    <d v="2016-02-05T00:00:00"/>
    <x v="3"/>
    <s v="PP-18955"/>
    <s v="Paul Prost"/>
    <x v="2"/>
    <s v="United States"/>
    <x v="107"/>
    <x v="24"/>
    <x v="0"/>
    <s v="FUR-FU-10004091"/>
    <x v="0"/>
    <x v="3"/>
    <s v="Eldon 200 Class Desk Accessories, Black"/>
    <n v="18.84"/>
    <n v="3"/>
    <n v="7.1592000000000002"/>
    <x v="7"/>
    <x v="11"/>
  </r>
  <r>
    <s v="US-2016-108504"/>
    <x v="223"/>
    <d v="2016-02-05T00:00:00"/>
    <x v="3"/>
    <s v="PP-18955"/>
    <s v="Paul Prost"/>
    <x v="2"/>
    <s v="United States"/>
    <x v="107"/>
    <x v="24"/>
    <x v="0"/>
    <s v="FUR-BO-10004015"/>
    <x v="0"/>
    <x v="0"/>
    <s v="Bush Andora Bookcase, Maple/Graphite Gray Finish"/>
    <n v="239.98"/>
    <n v="2"/>
    <n v="52.7956"/>
    <x v="7"/>
    <x v="11"/>
  </r>
  <r>
    <s v="US-2017-117247"/>
    <x v="224"/>
    <d v="2017-10-14T00:00:00"/>
    <x v="1"/>
    <s v="CK-12760"/>
    <s v="Cyma Kinney"/>
    <x v="1"/>
    <s v="United States"/>
    <x v="14"/>
    <x v="8"/>
    <x v="3"/>
    <s v="FUR-TA-10002958"/>
    <x v="0"/>
    <x v="2"/>
    <s v="Bevis Oval Conference Table, Walnut"/>
    <n v="652.45000000000005"/>
    <n v="5"/>
    <n v="-430.61700000000002"/>
    <x v="2"/>
    <x v="1"/>
  </r>
  <r>
    <s v="US-2017-117247"/>
    <x v="224"/>
    <d v="2017-10-14T00:00:00"/>
    <x v="1"/>
    <s v="CK-12760"/>
    <s v="Cyma Kinney"/>
    <x v="1"/>
    <s v="United States"/>
    <x v="14"/>
    <x v="8"/>
    <x v="3"/>
    <s v="FUR-TA-10001676"/>
    <x v="0"/>
    <x v="2"/>
    <s v="Hon 61000 Series Interactive Training Tables"/>
    <n v="66.644999999999996"/>
    <n v="3"/>
    <n v="-42.652799999999999"/>
    <x v="2"/>
    <x v="1"/>
  </r>
  <r>
    <s v="US-2016-161396"/>
    <x v="225"/>
    <d v="2016-04-25T00:00:00"/>
    <x v="1"/>
    <s v="GM-14455"/>
    <s v="Gary Mitchum"/>
    <x v="2"/>
    <s v="United States"/>
    <x v="29"/>
    <x v="15"/>
    <x v="2"/>
    <s v="FUR-TA-10002622"/>
    <x v="0"/>
    <x v="2"/>
    <s v="Bush Andora Conference Table, Maple/Graphite Gray Finish"/>
    <n v="205.17599999999999"/>
    <n v="2"/>
    <n v="-58.133200000000002"/>
    <x v="6"/>
    <x v="6"/>
  </r>
  <r>
    <s v="US-2014-118486"/>
    <x v="226"/>
    <d v="2014-04-08T00:00:00"/>
    <x v="2"/>
    <s v="SD-20485"/>
    <s v="Shirley Daniels"/>
    <x v="2"/>
    <s v="United States"/>
    <x v="3"/>
    <x v="3"/>
    <x v="2"/>
    <s v="FUR-TA-10001039"/>
    <x v="0"/>
    <x v="2"/>
    <s v="KI Adjustable-Height Table"/>
    <n v="154.76400000000001"/>
    <n v="3"/>
    <n v="-36.111600000000003"/>
    <x v="3"/>
    <x v="6"/>
  </r>
  <r>
    <s v="CA-2016-130407"/>
    <x v="227"/>
    <d v="2016-09-06T00:00:00"/>
    <x v="1"/>
    <s v="KD-16270"/>
    <s v="Karen Daniels"/>
    <x v="0"/>
    <s v="United States"/>
    <x v="13"/>
    <x v="7"/>
    <x v="2"/>
    <s v="FUR-FU-10001967"/>
    <x v="0"/>
    <x v="3"/>
    <s v="Telescoping Adjustable Floor Lamp"/>
    <n v="39.979999999999997"/>
    <n v="2"/>
    <n v="9.9949999999999992"/>
    <x v="4"/>
    <x v="4"/>
  </r>
  <r>
    <s v="US-2016-122245"/>
    <x v="228"/>
    <d v="2016-09-30T00:00:00"/>
    <x v="1"/>
    <s v="AB-10105"/>
    <s v="Adrian Barton"/>
    <x v="0"/>
    <s v="United States"/>
    <x v="43"/>
    <x v="22"/>
    <x v="1"/>
    <s v="FUR-TA-10002356"/>
    <x v="0"/>
    <x v="2"/>
    <s v="Bevis Boat-Shaped Conference Table"/>
    <n v="393.16500000000002"/>
    <n v="3"/>
    <n v="-204.44579999999999"/>
    <x v="2"/>
    <x v="4"/>
  </r>
  <r>
    <s v="CA-2016-136329"/>
    <x v="229"/>
    <d v="2016-07-13T00:00:00"/>
    <x v="1"/>
    <s v="JD-15895"/>
    <s v="Jonathan Doherty"/>
    <x v="1"/>
    <s v="United States"/>
    <x v="13"/>
    <x v="7"/>
    <x v="2"/>
    <s v="FUR-CH-10002335"/>
    <x v="0"/>
    <x v="1"/>
    <s v="Hon GuestStacker Chair"/>
    <n v="408.00599999999997"/>
    <n v="2"/>
    <n v="72.534400000000005"/>
    <x v="4"/>
    <x v="3"/>
  </r>
  <r>
    <s v="CA-2016-136329"/>
    <x v="229"/>
    <d v="2016-07-13T00:00:00"/>
    <x v="1"/>
    <s v="JD-15895"/>
    <s v="Jonathan Doherty"/>
    <x v="1"/>
    <s v="United States"/>
    <x v="13"/>
    <x v="7"/>
    <x v="2"/>
    <s v="FUR-FU-10000723"/>
    <x v="0"/>
    <x v="3"/>
    <s v="Deflect-o EconoMat Studded, No Bevel Mat for Low Pile Carpeting"/>
    <n v="165.28"/>
    <n v="4"/>
    <n v="14.8752"/>
    <x v="4"/>
    <x v="3"/>
  </r>
  <r>
    <s v="CA-2017-115994"/>
    <x v="230"/>
    <d v="2017-01-31T00:00:00"/>
    <x v="0"/>
    <s v="BT-11305"/>
    <s v="Beth Thompson"/>
    <x v="2"/>
    <s v="United States"/>
    <x v="46"/>
    <x v="2"/>
    <x v="1"/>
    <s v="FUR-FU-10003976"/>
    <x v="0"/>
    <x v="3"/>
    <s v="DAX Executive Solid Wood Document Frame, Desktop or Hang, Mahogany, 5 x 7"/>
    <n v="37.74"/>
    <n v="3"/>
    <n v="12.8316"/>
    <x v="0"/>
    <x v="8"/>
  </r>
  <r>
    <s v="CA-2015-126697"/>
    <x v="231"/>
    <d v="2015-09-24T00:00:00"/>
    <x v="2"/>
    <s v="SV-20815"/>
    <s v="Stuart Van"/>
    <x v="1"/>
    <s v="United States"/>
    <x v="6"/>
    <x v="5"/>
    <x v="3"/>
    <s v="FUR-FU-10001706"/>
    <x v="0"/>
    <x v="3"/>
    <s v="Longer-Life Soft White Bulbs"/>
    <n v="4.9279999999999999"/>
    <n v="4"/>
    <n v="-1.4783999999999999"/>
    <x v="0"/>
    <x v="4"/>
  </r>
  <r>
    <s v="CA-2014-120768"/>
    <x v="232"/>
    <d v="2014-12-21T00:00:00"/>
    <x v="0"/>
    <s v="IM-15070"/>
    <s v="Irene Maddox"/>
    <x v="0"/>
    <s v="United States"/>
    <x v="73"/>
    <x v="33"/>
    <x v="0"/>
    <s v="FUR-CH-10000513"/>
    <x v="0"/>
    <x v="1"/>
    <s v="High-Back Leather Manager's Chair"/>
    <n v="1819.86"/>
    <n v="14"/>
    <n v="163.78739999999999"/>
    <x v="3"/>
    <x v="5"/>
  </r>
  <r>
    <s v="CA-2015-139731"/>
    <x v="233"/>
    <d v="2015-10-15T00:00:00"/>
    <x v="3"/>
    <s v="JE-15745"/>
    <s v="Joel Eaton"/>
    <x v="0"/>
    <s v="United States"/>
    <x v="45"/>
    <x v="5"/>
    <x v="3"/>
    <s v="FUR-CH-10002024"/>
    <x v="0"/>
    <x v="1"/>
    <s v="HON 5400 Series Task Chairs for Big and Tall"/>
    <n v="2453.4299999999998"/>
    <n v="5"/>
    <n v="-350.49"/>
    <x v="7"/>
    <x v="1"/>
  </r>
  <r>
    <s v="CA-2017-102337"/>
    <x v="234"/>
    <d v="2017-06-16T00:00:00"/>
    <x v="2"/>
    <s v="SD-20485"/>
    <s v="Shirley Daniels"/>
    <x v="2"/>
    <s v="United States"/>
    <x v="9"/>
    <x v="8"/>
    <x v="3"/>
    <s v="FUR-CH-10004289"/>
    <x v="0"/>
    <x v="1"/>
    <s v="Global Super Steno Chair"/>
    <n v="470.30200000000002"/>
    <n v="7"/>
    <n v="-87.341800000000006"/>
    <x v="0"/>
    <x v="2"/>
  </r>
  <r>
    <s v="CA-2017-148474"/>
    <x v="235"/>
    <d v="2017-06-19T00:00:00"/>
    <x v="1"/>
    <s v="ME-17320"/>
    <s v="Maria Etezadi"/>
    <x v="2"/>
    <s v="United States"/>
    <x v="29"/>
    <x v="24"/>
    <x v="0"/>
    <s v="FUR-TA-10002530"/>
    <x v="0"/>
    <x v="2"/>
    <s v="Iceberg OfficeWorks 42&quot; Round Tables"/>
    <n v="452.94"/>
    <n v="3"/>
    <n v="67.941000000000003"/>
    <x v="1"/>
    <x v="2"/>
  </r>
  <r>
    <s v="CA-2014-155271"/>
    <x v="236"/>
    <d v="2014-05-04T00:00:00"/>
    <x v="3"/>
    <s v="AA-10480"/>
    <s v="Andrew Allen"/>
    <x v="0"/>
    <s v="United States"/>
    <x v="108"/>
    <x v="19"/>
    <x v="2"/>
    <s v="FUR-FU-10001473"/>
    <x v="0"/>
    <x v="3"/>
    <s v="DAX Wood Document Frame"/>
    <n v="27.46"/>
    <n v="2"/>
    <n v="9.8856000000000002"/>
    <x v="7"/>
    <x v="7"/>
  </r>
  <r>
    <s v="US-2016-128902"/>
    <x v="237"/>
    <d v="2016-03-15T00:00:00"/>
    <x v="1"/>
    <s v="MB-18085"/>
    <s v="Mick Brown"/>
    <x v="0"/>
    <s v="United States"/>
    <x v="109"/>
    <x v="18"/>
    <x v="2"/>
    <s v="FUR-TA-10001095"/>
    <x v="0"/>
    <x v="2"/>
    <s v="Chromcraft Round Conference Tables"/>
    <n v="244.006"/>
    <n v="2"/>
    <n v="-31.372199999999999"/>
    <x v="4"/>
    <x v="9"/>
  </r>
  <r>
    <s v="CA-2016-152289"/>
    <x v="238"/>
    <d v="2016-08-28T00:00:00"/>
    <x v="2"/>
    <s v="LC-16930"/>
    <s v="Linda Cazamias"/>
    <x v="1"/>
    <s v="United States"/>
    <x v="102"/>
    <x v="5"/>
    <x v="3"/>
    <s v="FUR-CH-10002126"/>
    <x v="0"/>
    <x v="1"/>
    <s v="Hon Deluxe Fabric Upholstered Stacking Chairs"/>
    <n v="1024.7159999999999"/>
    <n v="6"/>
    <n v="-29.2776"/>
    <x v="3"/>
    <x v="10"/>
  </r>
  <r>
    <s v="CA-2014-151708"/>
    <x v="98"/>
    <d v="2014-08-14T00:00:00"/>
    <x v="1"/>
    <s v="MB-17305"/>
    <s v="Maria Bertelson"/>
    <x v="0"/>
    <s v="United States"/>
    <x v="110"/>
    <x v="22"/>
    <x v="1"/>
    <s v="FUR-FU-10001602"/>
    <x v="0"/>
    <x v="3"/>
    <s v="Eldon Delta Triangular Chair Mat, 52&quot; x 58&quot;, Clear"/>
    <n v="121.376"/>
    <n v="4"/>
    <n v="-3.0344000000000002"/>
    <x v="6"/>
    <x v="10"/>
  </r>
  <r>
    <s v="CA-2017-139199"/>
    <x v="13"/>
    <d v="2017-12-13T00:00:00"/>
    <x v="1"/>
    <s v="DK-12835"/>
    <s v="Damala Kotsonis"/>
    <x v="1"/>
    <s v="United States"/>
    <x v="25"/>
    <x v="17"/>
    <x v="3"/>
    <s v="FUR-CH-10000847"/>
    <x v="0"/>
    <x v="1"/>
    <s v="Global Executive Mid-Back Manager's Chair"/>
    <n v="872.94"/>
    <n v="3"/>
    <n v="226.96440000000001"/>
    <x v="4"/>
    <x v="5"/>
  </r>
  <r>
    <s v="US-2015-105676"/>
    <x v="239"/>
    <d v="2015-12-02T00:00:00"/>
    <x v="3"/>
    <s v="NM-18520"/>
    <s v="Neoma Murray"/>
    <x v="0"/>
    <s v="United States"/>
    <x v="6"/>
    <x v="5"/>
    <x v="3"/>
    <s v="FUR-FU-10004270"/>
    <x v="0"/>
    <x v="3"/>
    <s v="Eldon Image Series Desk Accessories, Burgundy"/>
    <n v="6.6879999999999997"/>
    <n v="4"/>
    <n v="-4.0128000000000004"/>
    <x v="5"/>
    <x v="5"/>
  </r>
  <r>
    <s v="CA-2015-140410"/>
    <x v="240"/>
    <d v="2015-11-07T00:00:00"/>
    <x v="1"/>
    <s v="CM-12655"/>
    <s v="Corinna Mitchell"/>
    <x v="2"/>
    <s v="United States"/>
    <x v="2"/>
    <x v="2"/>
    <x v="1"/>
    <s v="FUR-FU-10003347"/>
    <x v="0"/>
    <x v="3"/>
    <s v="Coloredge Poster Frame"/>
    <n v="42.6"/>
    <n v="3"/>
    <n v="16.614000000000001"/>
    <x v="4"/>
    <x v="0"/>
  </r>
  <r>
    <s v="CA-2017-166436"/>
    <x v="241"/>
    <d v="2017-11-28T00:00:00"/>
    <x v="1"/>
    <s v="TS-21370"/>
    <s v="Todd Sumrall"/>
    <x v="1"/>
    <s v="United States"/>
    <x v="13"/>
    <x v="7"/>
    <x v="2"/>
    <s v="FUR-CH-10000785"/>
    <x v="0"/>
    <x v="1"/>
    <s v="Global Ergonomic Managers Chair"/>
    <n v="977.29200000000003"/>
    <n v="6"/>
    <n v="173.74080000000001"/>
    <x v="4"/>
    <x v="0"/>
  </r>
  <r>
    <s v="CA-2017-139661"/>
    <x v="242"/>
    <d v="2017-11-03T00:00:00"/>
    <x v="1"/>
    <s v="JW-15220"/>
    <s v="Jane Waco"/>
    <x v="1"/>
    <s v="United States"/>
    <x v="57"/>
    <x v="13"/>
    <x v="1"/>
    <s v="FUR-FU-10002885"/>
    <x v="0"/>
    <x v="3"/>
    <s v="Magna Visual Magnetic Picture Hangers"/>
    <n v="9.64"/>
    <n v="2"/>
    <n v="3.6631999999999998"/>
    <x v="4"/>
    <x v="1"/>
  </r>
  <r>
    <s v="CA-2016-100468"/>
    <x v="243"/>
    <d v="2016-12-01T00:00:00"/>
    <x v="1"/>
    <s v="AT-10435"/>
    <s v="Alyssa Tate"/>
    <x v="2"/>
    <s v="United States"/>
    <x v="2"/>
    <x v="2"/>
    <x v="1"/>
    <s v="FUR-FU-10000010"/>
    <x v="0"/>
    <x v="3"/>
    <s v="DAX Value U-Channel Document Frames, Easel Back"/>
    <n v="9.94"/>
    <n v="2"/>
    <n v="3.0813999999999999"/>
    <x v="1"/>
    <x v="0"/>
  </r>
  <r>
    <s v="CA-2015-153388"/>
    <x v="244"/>
    <d v="2015-08-07T00:00:00"/>
    <x v="1"/>
    <s v="PC-19000"/>
    <s v="Pauline Chand"/>
    <x v="2"/>
    <s v="United States"/>
    <x v="2"/>
    <x v="2"/>
    <x v="1"/>
    <s v="FUR-TA-10003715"/>
    <x v="0"/>
    <x v="2"/>
    <s v="Hon 2111 Invitation Series Corner Table"/>
    <n v="1004.976"/>
    <n v="6"/>
    <n v="-175.8708"/>
    <x v="6"/>
    <x v="10"/>
  </r>
  <r>
    <s v="CA-2017-103611"/>
    <x v="245"/>
    <d v="2017-09-15T00:00:00"/>
    <x v="2"/>
    <s v="JM-15535"/>
    <s v="Jessica Myrick"/>
    <x v="0"/>
    <s v="United States"/>
    <x v="2"/>
    <x v="2"/>
    <x v="1"/>
    <s v="FUR-FU-10004270"/>
    <x v="0"/>
    <x v="3"/>
    <s v="Eldon Image Series Desk Accessories, Burgundy"/>
    <n v="8.36"/>
    <n v="2"/>
    <n v="3.0095999999999998"/>
    <x v="0"/>
    <x v="4"/>
  </r>
  <r>
    <s v="US-2017-160759"/>
    <x v="246"/>
    <d v="2017-12-17T00:00:00"/>
    <x v="1"/>
    <s v="AI-10855"/>
    <s v="Arianne Irving"/>
    <x v="0"/>
    <s v="United States"/>
    <x v="3"/>
    <x v="3"/>
    <x v="2"/>
    <s v="FUR-CH-10002961"/>
    <x v="0"/>
    <x v="1"/>
    <s v="Leather Task Chair, Black"/>
    <n v="63.686"/>
    <n v="1"/>
    <n v="-9.0980000000000008"/>
    <x v="6"/>
    <x v="5"/>
  </r>
  <r>
    <s v="CA-2017-148446"/>
    <x v="247"/>
    <d v="2017-12-14T00:00:00"/>
    <x v="0"/>
    <s v="MC-17845"/>
    <s v="Michael Chen"/>
    <x v="0"/>
    <s v="United States"/>
    <x v="111"/>
    <x v="34"/>
    <x v="1"/>
    <s v="FUR-TA-10004256"/>
    <x v="0"/>
    <x v="2"/>
    <s v="Bretford ÒJust In TimeÓ Height-Adjustable Multi-Task Work Tables"/>
    <n v="1669.6"/>
    <n v="4"/>
    <n v="116.872"/>
    <x v="4"/>
    <x v="5"/>
  </r>
  <r>
    <s v="CA-2015-144806"/>
    <x v="248"/>
    <d v="2015-12-11T00:00:00"/>
    <x v="1"/>
    <s v="GH-14425"/>
    <s v="Gary Hwang"/>
    <x v="0"/>
    <s v="United States"/>
    <x v="104"/>
    <x v="22"/>
    <x v="1"/>
    <s v="FUR-FU-10002253"/>
    <x v="0"/>
    <x v="3"/>
    <s v="Howard Miller 13&quot; Diameter Pewter Finish Round Wall Clock"/>
    <n v="206.11199999999999"/>
    <n v="6"/>
    <n v="48.951599999999999"/>
    <x v="2"/>
    <x v="5"/>
  </r>
  <r>
    <s v="CA-2016-122392"/>
    <x v="249"/>
    <d v="2016-07-27T00:00:00"/>
    <x v="1"/>
    <s v="CJ-12010"/>
    <s v="Caroline Jumper"/>
    <x v="0"/>
    <s v="United States"/>
    <x v="112"/>
    <x v="3"/>
    <x v="2"/>
    <s v="FUR-FU-10002456"/>
    <x v="0"/>
    <x v="3"/>
    <s v="Master Caster Door Stop, Large Neon Orange"/>
    <n v="11.648"/>
    <n v="2"/>
    <n v="3.3488000000000002"/>
    <x v="2"/>
    <x v="3"/>
  </r>
  <r>
    <s v="CA-2017-124086"/>
    <x v="250"/>
    <d v="2017-02-14T00:00:00"/>
    <x v="1"/>
    <s v="MP-18175"/>
    <s v="Mike Pelletier"/>
    <x v="2"/>
    <s v="United States"/>
    <x v="113"/>
    <x v="2"/>
    <x v="1"/>
    <s v="FUR-BO-10004015"/>
    <x v="0"/>
    <x v="0"/>
    <s v="Bush Andora Bookcase, Maple/Graphite Gray Finish"/>
    <n v="203.983"/>
    <n v="2"/>
    <n v="16.7986"/>
    <x v="4"/>
    <x v="11"/>
  </r>
  <r>
    <s v="CA-2017-121888"/>
    <x v="102"/>
    <d v="2017-09-17T00:00:00"/>
    <x v="0"/>
    <s v="CL-11890"/>
    <s v="Carl Ludwig"/>
    <x v="0"/>
    <s v="United States"/>
    <x v="114"/>
    <x v="20"/>
    <x v="2"/>
    <s v="FUR-BO-10002545"/>
    <x v="0"/>
    <x v="0"/>
    <s v="Atlantic Metals Mobile 3-Shelf Bookcases, Custom Colors"/>
    <n v="782.94"/>
    <n v="3"/>
    <n v="203.56440000000001"/>
    <x v="3"/>
    <x v="4"/>
  </r>
  <r>
    <s v="CA-2014-166884"/>
    <x v="251"/>
    <d v="2014-03-16T00:00:00"/>
    <x v="0"/>
    <s v="CK-12205"/>
    <s v="Chloris Kastensmidt"/>
    <x v="0"/>
    <s v="United States"/>
    <x v="29"/>
    <x v="15"/>
    <x v="2"/>
    <s v="FUR-FU-10003981"/>
    <x v="0"/>
    <x v="3"/>
    <s v="Eldon Wave Desk Accessories"/>
    <n v="8.32"/>
    <n v="5"/>
    <n v="2.2879999999999998"/>
    <x v="2"/>
    <x v="9"/>
  </r>
  <r>
    <s v="CA-2014-150245"/>
    <x v="252"/>
    <d v="2015-01-04T00:00:00"/>
    <x v="0"/>
    <s v="PC-18745"/>
    <s v="Pamela Coakley"/>
    <x v="1"/>
    <s v="United States"/>
    <x v="115"/>
    <x v="7"/>
    <x v="2"/>
    <s v="FUR-BO-10002613"/>
    <x v="0"/>
    <x v="0"/>
    <s v="Atlantic Metals Mobile 4-Shelf Bookcases, Custom Colors"/>
    <n v="1573.4880000000001"/>
    <n v="7"/>
    <n v="196.68600000000001"/>
    <x v="4"/>
    <x v="5"/>
  </r>
  <r>
    <s v="CA-2015-112116"/>
    <x v="253"/>
    <d v="2015-03-18T00:00:00"/>
    <x v="0"/>
    <s v="JE-15475"/>
    <s v="Jeremy Ellison"/>
    <x v="0"/>
    <s v="United States"/>
    <x v="15"/>
    <x v="13"/>
    <x v="1"/>
    <s v="FUR-TA-10001039"/>
    <x v="0"/>
    <x v="2"/>
    <s v="KI Adjustable-Height Table"/>
    <n v="171.96"/>
    <n v="2"/>
    <n v="44.709600000000002"/>
    <x v="3"/>
    <x v="9"/>
  </r>
  <r>
    <s v="US-2017-102890"/>
    <x v="254"/>
    <d v="2017-06-30T00:00:00"/>
    <x v="3"/>
    <s v="SG-20470"/>
    <s v="Sheri Gordon"/>
    <x v="0"/>
    <s v="United States"/>
    <x v="13"/>
    <x v="7"/>
    <x v="2"/>
    <s v="FUR-TA-10000577"/>
    <x v="0"/>
    <x v="2"/>
    <s v="Bretford CR4500 Series Slim Rectangular Table"/>
    <n v="1044.6300000000001"/>
    <n v="5"/>
    <n v="-295.9785"/>
    <x v="7"/>
    <x v="2"/>
  </r>
  <r>
    <s v="US-2014-157385"/>
    <x v="255"/>
    <d v="2014-11-25T00:00:00"/>
    <x v="2"/>
    <s v="SC-20095"/>
    <s v="Sanjit Chand"/>
    <x v="0"/>
    <s v="United States"/>
    <x v="2"/>
    <x v="2"/>
    <x v="1"/>
    <s v="FUR-CH-10000863"/>
    <x v="0"/>
    <x v="1"/>
    <s v="Novimex Swivel Fabric Task Chair"/>
    <n v="603.91999999999996"/>
    <n v="5"/>
    <n v="-67.941000000000003"/>
    <x v="3"/>
    <x v="0"/>
  </r>
  <r>
    <s v="US-2014-157385"/>
    <x v="255"/>
    <d v="2014-11-25T00:00:00"/>
    <x v="2"/>
    <s v="SC-20095"/>
    <s v="Sanjit Chand"/>
    <x v="0"/>
    <s v="United States"/>
    <x v="2"/>
    <x v="2"/>
    <x v="1"/>
    <s v="FUR-CH-10000595"/>
    <x v="0"/>
    <x v="1"/>
    <s v="Safco Contoured Stacking Chairs"/>
    <n v="381.44"/>
    <n v="2"/>
    <n v="23.84"/>
    <x v="3"/>
    <x v="0"/>
  </r>
  <r>
    <s v="CA-2014-101602"/>
    <x v="256"/>
    <d v="2014-12-18T00:00:00"/>
    <x v="2"/>
    <s v="MC-18100"/>
    <s v="Mick Crebagga"/>
    <x v="0"/>
    <s v="United States"/>
    <x v="116"/>
    <x v="5"/>
    <x v="3"/>
    <s v="FUR-CH-10004675"/>
    <x v="0"/>
    <x v="1"/>
    <s v="Lifetime Advantage Folding Chairs, 4/Carton"/>
    <n v="763.28"/>
    <n v="5"/>
    <n v="-21.808"/>
    <x v="0"/>
    <x v="5"/>
  </r>
  <r>
    <s v="CA-2015-131338"/>
    <x v="38"/>
    <d v="2015-08-12T00:00:00"/>
    <x v="2"/>
    <s v="NP-18325"/>
    <s v="Naresj Patel"/>
    <x v="0"/>
    <s v="United States"/>
    <x v="13"/>
    <x v="7"/>
    <x v="2"/>
    <s v="FUR-TA-10002607"/>
    <x v="0"/>
    <x v="2"/>
    <s v="KI Conference Tables"/>
    <n v="382.80599999999998"/>
    <n v="9"/>
    <n v="-153.1224"/>
    <x v="0"/>
    <x v="10"/>
  </r>
  <r>
    <s v="CA-2015-131338"/>
    <x v="38"/>
    <d v="2015-08-12T00:00:00"/>
    <x v="2"/>
    <s v="NP-18325"/>
    <s v="Naresj Patel"/>
    <x v="0"/>
    <s v="United States"/>
    <x v="13"/>
    <x v="7"/>
    <x v="2"/>
    <s v="FUR-FU-10002157"/>
    <x v="0"/>
    <x v="3"/>
    <s v="Artistic Insta-Plaque"/>
    <n v="47.04"/>
    <n v="3"/>
    <n v="18.345600000000001"/>
    <x v="0"/>
    <x v="10"/>
  </r>
  <r>
    <s v="CA-2015-131338"/>
    <x v="38"/>
    <d v="2015-08-12T00:00:00"/>
    <x v="2"/>
    <s v="NP-18325"/>
    <s v="Naresj Patel"/>
    <x v="0"/>
    <s v="United States"/>
    <x v="13"/>
    <x v="7"/>
    <x v="2"/>
    <s v="FUR-FU-10001706"/>
    <x v="0"/>
    <x v="3"/>
    <s v="Longer-Life Soft White Bulbs"/>
    <n v="6.16"/>
    <n v="2"/>
    <n v="2.9567999999999999"/>
    <x v="0"/>
    <x v="10"/>
  </r>
  <r>
    <s v="CA-2015-118423"/>
    <x v="257"/>
    <d v="2015-03-27T00:00:00"/>
    <x v="2"/>
    <s v="DP-13390"/>
    <s v="Dennis Pardue"/>
    <x v="2"/>
    <s v="United States"/>
    <x v="117"/>
    <x v="8"/>
    <x v="3"/>
    <s v="FUR-BO-10000362"/>
    <x v="0"/>
    <x v="0"/>
    <s v="Sauder Inglewood Library Bookcases"/>
    <n v="359.05799999999999"/>
    <n v="3"/>
    <n v="-35.905799999999999"/>
    <x v="0"/>
    <x v="9"/>
  </r>
  <r>
    <s v="CA-2017-149181"/>
    <x v="258"/>
    <d v="2017-05-12T00:00:00"/>
    <x v="1"/>
    <s v="MD-17350"/>
    <s v="Maribeth Dona"/>
    <x v="0"/>
    <s v="United States"/>
    <x v="29"/>
    <x v="15"/>
    <x v="2"/>
    <s v="FUR-CH-10004540"/>
    <x v="0"/>
    <x v="1"/>
    <s v="Global Chrome Stack Chair"/>
    <n v="47.991999999999997"/>
    <n v="2"/>
    <n v="-2.0568"/>
    <x v="4"/>
    <x v="7"/>
  </r>
  <r>
    <s v="CA-2017-132234"/>
    <x v="259"/>
    <d v="2017-10-18T00:00:00"/>
    <x v="2"/>
    <s v="MY-17380"/>
    <s v="Maribeth Yedwab"/>
    <x v="1"/>
    <s v="United States"/>
    <x v="13"/>
    <x v="7"/>
    <x v="2"/>
    <s v="FUR-FU-10001290"/>
    <x v="0"/>
    <x v="3"/>
    <s v="Executive Impressions Supervisor Wall Clock"/>
    <n v="547.29999999999995"/>
    <n v="13"/>
    <n v="175.136"/>
    <x v="3"/>
    <x v="1"/>
  </r>
  <r>
    <s v="CA-2017-158876"/>
    <x v="49"/>
    <d v="2017-11-21T00:00:00"/>
    <x v="0"/>
    <s v="AB-10150"/>
    <s v="Aimee Bixby"/>
    <x v="0"/>
    <s v="United States"/>
    <x v="118"/>
    <x v="5"/>
    <x v="3"/>
    <s v="FUR-FU-10001967"/>
    <x v="0"/>
    <x v="3"/>
    <s v="Telescoping Adjustable Floor Lamp"/>
    <n v="15.992000000000001"/>
    <n v="2"/>
    <n v="-13.993"/>
    <x v="3"/>
    <x v="0"/>
  </r>
  <r>
    <s v="CA-2016-164672"/>
    <x v="260"/>
    <d v="2016-05-13T00:00:00"/>
    <x v="0"/>
    <s v="GB-14530"/>
    <s v="George Bell"/>
    <x v="1"/>
    <s v="United States"/>
    <x v="63"/>
    <x v="14"/>
    <x v="2"/>
    <s v="FUR-FU-10001488"/>
    <x v="0"/>
    <x v="3"/>
    <s v="Tenex 46&quot; x 60&quot; Computer Anti-Static Chairmat, Rectangular Shaped"/>
    <n v="211.96"/>
    <n v="2"/>
    <n v="42.392000000000003"/>
    <x v="2"/>
    <x v="7"/>
  </r>
  <r>
    <s v="CA-2014-156349"/>
    <x v="261"/>
    <d v="2014-05-30T00:00:00"/>
    <x v="1"/>
    <s v="ML-17395"/>
    <s v="Marina Lichtenstein"/>
    <x v="1"/>
    <s v="United States"/>
    <x v="2"/>
    <x v="2"/>
    <x v="1"/>
    <s v="FUR-BO-10000362"/>
    <x v="0"/>
    <x v="0"/>
    <s v="Sauder Inglewood Library Bookcases"/>
    <n v="290.666"/>
    <n v="2"/>
    <n v="27.3568"/>
    <x v="4"/>
    <x v="7"/>
  </r>
  <r>
    <s v="CA-2017-108560"/>
    <x v="220"/>
    <d v="2017-07-15T00:00:00"/>
    <x v="1"/>
    <s v="JC-15385"/>
    <s v="Jenna Caffey"/>
    <x v="0"/>
    <s v="United States"/>
    <x v="119"/>
    <x v="13"/>
    <x v="1"/>
    <s v="FUR-FU-10002937"/>
    <x v="0"/>
    <x v="3"/>
    <s v="GE 48&quot; Fluorescent Tube, Cool White Energy Saver, 34 Watts, 30/Box"/>
    <n v="198.46"/>
    <n v="2"/>
    <n v="99.23"/>
    <x v="1"/>
    <x v="3"/>
  </r>
  <r>
    <s v="CA-2015-143119"/>
    <x v="262"/>
    <d v="2015-09-30T00:00:00"/>
    <x v="1"/>
    <s v="MC-17275"/>
    <s v="Marc Crier"/>
    <x v="0"/>
    <s v="United States"/>
    <x v="120"/>
    <x v="35"/>
    <x v="0"/>
    <s v="FUR-CH-10001270"/>
    <x v="0"/>
    <x v="1"/>
    <s v="Harbour Creations Steel Folding Chair"/>
    <n v="517.5"/>
    <n v="6"/>
    <n v="155.25"/>
    <x v="6"/>
    <x v="4"/>
  </r>
  <r>
    <s v="CA-2017-101049"/>
    <x v="263"/>
    <d v="2017-06-25T00:00:00"/>
    <x v="0"/>
    <s v="AS-10240"/>
    <s v="Alan Shonely"/>
    <x v="0"/>
    <s v="United States"/>
    <x v="59"/>
    <x v="15"/>
    <x v="2"/>
    <s v="FUR-FU-10004415"/>
    <x v="0"/>
    <x v="3"/>
    <s v="Stacking Tray, Side-Loading, Legal, Smoke"/>
    <n v="17.920000000000002"/>
    <n v="5"/>
    <n v="2.464"/>
    <x v="4"/>
    <x v="2"/>
  </r>
  <r>
    <s v="CA-2016-157266"/>
    <x v="205"/>
    <d v="2016-06-01T00:00:00"/>
    <x v="1"/>
    <s v="TB-21280"/>
    <s v="Toby Braunhardt"/>
    <x v="0"/>
    <s v="United States"/>
    <x v="85"/>
    <x v="29"/>
    <x v="2"/>
    <s v="FUR-FU-10000629"/>
    <x v="0"/>
    <x v="3"/>
    <s v="9-3/4 Diameter Round Wall Clock"/>
    <n v="41.37"/>
    <n v="3"/>
    <n v="17.375399999999999"/>
    <x v="6"/>
    <x v="7"/>
  </r>
  <r>
    <s v="CA-2014-127159"/>
    <x v="264"/>
    <d v="2014-05-15T00:00:00"/>
    <x v="2"/>
    <s v="HL-15040"/>
    <s v="Hunter Lopez"/>
    <x v="0"/>
    <s v="United States"/>
    <x v="79"/>
    <x v="16"/>
    <x v="3"/>
    <s v="FUR-FU-10000010"/>
    <x v="0"/>
    <x v="3"/>
    <s v="DAX Value U-Channel Document Frames, Easel Back"/>
    <n v="34.79"/>
    <n v="7"/>
    <n v="10.7849"/>
    <x v="0"/>
    <x v="7"/>
  </r>
  <r>
    <s v="US-2015-157154"/>
    <x v="265"/>
    <d v="2015-01-15T00:00:00"/>
    <x v="1"/>
    <s v="MM-17920"/>
    <s v="Michael Moore"/>
    <x v="0"/>
    <s v="United States"/>
    <x v="13"/>
    <x v="7"/>
    <x v="2"/>
    <s v="FUR-TA-10001889"/>
    <x v="0"/>
    <x v="2"/>
    <s v="Bush Advantage Collection Racetrack Conference Table"/>
    <n v="1018.104"/>
    <n v="4"/>
    <n v="-373.3048"/>
    <x v="2"/>
    <x v="8"/>
  </r>
  <r>
    <s v="CA-2015-143077"/>
    <x v="5"/>
    <d v="2015-09-21T00:00:00"/>
    <x v="1"/>
    <s v="SF-20965"/>
    <s v="Sylvia Foulston"/>
    <x v="1"/>
    <s v="United States"/>
    <x v="6"/>
    <x v="5"/>
    <x v="3"/>
    <s v="FUR-FU-10003535"/>
    <x v="0"/>
    <x v="3"/>
    <s v="Howard Miller Distant Time Traveler Alarm Clock"/>
    <n v="21.936"/>
    <n v="2"/>
    <n v="-10.419600000000001"/>
    <x v="4"/>
    <x v="4"/>
  </r>
  <r>
    <s v="CA-2014-122882"/>
    <x v="266"/>
    <d v="2014-09-13T00:00:00"/>
    <x v="1"/>
    <s v="SB-20290"/>
    <s v="Sean Braxton"/>
    <x v="1"/>
    <s v="United States"/>
    <x v="3"/>
    <x v="3"/>
    <x v="2"/>
    <s v="FUR-FU-10000758"/>
    <x v="0"/>
    <x v="3"/>
    <s v="DAX Natural Wood-Tone Poster Frame"/>
    <n v="42.368000000000002"/>
    <n v="2"/>
    <n v="8.4735999999999994"/>
    <x v="6"/>
    <x v="4"/>
  </r>
  <r>
    <s v="CA-2016-147585"/>
    <x v="267"/>
    <d v="2016-11-12T00:00:00"/>
    <x v="1"/>
    <s v="CB-12535"/>
    <s v="Claudia Bergmann"/>
    <x v="1"/>
    <s v="United States"/>
    <x v="28"/>
    <x v="2"/>
    <x v="1"/>
    <s v="FUR-FU-10002597"/>
    <x v="0"/>
    <x v="3"/>
    <s v="C-Line Magnetic Cubicle Keepers, Clear Polypropylene"/>
    <n v="14.82"/>
    <n v="3"/>
    <n v="6.2244000000000002"/>
    <x v="2"/>
    <x v="0"/>
  </r>
  <r>
    <s v="CA-2017-143798"/>
    <x v="247"/>
    <d v="2017-12-12T00:00:00"/>
    <x v="2"/>
    <s v="AW-10840"/>
    <s v="Anthony Witt"/>
    <x v="0"/>
    <s v="United States"/>
    <x v="3"/>
    <x v="3"/>
    <x v="2"/>
    <s v="FUR-FU-10004306"/>
    <x v="0"/>
    <x v="3"/>
    <s v="Electrix Halogen Magnifier Lamp"/>
    <n v="310.88"/>
    <n v="2"/>
    <n v="23.315999999999999"/>
    <x v="3"/>
    <x v="5"/>
  </r>
  <r>
    <s v="CA-2014-142839"/>
    <x v="268"/>
    <d v="2014-08-20T00:00:00"/>
    <x v="1"/>
    <s v="TS-21610"/>
    <s v="Troy Staebel"/>
    <x v="0"/>
    <s v="United States"/>
    <x v="3"/>
    <x v="3"/>
    <x v="2"/>
    <s v="FUR-TA-10001539"/>
    <x v="0"/>
    <x v="2"/>
    <s v="Chromcraft Rectangular Conference Tables"/>
    <n v="853.09199999999998"/>
    <n v="6"/>
    <n v="-227.49119999999999"/>
    <x v="4"/>
    <x v="10"/>
  </r>
  <r>
    <s v="US-2016-154361"/>
    <x v="269"/>
    <d v="2016-03-19T00:00:00"/>
    <x v="1"/>
    <s v="HZ-14950"/>
    <s v="Henia Zydlo"/>
    <x v="0"/>
    <s v="United States"/>
    <x v="29"/>
    <x v="15"/>
    <x v="2"/>
    <s v="FUR-FU-10004020"/>
    <x v="0"/>
    <x v="3"/>
    <s v="Advantus Panel Wall Acrylic Frame"/>
    <n v="21.88"/>
    <n v="5"/>
    <n v="6.2904999999999998"/>
    <x v="2"/>
    <x v="9"/>
  </r>
  <r>
    <s v="CA-2014-135657"/>
    <x v="270"/>
    <d v="2014-06-07T00:00:00"/>
    <x v="0"/>
    <s v="SC-20725"/>
    <s v="Steven Cartwright"/>
    <x v="0"/>
    <s v="United States"/>
    <x v="15"/>
    <x v="13"/>
    <x v="1"/>
    <s v="FUR-TA-10004086"/>
    <x v="0"/>
    <x v="2"/>
    <s v="KI Adjustable-Height Table"/>
    <n v="515.88"/>
    <n v="6"/>
    <n v="113.4936"/>
    <x v="4"/>
    <x v="2"/>
  </r>
  <r>
    <s v="CA-2015-114069"/>
    <x v="271"/>
    <d v="2015-07-15T00:00:00"/>
    <x v="0"/>
    <s v="ND-18370"/>
    <s v="Natalie DeCherney"/>
    <x v="0"/>
    <s v="United States"/>
    <x v="13"/>
    <x v="7"/>
    <x v="2"/>
    <s v="FUR-CH-10000595"/>
    <x v="0"/>
    <x v="1"/>
    <s v="Safco Contoured Stacking Chairs"/>
    <n v="1931.04"/>
    <n v="9"/>
    <n v="321.83999999999997"/>
    <x v="3"/>
    <x v="3"/>
  </r>
  <r>
    <s v="CA-2017-123491"/>
    <x v="242"/>
    <d v="2017-11-05T00:00:00"/>
    <x v="1"/>
    <s v="JK-15205"/>
    <s v="Jamie Kunitz"/>
    <x v="0"/>
    <s v="United States"/>
    <x v="28"/>
    <x v="2"/>
    <x v="1"/>
    <s v="FUR-CH-10003061"/>
    <x v="0"/>
    <x v="1"/>
    <s v="Global Leather Task Chair, Black"/>
    <n v="71.992000000000004"/>
    <n v="1"/>
    <n v="-0.89990000000000003"/>
    <x v="6"/>
    <x v="1"/>
  </r>
  <r>
    <s v="US-2017-124968"/>
    <x v="272"/>
    <d v="2017-09-13T00:00:00"/>
    <x v="0"/>
    <s v="MM-18055"/>
    <s v="Michelle Moray"/>
    <x v="0"/>
    <s v="United States"/>
    <x v="9"/>
    <x v="8"/>
    <x v="3"/>
    <s v="FUR-TA-10004289"/>
    <x v="0"/>
    <x v="2"/>
    <s v="BoxOffice By Design Rectangular and Half-Moon Meeting Room Tables"/>
    <n v="765.625"/>
    <n v="7"/>
    <n v="-566.5625"/>
    <x v="2"/>
    <x v="4"/>
  </r>
  <r>
    <s v="CA-2017-104003"/>
    <x v="273"/>
    <d v="2017-10-13T00:00:00"/>
    <x v="1"/>
    <s v="DC-13285"/>
    <s v="Debra Catini"/>
    <x v="0"/>
    <s v="United States"/>
    <x v="28"/>
    <x v="2"/>
    <x v="1"/>
    <s v="FUR-BO-10003965"/>
    <x v="0"/>
    <x v="0"/>
    <s v="O'Sullivan Manor Hill 2-Door Library in Brianna Oak"/>
    <n v="307.666"/>
    <n v="2"/>
    <n v="-14.478400000000001"/>
    <x v="6"/>
    <x v="1"/>
  </r>
  <r>
    <s v="CA-2016-169943"/>
    <x v="128"/>
    <d v="2016-05-24T00:00:00"/>
    <x v="1"/>
    <s v="BN-11515"/>
    <s v="Bradley Nguyen"/>
    <x v="0"/>
    <s v="United States"/>
    <x v="13"/>
    <x v="7"/>
    <x v="2"/>
    <s v="FUR-FU-10002088"/>
    <x v="0"/>
    <x v="3"/>
    <s v="Nu-Dell Float Frame 11 x 14 1/2"/>
    <n v="35.92"/>
    <n v="4"/>
    <n v="15.086399999999999"/>
    <x v="2"/>
    <x v="7"/>
  </r>
  <r>
    <s v="CA-2016-169943"/>
    <x v="128"/>
    <d v="2016-05-24T00:00:00"/>
    <x v="1"/>
    <s v="BN-11515"/>
    <s v="Bradley Nguyen"/>
    <x v="0"/>
    <s v="United States"/>
    <x v="13"/>
    <x v="7"/>
    <x v="2"/>
    <s v="FUR-FU-10000010"/>
    <x v="0"/>
    <x v="3"/>
    <s v="DAX Value U-Channel Document Frames, Easel Back"/>
    <n v="39.76"/>
    <n v="8"/>
    <n v="12.3256"/>
    <x v="2"/>
    <x v="7"/>
  </r>
  <r>
    <s v="US-2015-123218"/>
    <x v="274"/>
    <d v="2015-12-25T00:00:00"/>
    <x v="1"/>
    <s v="KD-16345"/>
    <s v="Katherine Ducich"/>
    <x v="0"/>
    <s v="United States"/>
    <x v="9"/>
    <x v="8"/>
    <x v="3"/>
    <s v="FUR-BO-10003966"/>
    <x v="0"/>
    <x v="0"/>
    <s v="Sauder Facets Collection Library, Sky Alder Finish"/>
    <n v="359.05799999999999"/>
    <n v="3"/>
    <n v="-71.811599999999999"/>
    <x v="2"/>
    <x v="5"/>
  </r>
  <r>
    <s v="US-2017-164056"/>
    <x v="275"/>
    <d v="2017-05-04T00:00:00"/>
    <x v="0"/>
    <s v="FM-14215"/>
    <s v="Filia McAdams"/>
    <x v="1"/>
    <s v="United States"/>
    <x v="24"/>
    <x v="15"/>
    <x v="2"/>
    <s v="FUR-TA-10001307"/>
    <x v="0"/>
    <x v="2"/>
    <s v="SAFCO PlanMaster Heigh-Adjustable Drafting Table Base, 43w x 30d x 30-37h, Black"/>
    <n v="1048.3499999999999"/>
    <n v="5"/>
    <n v="-69.89"/>
    <x v="2"/>
    <x v="6"/>
  </r>
  <r>
    <s v="CA-2017-152807"/>
    <x v="242"/>
    <d v="2017-11-03T00:00:00"/>
    <x v="1"/>
    <s v="MC-18100"/>
    <s v="Mick Crebagga"/>
    <x v="0"/>
    <s v="United States"/>
    <x v="3"/>
    <x v="3"/>
    <x v="2"/>
    <s v="FUR-FU-10004415"/>
    <x v="0"/>
    <x v="3"/>
    <s v="Stacking Tray, Side-Loading, Legal, Smoke"/>
    <n v="7.1680000000000001"/>
    <n v="2"/>
    <n v="0.98560000000000003"/>
    <x v="4"/>
    <x v="1"/>
  </r>
  <r>
    <s v="CA-2015-139094"/>
    <x v="276"/>
    <d v="2015-11-27T00:00:00"/>
    <x v="1"/>
    <s v="MO-17800"/>
    <s v="Meg O'Connel"/>
    <x v="2"/>
    <s v="United States"/>
    <x v="21"/>
    <x v="5"/>
    <x v="3"/>
    <s v="FUR-TA-10004607"/>
    <x v="0"/>
    <x v="2"/>
    <s v="Hon 2111 Invitation Series Straight Table"/>
    <n v="206.96199999999999"/>
    <n v="2"/>
    <n v="-32.522599999999997"/>
    <x v="2"/>
    <x v="0"/>
  </r>
  <r>
    <s v="CA-2017-168837"/>
    <x v="277"/>
    <d v="2017-10-17T00:00:00"/>
    <x v="2"/>
    <s v="JW-15955"/>
    <s v="Joni Wasserman"/>
    <x v="0"/>
    <s v="United States"/>
    <x v="121"/>
    <x v="2"/>
    <x v="1"/>
    <s v="FUR-FU-10001918"/>
    <x v="0"/>
    <x v="3"/>
    <s v="C-Line Cubicle Keepers Polyproplyene Holder With Velcro Backings"/>
    <n v="9.4600000000000009"/>
    <n v="2"/>
    <n v="3.6894"/>
    <x v="0"/>
    <x v="1"/>
  </r>
  <r>
    <s v="CA-2015-130785"/>
    <x v="278"/>
    <d v="2015-09-09T00:00:00"/>
    <x v="1"/>
    <s v="AG-10900"/>
    <s v="Arthur Gainer"/>
    <x v="0"/>
    <s v="United States"/>
    <x v="53"/>
    <x v="2"/>
    <x v="1"/>
    <s v="FUR-BO-10000330"/>
    <x v="0"/>
    <x v="0"/>
    <s v="Sauder Camden County Barrister Bookcase, Planked Cherry Finish"/>
    <n v="411.33199999999999"/>
    <n v="4"/>
    <n v="-4.8391999999999999"/>
    <x v="4"/>
    <x v="4"/>
  </r>
  <r>
    <s v="CA-2015-130785"/>
    <x v="278"/>
    <d v="2015-09-09T00:00:00"/>
    <x v="1"/>
    <s v="AG-10900"/>
    <s v="Arthur Gainer"/>
    <x v="0"/>
    <s v="United States"/>
    <x v="53"/>
    <x v="2"/>
    <x v="1"/>
    <s v="FUR-BO-10003159"/>
    <x v="0"/>
    <x v="0"/>
    <s v="Sauder Camden County Collection Libraries, Planked Cherry Finish"/>
    <n v="293.19900000000001"/>
    <n v="3"/>
    <n v="-20.696400000000001"/>
    <x v="4"/>
    <x v="4"/>
  </r>
  <r>
    <s v="CA-2016-110254"/>
    <x v="279"/>
    <d v="2016-08-08T00:00:00"/>
    <x v="1"/>
    <s v="ML-17755"/>
    <s v="Max Ludwig"/>
    <x v="2"/>
    <s v="United States"/>
    <x v="122"/>
    <x v="25"/>
    <x v="0"/>
    <s v="FUR-FU-10001591"/>
    <x v="0"/>
    <x v="3"/>
    <s v="Advantus Panel Wall Certificate Holder - 8.5x11"/>
    <n v="109.8"/>
    <n v="9"/>
    <n v="46.116"/>
    <x v="4"/>
    <x v="10"/>
  </r>
  <r>
    <s v="CA-2014-120474"/>
    <x v="280"/>
    <d v="2014-12-03T00:00:00"/>
    <x v="2"/>
    <s v="RP-19390"/>
    <s v="Resi Pšlking"/>
    <x v="0"/>
    <s v="United States"/>
    <x v="123"/>
    <x v="16"/>
    <x v="3"/>
    <s v="FUR-CH-10001854"/>
    <x v="0"/>
    <x v="1"/>
    <s v="Office Star - Professional Matrix Back Chair with 2-to-1 Synchro Tilt and Mesh Fabric Seat"/>
    <n v="2807.84"/>
    <n v="8"/>
    <n v="673.88160000000005"/>
    <x v="3"/>
    <x v="5"/>
  </r>
  <r>
    <s v="CA-2016-100965"/>
    <x v="281"/>
    <d v="2016-07-11T00:00:00"/>
    <x v="1"/>
    <s v="RM-19375"/>
    <s v="Raymond Messe"/>
    <x v="0"/>
    <s v="United States"/>
    <x v="124"/>
    <x v="2"/>
    <x v="1"/>
    <s v="FUR-FU-10003039"/>
    <x v="0"/>
    <x v="3"/>
    <s v="Howard Miller 11-1/2&quot; Diameter Grantwood Wall Clock"/>
    <n v="215.65"/>
    <n v="5"/>
    <n v="73.320999999999998"/>
    <x v="4"/>
    <x v="3"/>
  </r>
  <r>
    <s v="CA-2016-149461"/>
    <x v="282"/>
    <d v="2016-11-19T00:00:00"/>
    <x v="1"/>
    <s v="AS-10135"/>
    <s v="Adrian Shami"/>
    <x v="2"/>
    <s v="United States"/>
    <x v="83"/>
    <x v="13"/>
    <x v="1"/>
    <s v="FUR-FU-10004270"/>
    <x v="0"/>
    <x v="3"/>
    <s v="Eldon Image Series Desk Accessories, Burgundy"/>
    <n v="4.18"/>
    <n v="1"/>
    <n v="1.5047999999999999"/>
    <x v="6"/>
    <x v="0"/>
  </r>
  <r>
    <s v="CA-2016-165484"/>
    <x v="283"/>
    <d v="2016-10-29T00:00:00"/>
    <x v="1"/>
    <s v="HK-14890"/>
    <s v="Heather Kirkland"/>
    <x v="1"/>
    <s v="United States"/>
    <x v="9"/>
    <x v="8"/>
    <x v="3"/>
    <s v="FUR-FU-10001196"/>
    <x v="0"/>
    <x v="3"/>
    <s v="DAX Cubicle Frames - 8x10"/>
    <n v="16.155999999999999"/>
    <n v="7"/>
    <n v="-12.117000000000001"/>
    <x v="6"/>
    <x v="1"/>
  </r>
  <r>
    <s v="CA-2014-132612"/>
    <x v="2"/>
    <d v="2014-06-11T00:00:00"/>
    <x v="0"/>
    <s v="FO-14305"/>
    <s v="Frank Olsen"/>
    <x v="0"/>
    <s v="United States"/>
    <x v="95"/>
    <x v="25"/>
    <x v="0"/>
    <s v="FUR-TA-10004534"/>
    <x v="0"/>
    <x v="2"/>
    <s v="Bevis 44 x 96 Conference Tables"/>
    <n v="1441.3"/>
    <n v="7"/>
    <n v="245.02099999999999"/>
    <x v="3"/>
    <x v="2"/>
  </r>
  <r>
    <s v="US-2017-161193"/>
    <x v="93"/>
    <d v="2017-11-26T00:00:00"/>
    <x v="1"/>
    <s v="BT-11680"/>
    <s v="Brian Thompson"/>
    <x v="0"/>
    <s v="United States"/>
    <x v="19"/>
    <x v="15"/>
    <x v="2"/>
    <s v="FUR-FU-10001861"/>
    <x v="0"/>
    <x v="3"/>
    <s v="Floodlight Indoor Halogen Bulbs, 1 Bulb per Pack, 60 Watts"/>
    <n v="77.599999999999994"/>
    <n v="5"/>
    <n v="28.13"/>
    <x v="6"/>
    <x v="0"/>
  </r>
  <r>
    <s v="US-2017-161193"/>
    <x v="93"/>
    <d v="2017-11-26T00:00:00"/>
    <x v="1"/>
    <s v="BT-11680"/>
    <s v="Brian Thompson"/>
    <x v="0"/>
    <s v="United States"/>
    <x v="19"/>
    <x v="15"/>
    <x v="2"/>
    <s v="FUR-FU-10000206"/>
    <x v="0"/>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x v="0"/>
    <x v="2"/>
    <s v="KI Conference Tables"/>
    <n v="170.136"/>
    <n v="3"/>
    <n v="-8.5068000000000001"/>
    <x v="4"/>
    <x v="4"/>
  </r>
  <r>
    <s v="US-2014-130379"/>
    <x v="284"/>
    <d v="2014-05-29T00:00:00"/>
    <x v="1"/>
    <s v="JL-15235"/>
    <s v="Janet Lee"/>
    <x v="0"/>
    <s v="United States"/>
    <x v="9"/>
    <x v="8"/>
    <x v="3"/>
    <s v="FUR-FU-10002553"/>
    <x v="0"/>
    <x v="3"/>
    <s v="Electrix Incandescent Magnifying Lamp, Black"/>
    <n v="29.32"/>
    <n v="2"/>
    <n v="-24.189"/>
    <x v="4"/>
    <x v="7"/>
  </r>
  <r>
    <s v="CA-2016-168956"/>
    <x v="285"/>
    <d v="2016-02-20T00:00:00"/>
    <x v="1"/>
    <s v="EA-14035"/>
    <s v="Erin Ashbrook"/>
    <x v="1"/>
    <s v="United States"/>
    <x v="9"/>
    <x v="8"/>
    <x v="3"/>
    <s v="FUR-CH-10004754"/>
    <x v="0"/>
    <x v="1"/>
    <s v="Global Stack Chair with Arms, Black"/>
    <n v="62.957999999999998"/>
    <n v="3"/>
    <n v="-2.6981999999999999"/>
    <x v="4"/>
    <x v="11"/>
  </r>
  <r>
    <s v="CA-2016-167507"/>
    <x v="286"/>
    <d v="2016-12-28T00:00:00"/>
    <x v="1"/>
    <s v="SA-20830"/>
    <s v="Sue Ann Reed"/>
    <x v="0"/>
    <s v="United States"/>
    <x v="125"/>
    <x v="36"/>
    <x v="1"/>
    <s v="FUR-FU-10001935"/>
    <x v="0"/>
    <x v="3"/>
    <s v="3M Hangers With Command Adhesive"/>
    <n v="11.84"/>
    <n v="4"/>
    <n v="3.1080000000000001"/>
    <x v="6"/>
    <x v="5"/>
  </r>
  <r>
    <s v="CA-2016-167507"/>
    <x v="286"/>
    <d v="2016-12-28T00:00:00"/>
    <x v="1"/>
    <s v="SA-20830"/>
    <s v="Sue Ann Reed"/>
    <x v="0"/>
    <s v="United States"/>
    <x v="125"/>
    <x v="36"/>
    <x v="1"/>
    <s v="FUR-FU-10002878"/>
    <x v="0"/>
    <x v="3"/>
    <s v="Seth Thomas 14&quot; Day/Date Wall Clock"/>
    <n v="22.783999999999999"/>
    <n v="1"/>
    <n v="4.8415999999999997"/>
    <x v="6"/>
    <x v="5"/>
  </r>
  <r>
    <s v="CA-2017-145884"/>
    <x v="85"/>
    <d v="2017-10-21T00:00:00"/>
    <x v="3"/>
    <s v="SL-20155"/>
    <s v="Sara Luxemburg"/>
    <x v="2"/>
    <s v="United States"/>
    <x v="126"/>
    <x v="37"/>
    <x v="3"/>
    <s v="FUR-TA-10002356"/>
    <x v="0"/>
    <x v="2"/>
    <s v="Bevis Boat-Shaped Conference Table"/>
    <n v="262.11"/>
    <n v="1"/>
    <n v="62.906399999999998"/>
    <x v="7"/>
    <x v="1"/>
  </r>
  <r>
    <s v="CA-2015-131422"/>
    <x v="287"/>
    <d v="2015-11-09T00:00:00"/>
    <x v="1"/>
    <s v="GB-14530"/>
    <s v="George Bell"/>
    <x v="1"/>
    <s v="United States"/>
    <x v="91"/>
    <x v="30"/>
    <x v="0"/>
    <s v="FUR-CH-10001270"/>
    <x v="0"/>
    <x v="1"/>
    <s v="Harbour Creations Steel Folding Chair"/>
    <n v="207"/>
    <n v="3"/>
    <n v="25.875"/>
    <x v="4"/>
    <x v="0"/>
  </r>
  <r>
    <s v="CA-2014-117345"/>
    <x v="288"/>
    <d v="2014-08-05T00:00:00"/>
    <x v="1"/>
    <s v="BF-10975"/>
    <s v="Barbara Fisher"/>
    <x v="1"/>
    <s v="United States"/>
    <x v="127"/>
    <x v="30"/>
    <x v="0"/>
    <s v="FUR-FU-10000629"/>
    <x v="0"/>
    <x v="3"/>
    <s v="9-3/4 Diameter Round Wall Clock"/>
    <n v="44.128"/>
    <n v="4"/>
    <n v="12.135199999999999"/>
    <x v="4"/>
    <x v="10"/>
  </r>
  <r>
    <s v="CA-2016-157763"/>
    <x v="196"/>
    <d v="2016-07-23T00:00:00"/>
    <x v="1"/>
    <s v="KH-16330"/>
    <s v="Katharine Harms"/>
    <x v="1"/>
    <s v="United States"/>
    <x v="128"/>
    <x v="0"/>
    <x v="0"/>
    <s v="FUR-CH-10000988"/>
    <x v="0"/>
    <x v="1"/>
    <s v="Hon Olson Stacker Stools"/>
    <n v="140.81"/>
    <n v="1"/>
    <n v="39.4268"/>
    <x v="2"/>
    <x v="3"/>
  </r>
  <r>
    <s v="CA-2015-135391"/>
    <x v="289"/>
    <d v="2015-02-11T00:00:00"/>
    <x v="0"/>
    <s v="FA-14230"/>
    <s v="Frank Atkinson"/>
    <x v="1"/>
    <s v="United States"/>
    <x v="21"/>
    <x v="5"/>
    <x v="3"/>
    <s v="FUR-FU-10001986"/>
    <x v="0"/>
    <x v="3"/>
    <s v="Dana Fluorescent Magnifying Lamp, White, 36&quot;"/>
    <n v="40.783999999999999"/>
    <n v="2"/>
    <n v="-30.588000000000001"/>
    <x v="3"/>
    <x v="11"/>
  </r>
  <r>
    <s v="US-2017-158512"/>
    <x v="290"/>
    <d v="2017-01-17T00:00:00"/>
    <x v="0"/>
    <s v="DA-13450"/>
    <s v="Dianna Arnett"/>
    <x v="2"/>
    <s v="United States"/>
    <x v="85"/>
    <x v="29"/>
    <x v="2"/>
    <s v="FUR-FU-10004973"/>
    <x v="0"/>
    <x v="3"/>
    <s v="Flat Face Poster Frame"/>
    <n v="37.68"/>
    <n v="2"/>
    <n v="15.8256"/>
    <x v="2"/>
    <x v="8"/>
  </r>
  <r>
    <s v="CA-2017-128370"/>
    <x v="291"/>
    <d v="2017-09-10T00:00:00"/>
    <x v="3"/>
    <s v="FH-14275"/>
    <s v="Frank Hawley"/>
    <x v="1"/>
    <s v="United States"/>
    <x v="2"/>
    <x v="2"/>
    <x v="1"/>
    <s v="FUR-CH-10002602"/>
    <x v="0"/>
    <x v="1"/>
    <s v="DMI Arturo Collection Mission-style Design Wood Chair"/>
    <n v="362.35199999999998"/>
    <n v="3"/>
    <n v="27.176400000000001"/>
    <x v="7"/>
    <x v="4"/>
  </r>
  <r>
    <s v="US-2017-121251"/>
    <x v="292"/>
    <d v="2017-03-27T00:00:00"/>
    <x v="2"/>
    <s v="GM-14440"/>
    <s v="Gary McGarr"/>
    <x v="0"/>
    <s v="United States"/>
    <x v="13"/>
    <x v="7"/>
    <x v="2"/>
    <s v="FUR-BO-10001918"/>
    <x v="0"/>
    <x v="0"/>
    <s v="Sauder Forest Hills Library with Doors, Woodland Oak Finish"/>
    <n v="257.56799999999998"/>
    <n v="2"/>
    <n v="-28.976400000000002"/>
    <x v="5"/>
    <x v="9"/>
  </r>
  <r>
    <s v="US-2016-100839"/>
    <x v="25"/>
    <d v="2016-10-17T00:00:00"/>
    <x v="1"/>
    <s v="NC-18625"/>
    <s v="Noah Childs"/>
    <x v="1"/>
    <s v="United States"/>
    <x v="14"/>
    <x v="12"/>
    <x v="1"/>
    <s v="FUR-TA-10004575"/>
    <x v="0"/>
    <x v="2"/>
    <s v="Hon 5100 Series Wood Tables"/>
    <n v="727.45"/>
    <n v="5"/>
    <n v="-465.56799999999998"/>
    <x v="4"/>
    <x v="1"/>
  </r>
  <r>
    <s v="US-2016-100839"/>
    <x v="25"/>
    <d v="2016-10-17T00:00:00"/>
    <x v="1"/>
    <s v="NC-18625"/>
    <s v="Noah Childs"/>
    <x v="1"/>
    <s v="United States"/>
    <x v="14"/>
    <x v="12"/>
    <x v="1"/>
    <s v="FUR-FU-10001617"/>
    <x v="0"/>
    <x v="3"/>
    <s v="Executive Impressions 8-1/2&quot; Career Panel/Partition Cubicle Clock"/>
    <n v="24.96"/>
    <n v="3"/>
    <n v="4.3680000000000003"/>
    <x v="4"/>
    <x v="1"/>
  </r>
  <r>
    <s v="CA-2017-118857"/>
    <x v="293"/>
    <d v="2017-04-18T00:00:00"/>
    <x v="2"/>
    <s v="AH-10075"/>
    <s v="Adam Hart"/>
    <x v="1"/>
    <s v="United States"/>
    <x v="0"/>
    <x v="34"/>
    <x v="1"/>
    <s v="FUR-FU-10004460"/>
    <x v="0"/>
    <x v="3"/>
    <s v="Howard Miller 12&quot; Round Wall Clock"/>
    <n v="196.45"/>
    <n v="5"/>
    <n v="70.721999999999994"/>
    <x v="0"/>
    <x v="6"/>
  </r>
  <r>
    <s v="CA-2014-116932"/>
    <x v="294"/>
    <d v="2014-07-25T00:00:00"/>
    <x v="1"/>
    <s v="ME-18010"/>
    <s v="Michelle Ellison"/>
    <x v="1"/>
    <s v="United States"/>
    <x v="28"/>
    <x v="2"/>
    <x v="1"/>
    <s v="FUR-CH-10001215"/>
    <x v="0"/>
    <x v="1"/>
    <s v="Global Troy Executive Leather Low-Back Tilter"/>
    <n v="801.56799999999998"/>
    <n v="2"/>
    <n v="50.097999999999999"/>
    <x v="4"/>
    <x v="3"/>
  </r>
  <r>
    <s v="CA-2014-116932"/>
    <x v="294"/>
    <d v="2014-07-25T00:00:00"/>
    <x v="1"/>
    <s v="ME-18010"/>
    <s v="Michelle Ellison"/>
    <x v="1"/>
    <s v="United States"/>
    <x v="28"/>
    <x v="2"/>
    <x v="1"/>
    <s v="FUR-TA-10004175"/>
    <x v="0"/>
    <x v="2"/>
    <s v="Hon 30&quot; x 60&quot; Table with Locking Drawer"/>
    <n v="272.84800000000001"/>
    <n v="1"/>
    <n v="27.284800000000001"/>
    <x v="4"/>
    <x v="3"/>
  </r>
  <r>
    <s v="CA-2017-142888"/>
    <x v="295"/>
    <d v="2017-11-25T00:00:00"/>
    <x v="1"/>
    <s v="BP-11230"/>
    <s v="Benjamin Patterson"/>
    <x v="0"/>
    <s v="United States"/>
    <x v="129"/>
    <x v="13"/>
    <x v="1"/>
    <s v="FUR-TA-10004767"/>
    <x v="0"/>
    <x v="2"/>
    <s v="Safco Drafting Table"/>
    <n v="70.98"/>
    <n v="1"/>
    <n v="20.584199999999999"/>
    <x v="4"/>
    <x v="0"/>
  </r>
  <r>
    <s v="US-2016-112977"/>
    <x v="296"/>
    <d v="2016-03-16T00:00:00"/>
    <x v="1"/>
    <s v="CJ-12010"/>
    <s v="Caroline Jumper"/>
    <x v="0"/>
    <s v="United States"/>
    <x v="62"/>
    <x v="7"/>
    <x v="2"/>
    <s v="FUR-BO-10003272"/>
    <x v="0"/>
    <x v="0"/>
    <s v="O'Sullivan Living Dimensions 5-Shelf Bookcases"/>
    <n v="176.78399999999999"/>
    <n v="1"/>
    <n v="-22.097999999999999"/>
    <x v="6"/>
    <x v="9"/>
  </r>
  <r>
    <s v="CA-2017-118885"/>
    <x v="297"/>
    <d v="2018-01-02T00:00:00"/>
    <x v="1"/>
    <s v="JG-15160"/>
    <s v="James Galang"/>
    <x v="0"/>
    <s v="United States"/>
    <x v="2"/>
    <x v="2"/>
    <x v="1"/>
    <s v="FUR-CH-10002880"/>
    <x v="0"/>
    <x v="1"/>
    <s v="Global High-Back Leather Tilter, Burgundy"/>
    <n v="393.56799999999998"/>
    <n v="4"/>
    <n v="-44.276400000000002"/>
    <x v="4"/>
    <x v="5"/>
  </r>
  <r>
    <s v="CA-2015-109512"/>
    <x v="298"/>
    <d v="2015-03-05T00:00:00"/>
    <x v="3"/>
    <s v="LF-17185"/>
    <s v="Luke Foster"/>
    <x v="0"/>
    <s v="United States"/>
    <x v="13"/>
    <x v="7"/>
    <x v="2"/>
    <s v="FUR-CH-10001146"/>
    <x v="0"/>
    <x v="1"/>
    <s v="Global Value Mid-Back Manager's Chair, Gray"/>
    <n v="383.60700000000003"/>
    <n v="7"/>
    <n v="63.9345"/>
    <x v="7"/>
    <x v="9"/>
  </r>
  <r>
    <s v="CA-2016-147578"/>
    <x v="74"/>
    <d v="2016-04-26T00:00:00"/>
    <x v="0"/>
    <s v="PG-18895"/>
    <s v="Paul Gonzalez"/>
    <x v="0"/>
    <s v="United States"/>
    <x v="28"/>
    <x v="2"/>
    <x v="1"/>
    <s v="FUR-FU-10001889"/>
    <x v="0"/>
    <x v="3"/>
    <s v="Ultra Door Pull Handle"/>
    <n v="31.56"/>
    <n v="3"/>
    <n v="10.4148"/>
    <x v="4"/>
    <x v="6"/>
  </r>
  <r>
    <s v="CA-2014-142587"/>
    <x v="299"/>
    <d v="2014-10-22T00:00:00"/>
    <x v="2"/>
    <s v="TB-21520"/>
    <s v="Tracy Blumstein"/>
    <x v="0"/>
    <s v="United States"/>
    <x v="130"/>
    <x v="15"/>
    <x v="2"/>
    <s v="FUR-TA-10000617"/>
    <x v="0"/>
    <x v="2"/>
    <s v="Hon Practical Foundations 30 x 60 Training Table, Light Gray/Charcoal"/>
    <n v="409.59"/>
    <n v="3"/>
    <n v="-122.877"/>
    <x v="5"/>
    <x v="1"/>
  </r>
  <r>
    <s v="CA-2014-169775"/>
    <x v="300"/>
    <d v="2014-09-02T00:00:00"/>
    <x v="0"/>
    <s v="RA-19945"/>
    <s v="Ryan Akin"/>
    <x v="0"/>
    <s v="United States"/>
    <x v="89"/>
    <x v="1"/>
    <x v="0"/>
    <s v="FUR-TA-10001857"/>
    <x v="0"/>
    <x v="2"/>
    <s v="Balt Solid Wood Rectangular Table"/>
    <n v="174.05850000000001"/>
    <n v="3"/>
    <n v="-110.7645"/>
    <x v="4"/>
    <x v="10"/>
  </r>
  <r>
    <s v="CA-2017-167094"/>
    <x v="85"/>
    <d v="2017-10-22T00:00:00"/>
    <x v="2"/>
    <s v="DK-12835"/>
    <s v="Damala Kotsonis"/>
    <x v="1"/>
    <s v="United States"/>
    <x v="76"/>
    <x v="36"/>
    <x v="1"/>
    <s v="FUR-CH-10000155"/>
    <x v="0"/>
    <x v="1"/>
    <s v="Global Comet Stacking Armless Chair"/>
    <n v="478.48"/>
    <n v="2"/>
    <n v="47.847999999999999"/>
    <x v="5"/>
    <x v="1"/>
  </r>
  <r>
    <s v="CA-2015-157959"/>
    <x v="136"/>
    <d v="2015-02-04T00:00:00"/>
    <x v="2"/>
    <s v="RW-19540"/>
    <s v="Rick Wilson"/>
    <x v="1"/>
    <s v="United States"/>
    <x v="2"/>
    <x v="2"/>
    <x v="1"/>
    <s v="FUR-FU-10004093"/>
    <x v="0"/>
    <x v="3"/>
    <s v="Hand-Finished Solid Wood Document Frame"/>
    <n v="136.91999999999999"/>
    <n v="4"/>
    <n v="41.076000000000001"/>
    <x v="5"/>
    <x v="11"/>
  </r>
  <r>
    <s v="CA-2017-105886"/>
    <x v="186"/>
    <d v="2017-12-23T00:00:00"/>
    <x v="1"/>
    <s v="DB-13660"/>
    <s v="Duane Benoit"/>
    <x v="0"/>
    <s v="United States"/>
    <x v="64"/>
    <x v="7"/>
    <x v="2"/>
    <s v="FUR-FU-10001037"/>
    <x v="0"/>
    <x v="3"/>
    <s v="DAX Charcoal/Nickel-Tone Document Frame, 5 x 7"/>
    <n v="18.96"/>
    <n v="2"/>
    <n v="8.532"/>
    <x v="2"/>
    <x v="5"/>
  </r>
  <r>
    <s v="US-2017-111423"/>
    <x v="301"/>
    <d v="2017-08-19T00:00:00"/>
    <x v="2"/>
    <s v="EH-13765"/>
    <s v="Edward Hooks"/>
    <x v="1"/>
    <s v="United States"/>
    <x v="115"/>
    <x v="7"/>
    <x v="2"/>
    <s v="FUR-CH-10003981"/>
    <x v="0"/>
    <x v="1"/>
    <s v="Global Commerce Series Low-Back Swivel/Tilt Chairs"/>
    <n v="462.56400000000002"/>
    <n v="2"/>
    <n v="97.6524"/>
    <x v="3"/>
    <x v="10"/>
  </r>
  <r>
    <s v="CA-2017-161200"/>
    <x v="302"/>
    <d v="2017-08-10T00:00:00"/>
    <x v="0"/>
    <s v="SV-20365"/>
    <s v="Seth Vernon"/>
    <x v="0"/>
    <s v="United States"/>
    <x v="120"/>
    <x v="35"/>
    <x v="0"/>
    <s v="FUR-BO-10000468"/>
    <x v="0"/>
    <x v="0"/>
    <s v="O'Sullivan 2-Shelf Heavy-Duty Bookcases"/>
    <n v="145.74"/>
    <n v="3"/>
    <n v="23.3184"/>
    <x v="4"/>
    <x v="10"/>
  </r>
  <r>
    <s v="CA-2017-161200"/>
    <x v="302"/>
    <d v="2017-08-10T00:00:00"/>
    <x v="0"/>
    <s v="SV-20365"/>
    <s v="Seth Vernon"/>
    <x v="0"/>
    <s v="United States"/>
    <x v="120"/>
    <x v="35"/>
    <x v="0"/>
    <s v="FUR-FU-10001706"/>
    <x v="0"/>
    <x v="3"/>
    <s v="Longer-Life Soft White Bulbs"/>
    <n v="15.4"/>
    <n v="5"/>
    <n v="7.3920000000000003"/>
    <x v="4"/>
    <x v="10"/>
  </r>
  <r>
    <s v="CA-2015-141768"/>
    <x v="303"/>
    <d v="2015-05-27T00:00:00"/>
    <x v="0"/>
    <s v="NP-18685"/>
    <s v="Nora Pelletier"/>
    <x v="2"/>
    <s v="United States"/>
    <x v="28"/>
    <x v="2"/>
    <x v="1"/>
    <s v="FUR-FU-10002268"/>
    <x v="0"/>
    <x v="3"/>
    <s v="Ultra Door Push Plate"/>
    <n v="14.73"/>
    <n v="3"/>
    <n v="4.8609"/>
    <x v="3"/>
    <x v="7"/>
  </r>
  <r>
    <s v="CA-2016-112109"/>
    <x v="304"/>
    <d v="2016-07-12T00:00:00"/>
    <x v="1"/>
    <s v="JE-15715"/>
    <s v="Joe Elijah"/>
    <x v="0"/>
    <s v="United States"/>
    <x v="131"/>
    <x v="12"/>
    <x v="1"/>
    <s v="FUR-CH-10004287"/>
    <x v="0"/>
    <x v="1"/>
    <s v="SAFCO Arco Folding Chair"/>
    <n v="662.88"/>
    <n v="3"/>
    <n v="74.573999999999998"/>
    <x v="4"/>
    <x v="3"/>
  </r>
  <r>
    <s v="CA-2017-157987"/>
    <x v="113"/>
    <d v="2017-09-06T00:00:00"/>
    <x v="1"/>
    <s v="AC-10615"/>
    <s v="Ann Chong"/>
    <x v="1"/>
    <s v="United States"/>
    <x v="13"/>
    <x v="7"/>
    <x v="2"/>
    <s v="FUR-FU-10001196"/>
    <x v="0"/>
    <x v="3"/>
    <s v="DAX Cubicle Frames - 8x10"/>
    <n v="11.54"/>
    <n v="2"/>
    <n v="3.4620000000000002"/>
    <x v="4"/>
    <x v="4"/>
  </r>
  <r>
    <s v="CA-2017-157987"/>
    <x v="113"/>
    <d v="2017-09-06T00:00:00"/>
    <x v="1"/>
    <s v="AC-10615"/>
    <s v="Ann Chong"/>
    <x v="1"/>
    <s v="United States"/>
    <x v="13"/>
    <x v="7"/>
    <x v="2"/>
    <s v="FUR-TA-10001889"/>
    <x v="0"/>
    <x v="2"/>
    <s v="Bush Advantage Collection Racetrack Conference Table"/>
    <n v="254.52600000000001"/>
    <n v="1"/>
    <n v="-93.3262"/>
    <x v="4"/>
    <x v="4"/>
  </r>
  <r>
    <s v="CA-2017-157987"/>
    <x v="113"/>
    <d v="2017-09-06T00:00:00"/>
    <x v="1"/>
    <s v="AC-10615"/>
    <s v="Ann Chong"/>
    <x v="1"/>
    <s v="United States"/>
    <x v="13"/>
    <x v="7"/>
    <x v="2"/>
    <s v="FUR-CH-10003379"/>
    <x v="0"/>
    <x v="1"/>
    <s v="Global Commerce Series High-Back Swivel/Tilt Chairs"/>
    <n v="1282.4100000000001"/>
    <n v="5"/>
    <n v="213.73500000000001"/>
    <x v="4"/>
    <x v="4"/>
  </r>
  <r>
    <s v="CA-2014-110408"/>
    <x v="305"/>
    <d v="2014-10-20T00:00:00"/>
    <x v="0"/>
    <s v="AS-10225"/>
    <s v="Alan Schoenberger"/>
    <x v="1"/>
    <s v="United States"/>
    <x v="132"/>
    <x v="33"/>
    <x v="0"/>
    <s v="FUR-CH-10003774"/>
    <x v="0"/>
    <x v="1"/>
    <s v="Global Wood Trimmed Manager's Task Chair, Khaki"/>
    <n v="545.88"/>
    <n v="6"/>
    <n v="70.964399999999998"/>
    <x v="3"/>
    <x v="1"/>
  </r>
  <r>
    <s v="CA-2016-112669"/>
    <x v="65"/>
    <d v="2016-04-14T00:00:00"/>
    <x v="3"/>
    <s v="KT-16465"/>
    <s v="Kean Takahito"/>
    <x v="0"/>
    <s v="United States"/>
    <x v="110"/>
    <x v="22"/>
    <x v="1"/>
    <s v="FUR-CH-10004086"/>
    <x v="0"/>
    <x v="1"/>
    <s v="Hon 4070 Series Pagoda Armless Upholstered Stacking Chairs"/>
    <n v="933.53599999999994"/>
    <n v="4"/>
    <n v="105.0228"/>
    <x v="7"/>
    <x v="6"/>
  </r>
  <r>
    <s v="CA-2014-164721"/>
    <x v="306"/>
    <d v="2014-11-27T00:00:00"/>
    <x v="0"/>
    <s v="LW-16825"/>
    <s v="Laurel Workman"/>
    <x v="1"/>
    <s v="United States"/>
    <x v="133"/>
    <x v="2"/>
    <x v="1"/>
    <s v="FUR-FU-10001940"/>
    <x v="0"/>
    <x v="3"/>
    <s v="Staple-based wall hangings"/>
    <n v="23.88"/>
    <n v="3"/>
    <n v="10.507199999999999"/>
    <x v="3"/>
    <x v="0"/>
  </r>
  <r>
    <s v="CA-2015-127509"/>
    <x v="307"/>
    <d v="2015-11-13T00:00:00"/>
    <x v="1"/>
    <s v="AS-10090"/>
    <s v="Adam Shillingsburg"/>
    <x v="0"/>
    <s v="United States"/>
    <x v="76"/>
    <x v="23"/>
    <x v="3"/>
    <s v="FUR-TA-10002855"/>
    <x v="0"/>
    <x v="2"/>
    <s v="Bevis Round Conference Table Top &amp; Single Column Base"/>
    <n v="1024.3800000000001"/>
    <n v="7"/>
    <n v="215.1198"/>
    <x v="4"/>
    <x v="0"/>
  </r>
  <r>
    <s v="US-2017-147221"/>
    <x v="308"/>
    <d v="2017-12-04T00:00:00"/>
    <x v="0"/>
    <s v="JS-16030"/>
    <s v="Joy Smith"/>
    <x v="0"/>
    <s v="United States"/>
    <x v="6"/>
    <x v="5"/>
    <x v="3"/>
    <s v="FUR-FU-10004020"/>
    <x v="0"/>
    <x v="3"/>
    <s v="Advantus Panel Wall Acrylic Frame"/>
    <n v="8.7520000000000007"/>
    <n v="4"/>
    <n v="-3.7195999999999998"/>
    <x v="3"/>
    <x v="5"/>
  </r>
  <r>
    <s v="CA-2017-163510"/>
    <x v="19"/>
    <d v="2017-12-28T00:00:00"/>
    <x v="0"/>
    <s v="JW-15955"/>
    <s v="Joni Wasserman"/>
    <x v="0"/>
    <s v="United States"/>
    <x v="74"/>
    <x v="0"/>
    <x v="0"/>
    <s v="FUR-CH-10001146"/>
    <x v="0"/>
    <x v="1"/>
    <s v="Global Value Mid-Back Manager's Chair, Gray"/>
    <n v="304.45"/>
    <n v="5"/>
    <n v="76.112499999999997"/>
    <x v="0"/>
    <x v="5"/>
  </r>
  <r>
    <s v="CA-2017-165386"/>
    <x v="309"/>
    <d v="2017-08-04T00:00:00"/>
    <x v="2"/>
    <s v="CM-12190"/>
    <s v="Charlotte Melton"/>
    <x v="0"/>
    <s v="United States"/>
    <x v="9"/>
    <x v="8"/>
    <x v="3"/>
    <s v="FUR-BO-10003034"/>
    <x v="0"/>
    <x v="0"/>
    <s v="O'Sullivan Elevations Bookcase, Cherry Finish"/>
    <n v="183.37200000000001"/>
    <n v="2"/>
    <n v="-36.674399999999999"/>
    <x v="5"/>
    <x v="10"/>
  </r>
  <r>
    <s v="CA-2016-145905"/>
    <x v="126"/>
    <d v="2016-09-23T00:00:00"/>
    <x v="1"/>
    <s v="AM-10705"/>
    <s v="Anne McFarland"/>
    <x v="0"/>
    <s v="United States"/>
    <x v="83"/>
    <x v="33"/>
    <x v="0"/>
    <s v="FUR-CH-10001854"/>
    <x v="0"/>
    <x v="1"/>
    <s v="Office Star - Professional Matrix Back Chair with 2-to-1 Synchro Tilt and Mesh Fabric Seat"/>
    <n v="350.98"/>
    <n v="1"/>
    <n v="84.235200000000006"/>
    <x v="2"/>
    <x v="4"/>
  </r>
  <r>
    <s v="CA-2016-168354"/>
    <x v="107"/>
    <d v="2016-09-21T00:00:00"/>
    <x v="2"/>
    <s v="RH-19510"/>
    <s v="Rick Huthwaite"/>
    <x v="2"/>
    <s v="United States"/>
    <x v="134"/>
    <x v="38"/>
    <x v="2"/>
    <s v="FUR-CH-10004675"/>
    <x v="0"/>
    <x v="1"/>
    <s v="Lifetime Advantage Folding Chairs, 4/Carton"/>
    <n v="872.32"/>
    <n v="4"/>
    <n v="244.24959999999999"/>
    <x v="3"/>
    <x v="4"/>
  </r>
  <r>
    <s v="CA-2015-114237"/>
    <x v="310"/>
    <d v="2015-03-15T00:00:00"/>
    <x v="2"/>
    <s v="MC-17275"/>
    <s v="Marc Crier"/>
    <x v="0"/>
    <s v="United States"/>
    <x v="15"/>
    <x v="13"/>
    <x v="1"/>
    <s v="FUR-BO-10004409"/>
    <x v="0"/>
    <x v="0"/>
    <s v="Safco Value Mate Series Steel Bookcases, Baked Enamel Finish on Steel, Gray"/>
    <n v="141.96"/>
    <n v="2"/>
    <n v="39.748800000000003"/>
    <x v="3"/>
    <x v="9"/>
  </r>
  <r>
    <s v="CA-2017-162481"/>
    <x v="58"/>
    <d v="2017-09-29T00:00:00"/>
    <x v="1"/>
    <s v="CT-11995"/>
    <s v="Carol Triggs"/>
    <x v="0"/>
    <s v="United States"/>
    <x v="77"/>
    <x v="11"/>
    <x v="3"/>
    <s v="FUR-CH-10003061"/>
    <x v="0"/>
    <x v="1"/>
    <s v="Global Leather Task Chair, Black"/>
    <n v="269.97000000000003"/>
    <n v="3"/>
    <n v="51.2943"/>
    <x v="4"/>
    <x v="4"/>
  </r>
  <r>
    <s v="CA-2015-122287"/>
    <x v="311"/>
    <d v="2015-06-23T00:00:00"/>
    <x v="1"/>
    <s v="SN-20560"/>
    <s v="Skye Norling"/>
    <x v="2"/>
    <s v="United States"/>
    <x v="117"/>
    <x v="22"/>
    <x v="1"/>
    <s v="FUR-FU-10004973"/>
    <x v="0"/>
    <x v="3"/>
    <s v="Flat Face Poster Frame"/>
    <n v="75.36"/>
    <n v="5"/>
    <n v="20.724"/>
    <x v="2"/>
    <x v="2"/>
  </r>
  <r>
    <s v="CA-2015-142237"/>
    <x v="312"/>
    <d v="2015-07-13T00:00:00"/>
    <x v="2"/>
    <s v="CK-12595"/>
    <s v="Clytie Kelty"/>
    <x v="0"/>
    <s v="United States"/>
    <x v="3"/>
    <x v="3"/>
    <x v="2"/>
    <s v="FUR-FU-10004848"/>
    <x v="0"/>
    <x v="3"/>
    <s v="Howard Miller 13-3/4&quot; Diameter Brushed Chrome Round Wall Clock"/>
    <n v="289.8"/>
    <n v="7"/>
    <n v="36.225000000000001"/>
    <x v="3"/>
    <x v="3"/>
  </r>
  <r>
    <s v="CA-2015-142237"/>
    <x v="312"/>
    <d v="2015-07-13T00:00:00"/>
    <x v="2"/>
    <s v="CK-12595"/>
    <s v="Clytie Kelty"/>
    <x v="0"/>
    <s v="United States"/>
    <x v="3"/>
    <x v="3"/>
    <x v="2"/>
    <s v="FUR-CH-10003833"/>
    <x v="0"/>
    <x v="1"/>
    <s v="Novimex Fabric Task Chair"/>
    <n v="341.488"/>
    <n v="8"/>
    <n v="-73.176000000000002"/>
    <x v="3"/>
    <x v="3"/>
  </r>
  <r>
    <s v="CA-2015-142237"/>
    <x v="312"/>
    <d v="2015-07-13T00:00:00"/>
    <x v="2"/>
    <s v="CK-12595"/>
    <s v="Clytie Kelty"/>
    <x v="0"/>
    <s v="United States"/>
    <x v="3"/>
    <x v="3"/>
    <x v="2"/>
    <s v="FUR-FU-10003142"/>
    <x v="0"/>
    <x v="3"/>
    <s v="Master Big Foot Doorstop, Beige"/>
    <n v="25.344000000000001"/>
    <n v="6"/>
    <n v="3.4847999999999999"/>
    <x v="3"/>
    <x v="3"/>
  </r>
  <r>
    <s v="CA-2016-136434"/>
    <x v="193"/>
    <d v="2016-12-07T00:00:00"/>
    <x v="1"/>
    <s v="RD-19480"/>
    <s v="Rick Duston"/>
    <x v="0"/>
    <s v="United States"/>
    <x v="52"/>
    <x v="6"/>
    <x v="3"/>
    <s v="FUR-FU-10001196"/>
    <x v="0"/>
    <x v="3"/>
    <s v="DAX Cubicle Frames - 8x10"/>
    <n v="17.309999999999999"/>
    <n v="3"/>
    <n v="5.1929999999999996"/>
    <x v="6"/>
    <x v="5"/>
  </r>
  <r>
    <s v="CA-2017-120376"/>
    <x v="313"/>
    <d v="2017-12-25T00:00:00"/>
    <x v="2"/>
    <s v="TP-21130"/>
    <s v="Theone Pippenger"/>
    <x v="0"/>
    <s v="United States"/>
    <x v="25"/>
    <x v="17"/>
    <x v="3"/>
    <s v="FUR-CH-10002335"/>
    <x v="0"/>
    <x v="1"/>
    <s v="Hon GuestStacker Chair"/>
    <n v="1586.69"/>
    <n v="7"/>
    <n v="412.5394"/>
    <x v="0"/>
    <x v="5"/>
  </r>
  <r>
    <s v="CA-2017-120376"/>
    <x v="313"/>
    <d v="2017-12-25T00:00:00"/>
    <x v="2"/>
    <s v="TP-21130"/>
    <s v="Theone Pippenger"/>
    <x v="0"/>
    <s v="United States"/>
    <x v="25"/>
    <x v="17"/>
    <x v="3"/>
    <s v="FUR-TA-10004534"/>
    <x v="0"/>
    <x v="2"/>
    <s v="Bevis 44 x 96 Conference Tables"/>
    <n v="411.8"/>
    <n v="2"/>
    <n v="70.006"/>
    <x v="0"/>
    <x v="5"/>
  </r>
  <r>
    <s v="CA-2014-106439"/>
    <x v="314"/>
    <d v="2014-11-04T00:00:00"/>
    <x v="1"/>
    <s v="GG-14650"/>
    <s v="Greg Guthrie"/>
    <x v="1"/>
    <s v="United States"/>
    <x v="2"/>
    <x v="2"/>
    <x v="1"/>
    <s v="FUR-CH-10003833"/>
    <x v="0"/>
    <x v="1"/>
    <s v="Novimex Fabric Task Chair"/>
    <n v="146.352"/>
    <n v="3"/>
    <n v="-9.1470000000000002"/>
    <x v="4"/>
    <x v="1"/>
  </r>
  <r>
    <s v="CA-2015-133452"/>
    <x v="315"/>
    <d v="2015-04-19T00:00:00"/>
    <x v="1"/>
    <s v="ZC-21910"/>
    <s v="Zuschuss Carroll"/>
    <x v="0"/>
    <s v="United States"/>
    <x v="135"/>
    <x v="2"/>
    <x v="1"/>
    <s v="FUR-TA-10003954"/>
    <x v="0"/>
    <x v="2"/>
    <s v="Hon 94000 Series Round Tables"/>
    <n v="710.83199999999999"/>
    <n v="3"/>
    <n v="-97.739400000000003"/>
    <x v="6"/>
    <x v="6"/>
  </r>
  <r>
    <s v="US-2017-110996"/>
    <x v="93"/>
    <d v="2017-11-25T00:00:00"/>
    <x v="1"/>
    <s v="KA-16525"/>
    <s v="Kelly Andreada"/>
    <x v="0"/>
    <s v="United States"/>
    <x v="136"/>
    <x v="2"/>
    <x v="1"/>
    <s v="FUR-CH-10003956"/>
    <x v="0"/>
    <x v="1"/>
    <s v="Novimex High-Tech Fabric Mesh Task Chair"/>
    <n v="283.92"/>
    <n v="5"/>
    <n v="-46.137"/>
    <x v="2"/>
    <x v="0"/>
  </r>
  <r>
    <s v="CA-2014-131051"/>
    <x v="280"/>
    <d v="2014-12-05T00:00:00"/>
    <x v="1"/>
    <s v="TR-21325"/>
    <s v="Toby Ritter"/>
    <x v="0"/>
    <s v="United States"/>
    <x v="28"/>
    <x v="2"/>
    <x v="1"/>
    <s v="FUR-FU-10001861"/>
    <x v="0"/>
    <x v="3"/>
    <s v="Floodlight Indoor Halogen Bulbs, 1 Bulb per Pack, 60 Watts"/>
    <n v="58.2"/>
    <n v="3"/>
    <n v="28.518000000000001"/>
    <x v="4"/>
    <x v="5"/>
  </r>
  <r>
    <s v="CA-2015-120103"/>
    <x v="37"/>
    <d v="2015-12-29T00:00:00"/>
    <x v="1"/>
    <s v="MS-17365"/>
    <s v="Maribeth Schnelling"/>
    <x v="0"/>
    <s v="United States"/>
    <x v="43"/>
    <x v="22"/>
    <x v="1"/>
    <s v="FUR-FU-10002885"/>
    <x v="0"/>
    <x v="3"/>
    <s v="Magna Visual Magnetic Picture Hangers"/>
    <n v="7.7119999999999997"/>
    <n v="2"/>
    <n v="1.7352000000000001"/>
    <x v="2"/>
    <x v="5"/>
  </r>
  <r>
    <s v="CA-2017-166142"/>
    <x v="316"/>
    <d v="2017-07-19T00:00:00"/>
    <x v="1"/>
    <s v="MM-17260"/>
    <s v="Magdelene Morse"/>
    <x v="0"/>
    <s v="United States"/>
    <x v="16"/>
    <x v="14"/>
    <x v="2"/>
    <s v="FUR-TA-10004607"/>
    <x v="0"/>
    <x v="2"/>
    <s v="Hon 2111 Invitation Series Straight Table"/>
    <n v="310.44299999999998"/>
    <n v="3"/>
    <n v="-48.783900000000003"/>
    <x v="4"/>
    <x v="3"/>
  </r>
  <r>
    <s v="CA-2014-145926"/>
    <x v="317"/>
    <d v="2014-11-21T00:00:00"/>
    <x v="1"/>
    <s v="MP-17470"/>
    <s v="Mark Packer"/>
    <x v="2"/>
    <s v="United States"/>
    <x v="137"/>
    <x v="11"/>
    <x v="3"/>
    <s v="FUR-CH-10004289"/>
    <x v="0"/>
    <x v="1"/>
    <s v="Global Super Steno Chair"/>
    <n v="479.9"/>
    <n v="5"/>
    <n v="81.582999999999998"/>
    <x v="4"/>
    <x v="0"/>
  </r>
  <r>
    <s v="CA-2014-123295"/>
    <x v="318"/>
    <d v="2014-07-18T00:00:00"/>
    <x v="3"/>
    <s v="AH-10120"/>
    <s v="Adrian Hane"/>
    <x v="2"/>
    <s v="United States"/>
    <x v="104"/>
    <x v="22"/>
    <x v="1"/>
    <s v="FUR-CH-10002372"/>
    <x v="0"/>
    <x v="1"/>
    <s v="Office Star - Ergonomically Designed Knee Chair"/>
    <n v="259.13600000000002"/>
    <n v="4"/>
    <n v="-25.913599999999999"/>
    <x v="7"/>
    <x v="3"/>
  </r>
  <r>
    <s v="CA-2015-164882"/>
    <x v="319"/>
    <d v="2015-10-31T00:00:00"/>
    <x v="3"/>
    <s v="SG-20080"/>
    <s v="Sandra Glassco"/>
    <x v="0"/>
    <s v="United States"/>
    <x v="138"/>
    <x v="2"/>
    <x v="1"/>
    <s v="FUR-CH-10004218"/>
    <x v="0"/>
    <x v="1"/>
    <s v="Global Fabric Manager's Chair, Dark Gray"/>
    <n v="323.13600000000002"/>
    <n v="4"/>
    <n v="20.196000000000002"/>
    <x v="7"/>
    <x v="1"/>
  </r>
  <r>
    <s v="CA-2015-164882"/>
    <x v="319"/>
    <d v="2015-10-31T00:00:00"/>
    <x v="3"/>
    <s v="SG-20080"/>
    <s v="Sandra Glassco"/>
    <x v="0"/>
    <s v="United States"/>
    <x v="138"/>
    <x v="2"/>
    <x v="1"/>
    <s v="FUR-BO-10002213"/>
    <x v="0"/>
    <x v="0"/>
    <s v="DMI Eclipse Executive Suite Bookcases"/>
    <n v="425.83300000000003"/>
    <n v="1"/>
    <n v="20.039200000000001"/>
    <x v="7"/>
    <x v="1"/>
  </r>
  <r>
    <s v="CA-2015-159786"/>
    <x v="33"/>
    <d v="2015-10-17T00:00:00"/>
    <x v="0"/>
    <s v="RK-19300"/>
    <s v="Ralph Kennedy"/>
    <x v="0"/>
    <s v="United States"/>
    <x v="77"/>
    <x v="7"/>
    <x v="2"/>
    <s v="FUR-TA-10001307"/>
    <x v="0"/>
    <x v="2"/>
    <s v="SAFCO PlanMaster Heigh-Adjustable Drafting Table Base, 43w x 30d x 30-37h, Black"/>
    <n v="209.67"/>
    <n v="1"/>
    <n v="-13.978"/>
    <x v="2"/>
    <x v="1"/>
  </r>
  <r>
    <s v="CA-2017-158246"/>
    <x v="17"/>
    <d v="2017-11-11T00:00:00"/>
    <x v="2"/>
    <s v="JB-15400"/>
    <s v="Jennifer Braxton"/>
    <x v="1"/>
    <s v="United States"/>
    <x v="139"/>
    <x v="2"/>
    <x v="1"/>
    <s v="FUR-CH-10003061"/>
    <x v="0"/>
    <x v="1"/>
    <s v="Global Leather Task Chair, Black"/>
    <n v="215.976"/>
    <n v="3"/>
    <n v="-2.6997"/>
    <x v="3"/>
    <x v="0"/>
  </r>
  <r>
    <s v="CA-2017-167381"/>
    <x v="320"/>
    <d v="2017-09-24T00:00:00"/>
    <x v="0"/>
    <s v="EH-14005"/>
    <s v="Erica Hernandez"/>
    <x v="2"/>
    <s v="United States"/>
    <x v="140"/>
    <x v="17"/>
    <x v="3"/>
    <s v="FUR-BO-10001972"/>
    <x v="0"/>
    <x v="0"/>
    <s v="O'Sullivan 4-Shelf Bookcase in Odessa Pine"/>
    <n v="241.96"/>
    <n v="2"/>
    <n v="41.133200000000002"/>
    <x v="3"/>
    <x v="4"/>
  </r>
  <r>
    <s v="CA-2015-134859"/>
    <x v="103"/>
    <d v="2015-10-09T00:00:00"/>
    <x v="1"/>
    <s v="JK-16120"/>
    <s v="Julie Kriz"/>
    <x v="2"/>
    <s v="United States"/>
    <x v="3"/>
    <x v="3"/>
    <x v="2"/>
    <s v="FUR-FU-10003623"/>
    <x v="0"/>
    <x v="3"/>
    <s v="DataProducts Ampli Magnifier Task Lamp, Black,"/>
    <n v="64.944000000000003"/>
    <n v="3"/>
    <n v="6.4943999999999997"/>
    <x v="2"/>
    <x v="1"/>
  </r>
  <r>
    <s v="US-2014-114188"/>
    <x v="321"/>
    <d v="2014-05-22T00:00:00"/>
    <x v="0"/>
    <s v="RF-19345"/>
    <s v="Randy Ferguson"/>
    <x v="1"/>
    <s v="United States"/>
    <x v="63"/>
    <x v="28"/>
    <x v="2"/>
    <s v="FUR-FU-10000076"/>
    <x v="0"/>
    <x v="3"/>
    <s v="24-Hour Round Wall Clock"/>
    <n v="139.86000000000001"/>
    <n v="7"/>
    <n v="60.139800000000001"/>
    <x v="3"/>
    <x v="7"/>
  </r>
  <r>
    <s v="CA-2015-156377"/>
    <x v="322"/>
    <d v="2016-01-05T00:00:00"/>
    <x v="1"/>
    <s v="TB-21625"/>
    <s v="Trudy Brown"/>
    <x v="0"/>
    <s v="United States"/>
    <x v="141"/>
    <x v="5"/>
    <x v="3"/>
    <s v="FUR-FU-10002364"/>
    <x v="0"/>
    <x v="3"/>
    <s v="Eldon Expressions Wood Desk Accessories, Oak"/>
    <n v="14.76"/>
    <n v="5"/>
    <n v="-11.439"/>
    <x v="2"/>
    <x v="5"/>
  </r>
  <r>
    <s v="CA-2014-159520"/>
    <x v="323"/>
    <d v="2014-06-11T00:00:00"/>
    <x v="1"/>
    <s v="GT-14635"/>
    <s v="Grant Thornton"/>
    <x v="1"/>
    <s v="United States"/>
    <x v="62"/>
    <x v="7"/>
    <x v="2"/>
    <s v="FUR-TA-10003238"/>
    <x v="0"/>
    <x v="2"/>
    <s v="Chromcraft Bull-Nose Wood 48&quot; x 96&quot; Rectangular Conference Tables"/>
    <n v="991.76400000000001"/>
    <n v="3"/>
    <n v="-347.11739999999998"/>
    <x v="2"/>
    <x v="2"/>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x v="2"/>
  </r>
  <r>
    <s v="CA-2014-141607"/>
    <x v="202"/>
    <d v="2014-12-17T00:00:00"/>
    <x v="1"/>
    <s v="WB-21850"/>
    <s v="William Brown"/>
    <x v="0"/>
    <s v="United States"/>
    <x v="41"/>
    <x v="2"/>
    <x v="1"/>
    <s v="FUR-FU-10003975"/>
    <x v="0"/>
    <x v="3"/>
    <s v="Eldon Advantage Chair Mats for Low to Medium Pile Carpets"/>
    <n v="43.31"/>
    <n v="1"/>
    <n v="4.3310000000000004"/>
    <x v="2"/>
    <x v="5"/>
  </r>
  <r>
    <s v="US-2017-139969"/>
    <x v="49"/>
    <d v="2017-11-26T00:00:00"/>
    <x v="1"/>
    <s v="AF-10870"/>
    <s v="Art Ferguson"/>
    <x v="0"/>
    <s v="United States"/>
    <x v="143"/>
    <x v="5"/>
    <x v="3"/>
    <s v="FUR-CH-10001973"/>
    <x v="0"/>
    <x v="1"/>
    <s v="Office Star Flex Back Scooter Chair with White Frame"/>
    <n v="233.05799999999999"/>
    <n v="3"/>
    <n v="-53.270400000000002"/>
    <x v="1"/>
    <x v="0"/>
  </r>
  <r>
    <s v="US-2016-120460"/>
    <x v="325"/>
    <d v="2016-05-05T00:00:00"/>
    <x v="1"/>
    <s v="BF-11170"/>
    <s v="Ben Ferrer"/>
    <x v="2"/>
    <s v="United States"/>
    <x v="144"/>
    <x v="5"/>
    <x v="3"/>
    <s v="FUR-FU-10004973"/>
    <x v="0"/>
    <x v="3"/>
    <s v="Flat Face Poster Frame"/>
    <n v="22.608000000000001"/>
    <n v="3"/>
    <n v="-10.1736"/>
    <x v="2"/>
    <x v="6"/>
  </r>
  <r>
    <s v="CA-2016-141019"/>
    <x v="326"/>
    <d v="2016-05-14T00:00:00"/>
    <x v="3"/>
    <s v="LH-17155"/>
    <s v="Logan Haushalter"/>
    <x v="0"/>
    <s v="United States"/>
    <x v="145"/>
    <x v="15"/>
    <x v="2"/>
    <s v="FUR-FU-10002937"/>
    <x v="0"/>
    <x v="3"/>
    <s v="GE 48&quot; Fluorescent Tube, Cool White Energy Saver, 34 Watts, 30/Box"/>
    <n v="79.384"/>
    <n v="1"/>
    <n v="29.768999999999998"/>
    <x v="7"/>
    <x v="7"/>
  </r>
  <r>
    <s v="CA-2016-154018"/>
    <x v="25"/>
    <d v="2016-10-19T00:00:00"/>
    <x v="1"/>
    <s v="HA-14920"/>
    <s v="Helen Andreada"/>
    <x v="0"/>
    <s v="United States"/>
    <x v="146"/>
    <x v="5"/>
    <x v="3"/>
    <s v="FUR-FU-10003394"/>
    <x v="0"/>
    <x v="3"/>
    <s v="Tenex &quot;The Solids&quot; Textured Chair Mats"/>
    <n v="139.91999999999999"/>
    <n v="5"/>
    <n v="-150.41399999999999"/>
    <x v="6"/>
    <x v="1"/>
  </r>
  <r>
    <s v="US-2017-137491"/>
    <x v="49"/>
    <d v="2017-11-25T00:00:00"/>
    <x v="1"/>
    <s v="LC-16930"/>
    <s v="Linda Cazamias"/>
    <x v="1"/>
    <s v="United States"/>
    <x v="147"/>
    <x v="5"/>
    <x v="3"/>
    <s v="FUR-CH-10004675"/>
    <x v="0"/>
    <x v="1"/>
    <s v="Lifetime Advantage Folding Chairs, 4/Carton"/>
    <n v="305.31200000000001"/>
    <n v="2"/>
    <n v="-8.7232000000000003"/>
    <x v="6"/>
    <x v="0"/>
  </r>
  <r>
    <s v="CA-2016-128818"/>
    <x v="327"/>
    <d v="2016-05-11T00:00:00"/>
    <x v="1"/>
    <s v="CJ-12010"/>
    <s v="Caroline Jumper"/>
    <x v="0"/>
    <s v="United States"/>
    <x v="13"/>
    <x v="7"/>
    <x v="2"/>
    <s v="FUR-CH-10002084"/>
    <x v="0"/>
    <x v="1"/>
    <s v="Hon Mobius Operator's Chair"/>
    <n v="442.76400000000001"/>
    <n v="4"/>
    <n v="59.035200000000003"/>
    <x v="4"/>
    <x v="7"/>
  </r>
  <r>
    <s v="CA-2016-128818"/>
    <x v="327"/>
    <d v="2016-05-11T00:00:00"/>
    <x v="1"/>
    <s v="CJ-12010"/>
    <s v="Caroline Jumper"/>
    <x v="0"/>
    <s v="United States"/>
    <x v="13"/>
    <x v="7"/>
    <x v="2"/>
    <s v="FUR-FU-10001940"/>
    <x v="0"/>
    <x v="3"/>
    <s v="Staple-based wall hangings"/>
    <n v="63.68"/>
    <n v="8"/>
    <n v="28.019200000000001"/>
    <x v="4"/>
    <x v="7"/>
  </r>
  <r>
    <s v="CA-2017-143063"/>
    <x v="328"/>
    <d v="2017-08-15T00:00:00"/>
    <x v="1"/>
    <s v="IL-15100"/>
    <s v="Ivan Liston"/>
    <x v="0"/>
    <s v="United States"/>
    <x v="29"/>
    <x v="6"/>
    <x v="3"/>
    <s v="FUR-FU-10003708"/>
    <x v="0"/>
    <x v="3"/>
    <s v="Tenex Traditional Chairmats for Medium Pile Carpet, Standard Lip, 36&quot; x 48&quot;"/>
    <n v="121.3"/>
    <n v="2"/>
    <n v="25.472999999999999"/>
    <x v="2"/>
    <x v="10"/>
  </r>
  <r>
    <s v="US-2014-165659"/>
    <x v="42"/>
    <d v="2014-06-06T00:00:00"/>
    <x v="1"/>
    <s v="LT-17110"/>
    <s v="Liz Thompson"/>
    <x v="0"/>
    <s v="United States"/>
    <x v="148"/>
    <x v="31"/>
    <x v="0"/>
    <s v="FUR-FU-10001935"/>
    <x v="0"/>
    <x v="3"/>
    <s v="3M Hangers With Command Adhesive"/>
    <n v="22.2"/>
    <n v="6"/>
    <n v="9.1020000000000003"/>
    <x v="2"/>
    <x v="2"/>
  </r>
  <r>
    <s v="CA-2015-138002"/>
    <x v="329"/>
    <d v="2015-09-12T00:00:00"/>
    <x v="1"/>
    <s v="BT-11305"/>
    <s v="Beth Thompson"/>
    <x v="2"/>
    <s v="United States"/>
    <x v="15"/>
    <x v="13"/>
    <x v="1"/>
    <s v="FUR-FU-10004748"/>
    <x v="0"/>
    <x v="3"/>
    <s v="Howard Miller 16&quot; Diameter Gallery Wall Clock"/>
    <n v="191.82"/>
    <n v="3"/>
    <n v="74.809799999999996"/>
    <x v="6"/>
    <x v="4"/>
  </r>
  <r>
    <s v="CA-2015-128860"/>
    <x v="330"/>
    <d v="2015-07-05T00:00:00"/>
    <x v="1"/>
    <s v="SC-20725"/>
    <s v="Steven Cartwright"/>
    <x v="0"/>
    <s v="United States"/>
    <x v="68"/>
    <x v="3"/>
    <x v="2"/>
    <s v="FUR-FU-10001473"/>
    <x v="0"/>
    <x v="3"/>
    <s v="Eldon Executive Woodline II Desk Accessories, Mahogany"/>
    <n v="20.103999999999999"/>
    <n v="1"/>
    <n v="1.7591000000000001"/>
    <x v="6"/>
    <x v="2"/>
  </r>
  <r>
    <s v="CA-2017-107874"/>
    <x v="295"/>
    <d v="2017-11-25T00:00:00"/>
    <x v="1"/>
    <s v="SW-20275"/>
    <s v="Scott Williamson"/>
    <x v="0"/>
    <s v="United States"/>
    <x v="13"/>
    <x v="7"/>
    <x v="2"/>
    <s v="FUR-FU-10003535"/>
    <x v="0"/>
    <x v="3"/>
    <s v="Howard Miller Distant Time Traveler Alarm Clock"/>
    <n v="27.42"/>
    <n v="1"/>
    <n v="11.2422"/>
    <x v="4"/>
    <x v="0"/>
  </r>
  <r>
    <s v="CA-2017-129378"/>
    <x v="95"/>
    <d v="2017-10-02T00:00:00"/>
    <x v="2"/>
    <s v="NS-18505"/>
    <s v="Neola Schneider"/>
    <x v="0"/>
    <s v="United States"/>
    <x v="124"/>
    <x v="2"/>
    <x v="1"/>
    <s v="FUR-CH-10000553"/>
    <x v="0"/>
    <x v="1"/>
    <s v="Metal Folding Chairs, Beige, 4/Carton"/>
    <n v="108.608"/>
    <n v="4"/>
    <n v="9.5031999999999996"/>
    <x v="5"/>
    <x v="1"/>
  </r>
  <r>
    <s v="CA-2015-131884"/>
    <x v="248"/>
    <d v="2015-12-06T00:00:00"/>
    <x v="3"/>
    <s v="DK-13375"/>
    <s v="Dennis Kane"/>
    <x v="0"/>
    <s v="United States"/>
    <x v="149"/>
    <x v="15"/>
    <x v="2"/>
    <s v="FUR-CH-10004860"/>
    <x v="0"/>
    <x v="1"/>
    <s v="Global Low Back Tilter Chair"/>
    <n v="70.686000000000007"/>
    <n v="1"/>
    <n v="-24.235199999999999"/>
    <x v="7"/>
    <x v="5"/>
  </r>
  <r>
    <s v="CA-2016-106383"/>
    <x v="331"/>
    <d v="2016-03-21T00:00:00"/>
    <x v="0"/>
    <s v="BT-11440"/>
    <s v="Bobby Trafton"/>
    <x v="0"/>
    <s v="United States"/>
    <x v="150"/>
    <x v="12"/>
    <x v="1"/>
    <s v="FUR-BO-10002202"/>
    <x v="0"/>
    <x v="0"/>
    <s v="Atlantic Metals Mobile 2-Shelf Bookcases, Custom Colors"/>
    <n v="72.293999999999997"/>
    <n v="1"/>
    <n v="-98.8018"/>
    <x v="3"/>
    <x v="9"/>
  </r>
  <r>
    <s v="CA-2016-139157"/>
    <x v="180"/>
    <d v="2016-10-05T00:00:00"/>
    <x v="1"/>
    <s v="GM-14680"/>
    <s v="Greg Matthias"/>
    <x v="0"/>
    <s v="United States"/>
    <x v="13"/>
    <x v="7"/>
    <x v="2"/>
    <s v="FUR-TA-10003238"/>
    <x v="0"/>
    <x v="2"/>
    <s v="Chromcraft Bull-Nose Wood 48&quot; x 96&quot; Rectangular Conference Tables"/>
    <n v="330.58800000000002"/>
    <n v="1"/>
    <n v="-115.7058"/>
    <x v="4"/>
    <x v="1"/>
  </r>
  <r>
    <s v="CA-2017-157091"/>
    <x v="332"/>
    <d v="2017-07-01T00:00:00"/>
    <x v="1"/>
    <s v="DB-13405"/>
    <s v="Denny Blanton"/>
    <x v="0"/>
    <s v="United States"/>
    <x v="101"/>
    <x v="6"/>
    <x v="3"/>
    <s v="FUR-FU-10000293"/>
    <x v="0"/>
    <x v="3"/>
    <s v="Eldon Antistatic Chair Mats for Low to Medium Pile Carpets"/>
    <n v="526.45000000000005"/>
    <n v="5"/>
    <n v="31.587"/>
    <x v="2"/>
    <x v="2"/>
  </r>
  <r>
    <s v="CA-2017-166849"/>
    <x v="333"/>
    <d v="2017-04-26T00:00:00"/>
    <x v="1"/>
    <s v="SJ-20125"/>
    <s v="Sanjit Jacobs"/>
    <x v="2"/>
    <s v="United States"/>
    <x v="9"/>
    <x v="8"/>
    <x v="3"/>
    <s v="FUR-FU-10004597"/>
    <x v="0"/>
    <x v="3"/>
    <s v="Eldon Cleatmat Chair Mats for Medium Pile Carpets"/>
    <n v="44.4"/>
    <n v="2"/>
    <n v="-52.17"/>
    <x v="6"/>
    <x v="6"/>
  </r>
  <r>
    <s v="CA-2016-164091"/>
    <x v="334"/>
    <d v="2016-09-22T00:00:00"/>
    <x v="1"/>
    <s v="LA-16780"/>
    <s v="Laura Armstrong"/>
    <x v="1"/>
    <s v="United States"/>
    <x v="151"/>
    <x v="39"/>
    <x v="2"/>
    <s v="FUR-FU-10004952"/>
    <x v="0"/>
    <x v="3"/>
    <s v="C-Line Cubicle Keepers Polyproplyene Holder w/Velcro Back, 8-1/2x11, 25/Bx"/>
    <n v="109.48"/>
    <n v="2"/>
    <n v="33.938800000000001"/>
    <x v="2"/>
    <x v="4"/>
  </r>
  <r>
    <s v="CA-2017-105214"/>
    <x v="140"/>
    <d v="2017-06-19T00:00:00"/>
    <x v="2"/>
    <s v="TS-21610"/>
    <s v="Troy Staebel"/>
    <x v="0"/>
    <s v="United States"/>
    <x v="28"/>
    <x v="2"/>
    <x v="1"/>
    <s v="FUR-CH-10000015"/>
    <x v="0"/>
    <x v="1"/>
    <s v="Hon Multipurpose Stacking Arm Chairs"/>
    <n v="1212.96"/>
    <n v="7"/>
    <n v="90.971999999999994"/>
    <x v="0"/>
    <x v="2"/>
  </r>
  <r>
    <s v="CA-2017-122994"/>
    <x v="335"/>
    <d v="2017-02-09T00:00:00"/>
    <x v="2"/>
    <s v="MV-17485"/>
    <s v="Mark Van Huff"/>
    <x v="0"/>
    <s v="United States"/>
    <x v="58"/>
    <x v="25"/>
    <x v="0"/>
    <s v="FUR-BO-10004015"/>
    <x v="0"/>
    <x v="0"/>
    <s v="Bush Andora Bookcase, Maple/Graphite Gray Finish"/>
    <n v="359.97"/>
    <n v="3"/>
    <n v="79.193399999999997"/>
    <x v="0"/>
    <x v="11"/>
  </r>
  <r>
    <s v="CA-2015-142944"/>
    <x v="336"/>
    <d v="2015-03-11T00:00:00"/>
    <x v="1"/>
    <s v="JL-15850"/>
    <s v="John Lucas"/>
    <x v="0"/>
    <s v="United States"/>
    <x v="28"/>
    <x v="2"/>
    <x v="1"/>
    <s v="FUR-FU-10000308"/>
    <x v="0"/>
    <x v="3"/>
    <s v="Deflect-o Glass Clear Studded Chair Mats"/>
    <n v="435.26"/>
    <n v="7"/>
    <n v="95.757199999999997"/>
    <x v="2"/>
    <x v="9"/>
  </r>
  <r>
    <s v="CA-2014-157882"/>
    <x v="215"/>
    <d v="2014-10-08T00:00:00"/>
    <x v="0"/>
    <s v="AR-10405"/>
    <s v="Allen Rosenblatt"/>
    <x v="1"/>
    <s v="United States"/>
    <x v="2"/>
    <x v="2"/>
    <x v="1"/>
    <s v="FUR-TA-10001866"/>
    <x v="0"/>
    <x v="2"/>
    <s v="Bevis Round Conference Room Tables and Bases"/>
    <n v="143.43199999999999"/>
    <n v="1"/>
    <n v="3.5857999999999999"/>
    <x v="2"/>
    <x v="1"/>
  </r>
  <r>
    <s v="CA-2014-157882"/>
    <x v="215"/>
    <d v="2014-10-08T00:00:00"/>
    <x v="0"/>
    <s v="AR-10405"/>
    <s v="Allen Rosenblatt"/>
    <x v="1"/>
    <s v="United States"/>
    <x v="2"/>
    <x v="2"/>
    <x v="1"/>
    <s v="FUR-CH-10002774"/>
    <x v="0"/>
    <x v="1"/>
    <s v="Global Deluxe Stacking Chair, Gray"/>
    <n v="122.352"/>
    <n v="3"/>
    <n v="13.7646"/>
    <x v="2"/>
    <x v="1"/>
  </r>
  <r>
    <s v="CA-2014-104283"/>
    <x v="337"/>
    <d v="2014-07-01T00:00:00"/>
    <x v="1"/>
    <s v="LM-17065"/>
    <s v="Liz MacKendrick"/>
    <x v="0"/>
    <s v="United States"/>
    <x v="152"/>
    <x v="21"/>
    <x v="0"/>
    <s v="FUR-TA-10001039"/>
    <x v="0"/>
    <x v="2"/>
    <s v="KI Adjustable-Height Table"/>
    <n v="85.98"/>
    <n v="1"/>
    <n v="22.354800000000001"/>
    <x v="4"/>
    <x v="2"/>
  </r>
  <r>
    <s v="CA-2017-142622"/>
    <x v="242"/>
    <d v="2017-11-02T00:00:00"/>
    <x v="2"/>
    <s v="JK-15625"/>
    <s v="Jim Karlsson"/>
    <x v="0"/>
    <s v="United States"/>
    <x v="15"/>
    <x v="13"/>
    <x v="1"/>
    <s v="FUR-CH-10003833"/>
    <x v="0"/>
    <x v="1"/>
    <s v="Novimex Fabric Task Chair"/>
    <n v="97.567999999999998"/>
    <n v="2"/>
    <n v="-6.0979999999999999"/>
    <x v="0"/>
    <x v="1"/>
  </r>
  <r>
    <s v="CA-2017-142622"/>
    <x v="242"/>
    <d v="2017-11-02T00:00:00"/>
    <x v="2"/>
    <s v="JK-15625"/>
    <s v="Jim Karlsson"/>
    <x v="0"/>
    <s v="United States"/>
    <x v="15"/>
    <x v="13"/>
    <x v="1"/>
    <s v="FUR-CH-10004289"/>
    <x v="0"/>
    <x v="1"/>
    <s v="Global Super Steno Chair"/>
    <n v="614.27200000000005"/>
    <n v="8"/>
    <n v="-23.0352"/>
    <x v="0"/>
    <x v="1"/>
  </r>
  <r>
    <s v="CA-2017-142622"/>
    <x v="242"/>
    <d v="2017-11-02T00:00:00"/>
    <x v="2"/>
    <s v="JK-15625"/>
    <s v="Jim Karlsson"/>
    <x v="0"/>
    <s v="United States"/>
    <x v="15"/>
    <x v="13"/>
    <x v="1"/>
    <s v="FUR-BO-10004467"/>
    <x v="0"/>
    <x v="0"/>
    <s v="Bestar Classic Bookcase"/>
    <n v="199.98"/>
    <n v="2"/>
    <n v="37.996200000000002"/>
    <x v="0"/>
    <x v="1"/>
  </r>
  <r>
    <s v="CA-2017-115154"/>
    <x v="338"/>
    <d v="2017-01-11T00:00:00"/>
    <x v="2"/>
    <s v="RS-19420"/>
    <s v="Ricardo Sperren"/>
    <x v="1"/>
    <s v="United States"/>
    <x v="15"/>
    <x v="13"/>
    <x v="1"/>
    <s v="FUR-TA-10001950"/>
    <x v="0"/>
    <x v="2"/>
    <s v="Balt Solid Wood Round Tables"/>
    <n v="892.98"/>
    <n v="2"/>
    <n v="80.368200000000002"/>
    <x v="0"/>
    <x v="8"/>
  </r>
  <r>
    <s v="CA-2015-149342"/>
    <x v="339"/>
    <d v="2015-04-25T00:00:00"/>
    <x v="1"/>
    <s v="TS-21160"/>
    <s v="Theresa Swint"/>
    <x v="1"/>
    <s v="United States"/>
    <x v="29"/>
    <x v="24"/>
    <x v="0"/>
    <s v="FUR-FU-10002937"/>
    <x v="0"/>
    <x v="3"/>
    <s v="GE 48&quot; Fluorescent Tube, Cool White Energy Saver, 34 Watts, 30/Box"/>
    <n v="595.38"/>
    <n v="6"/>
    <n v="297.69"/>
    <x v="2"/>
    <x v="6"/>
  </r>
  <r>
    <s v="CA-2017-127929"/>
    <x v="340"/>
    <d v="2017-12-27T00:00:00"/>
    <x v="1"/>
    <s v="FM-14215"/>
    <s v="Filia McAdams"/>
    <x v="1"/>
    <s v="United States"/>
    <x v="108"/>
    <x v="19"/>
    <x v="2"/>
    <s v="FUR-FU-10003708"/>
    <x v="0"/>
    <x v="3"/>
    <s v="Tenex Traditional Chairmats for Medium Pile Carpet, Standard Lip, 36&quot; x 48&quot;"/>
    <n v="181.95"/>
    <n v="3"/>
    <n v="38.209499999999998"/>
    <x v="4"/>
    <x v="5"/>
  </r>
  <r>
    <s v="CA-2015-113145"/>
    <x v="341"/>
    <d v="2015-11-05T00:00:00"/>
    <x v="1"/>
    <s v="VD-21670"/>
    <s v="Valerie Dominguez"/>
    <x v="0"/>
    <s v="United States"/>
    <x v="13"/>
    <x v="7"/>
    <x v="2"/>
    <s v="FUR-FU-10000965"/>
    <x v="0"/>
    <x v="3"/>
    <s v="Howard Miller 11-1/2&quot; Diameter Ridgewood Wall Clock"/>
    <n v="259.7"/>
    <n v="5"/>
    <n v="106.477"/>
    <x v="4"/>
    <x v="0"/>
  </r>
  <r>
    <s v="CA-2017-157931"/>
    <x v="342"/>
    <d v="2017-09-22T00:00:00"/>
    <x v="0"/>
    <s v="MO-17800"/>
    <s v="Meg O'Connel"/>
    <x v="2"/>
    <s v="United States"/>
    <x v="153"/>
    <x v="24"/>
    <x v="0"/>
    <s v="FUR-CH-10000785"/>
    <x v="0"/>
    <x v="1"/>
    <s v="Global Ergonomic Managers Chair"/>
    <n v="723.92"/>
    <n v="4"/>
    <n v="188.2192"/>
    <x v="2"/>
    <x v="4"/>
  </r>
  <r>
    <s v="CA-2016-115574"/>
    <x v="207"/>
    <d v="2016-12-24T00:00:00"/>
    <x v="2"/>
    <s v="BP-11185"/>
    <s v="Ben Peterman"/>
    <x v="1"/>
    <s v="United States"/>
    <x v="9"/>
    <x v="8"/>
    <x v="3"/>
    <s v="FUR-BO-10003441"/>
    <x v="0"/>
    <x v="0"/>
    <s v="Bush Westfield Collection Bookcases, Fully Assembled"/>
    <n v="141.37200000000001"/>
    <n v="2"/>
    <n v="-14.1372"/>
    <x v="5"/>
    <x v="5"/>
  </r>
  <r>
    <s v="US-2017-120418"/>
    <x v="343"/>
    <d v="2017-06-12T00:00:00"/>
    <x v="2"/>
    <s v="BC-11125"/>
    <s v="Becky Castell"/>
    <x v="2"/>
    <s v="United States"/>
    <x v="117"/>
    <x v="22"/>
    <x v="1"/>
    <s v="FUR-CH-10001394"/>
    <x v="0"/>
    <x v="1"/>
    <s v="Global Leather Executive Chair"/>
    <n v="280.79199999999997"/>
    <n v="1"/>
    <n v="35.098999999999997"/>
    <x v="5"/>
    <x v="2"/>
  </r>
  <r>
    <s v="CA-2017-122035"/>
    <x v="96"/>
    <d v="2017-07-25T00:00:00"/>
    <x v="1"/>
    <s v="EM-13825"/>
    <s v="Elizabeth Moffitt"/>
    <x v="1"/>
    <s v="United States"/>
    <x v="154"/>
    <x v="40"/>
    <x v="3"/>
    <s v="FUR-CH-10003833"/>
    <x v="0"/>
    <x v="1"/>
    <s v="Novimex Fabric Task Chair"/>
    <n v="182.94"/>
    <n v="3"/>
    <n v="27.440999999999999"/>
    <x v="2"/>
    <x v="3"/>
  </r>
  <r>
    <s v="CA-2015-105102"/>
    <x v="195"/>
    <d v="2015-09-19T00:00:00"/>
    <x v="0"/>
    <s v="BM-11575"/>
    <s v="Brendan Murry"/>
    <x v="1"/>
    <s v="United States"/>
    <x v="13"/>
    <x v="7"/>
    <x v="2"/>
    <s v="FUR-BO-10004709"/>
    <x v="0"/>
    <x v="0"/>
    <s v="Bush Westfield Collection Bookcases, Medium Cherry Finish"/>
    <n v="46.384"/>
    <n v="1"/>
    <n v="1.1596"/>
    <x v="4"/>
    <x v="4"/>
  </r>
  <r>
    <s v="US-2015-147739"/>
    <x v="344"/>
    <d v="2015-12-29T00:00:00"/>
    <x v="1"/>
    <s v="JD-16150"/>
    <s v="Justin Deggeller"/>
    <x v="1"/>
    <s v="United States"/>
    <x v="3"/>
    <x v="3"/>
    <x v="2"/>
    <s v="FUR-FU-10001468"/>
    <x v="0"/>
    <x v="3"/>
    <s v="Tenex Antistatic Computer Chair Mats"/>
    <n v="547.13599999999997"/>
    <n v="4"/>
    <n v="-68.391999999999996"/>
    <x v="4"/>
    <x v="5"/>
  </r>
  <r>
    <s v="US-2014-143231"/>
    <x v="252"/>
    <d v="2015-01-03T00:00:00"/>
    <x v="2"/>
    <s v="GM-14455"/>
    <s v="Gary Mitchum"/>
    <x v="2"/>
    <s v="United States"/>
    <x v="20"/>
    <x v="20"/>
    <x v="2"/>
    <s v="FUR-FU-10002501"/>
    <x v="0"/>
    <x v="3"/>
    <s v="Nu-Dell Executive Frame"/>
    <n v="63.2"/>
    <n v="5"/>
    <n v="23.384"/>
    <x v="0"/>
    <x v="5"/>
  </r>
  <r>
    <s v="CA-2016-159373"/>
    <x v="345"/>
    <d v="2016-03-18T00:00:00"/>
    <x v="1"/>
    <s v="LT-17110"/>
    <s v="Liz Thompson"/>
    <x v="0"/>
    <s v="United States"/>
    <x v="21"/>
    <x v="5"/>
    <x v="3"/>
    <s v="FUR-TA-10004619"/>
    <x v="0"/>
    <x v="2"/>
    <s v="Hon Non-Folding Utility Tables"/>
    <n v="557.58500000000004"/>
    <n v="5"/>
    <n v="0"/>
    <x v="2"/>
    <x v="9"/>
  </r>
  <r>
    <s v="CA-2015-111514"/>
    <x v="346"/>
    <d v="2015-09-02T00:00:00"/>
    <x v="2"/>
    <s v="SC-20260"/>
    <s v="Scott Cohen"/>
    <x v="1"/>
    <s v="United States"/>
    <x v="28"/>
    <x v="2"/>
    <x v="1"/>
    <s v="FUR-BO-10002545"/>
    <x v="0"/>
    <x v="0"/>
    <s v="Atlantic Metals Mobile 3-Shelf Bookcases, Custom Colors"/>
    <n v="1552.8309999999999"/>
    <n v="7"/>
    <n v="200.9546"/>
    <x v="3"/>
    <x v="10"/>
  </r>
  <r>
    <s v="US-2014-148838"/>
    <x v="347"/>
    <d v="2014-03-21T00:00:00"/>
    <x v="1"/>
    <s v="CP-12340"/>
    <s v="Christine Phan"/>
    <x v="1"/>
    <s v="United States"/>
    <x v="13"/>
    <x v="7"/>
    <x v="2"/>
    <s v="FUR-TA-10003473"/>
    <x v="0"/>
    <x v="2"/>
    <s v="Bretford Rectangular Conference Table Tops"/>
    <n v="1579.7460000000001"/>
    <n v="7"/>
    <n v="-447.59469999999999"/>
    <x v="4"/>
    <x v="9"/>
  </r>
  <r>
    <s v="US-2014-148838"/>
    <x v="347"/>
    <d v="2014-03-21T00:00:00"/>
    <x v="1"/>
    <s v="CP-12340"/>
    <s v="Christine Phan"/>
    <x v="1"/>
    <s v="United States"/>
    <x v="13"/>
    <x v="7"/>
    <x v="2"/>
    <s v="FUR-TA-10001950"/>
    <x v="0"/>
    <x v="2"/>
    <s v="Balt Solid Wood Round Tables"/>
    <n v="1071.576"/>
    <n v="4"/>
    <n v="-553.64760000000001"/>
    <x v="4"/>
    <x v="9"/>
  </r>
  <r>
    <s v="US-2014-148838"/>
    <x v="347"/>
    <d v="2014-03-21T00:00:00"/>
    <x v="1"/>
    <s v="CP-12340"/>
    <s v="Christine Phan"/>
    <x v="1"/>
    <s v="United States"/>
    <x v="13"/>
    <x v="7"/>
    <x v="2"/>
    <s v="FUR-TA-10004175"/>
    <x v="0"/>
    <x v="2"/>
    <s v="Hon 30&quot; x 60&quot; Table with Locking Drawer"/>
    <n v="613.90800000000002"/>
    <n v="3"/>
    <n v="-122.7816"/>
    <x v="4"/>
    <x v="9"/>
  </r>
  <r>
    <s v="US-2016-108637"/>
    <x v="345"/>
    <d v="2016-03-18T00:00:00"/>
    <x v="1"/>
    <s v="AB-10060"/>
    <s v="Adam Bellavance"/>
    <x v="2"/>
    <s v="United States"/>
    <x v="61"/>
    <x v="25"/>
    <x v="0"/>
    <s v="FUR-FU-10004864"/>
    <x v="0"/>
    <x v="3"/>
    <s v="Howard Miller 14-1/2&quot; Diameter Chrome Round Wall Clock"/>
    <n v="127.88"/>
    <n v="2"/>
    <n v="40.921599999999998"/>
    <x v="2"/>
    <x v="9"/>
  </r>
  <r>
    <s v="CA-2014-102295"/>
    <x v="168"/>
    <d v="2014-11-26T00:00:00"/>
    <x v="0"/>
    <s v="EH-13990"/>
    <s v="Erica Hackney"/>
    <x v="0"/>
    <s v="United States"/>
    <x v="155"/>
    <x v="2"/>
    <x v="1"/>
    <s v="FUR-CH-10001714"/>
    <x v="0"/>
    <x v="1"/>
    <s v="Global Leather &amp; Oak Executive Chair, Burgundy"/>
    <n v="120.712"/>
    <n v="1"/>
    <n v="-18.1068"/>
    <x v="3"/>
    <x v="0"/>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x v="0"/>
    <x v="3"/>
    <s v="Flat Face Poster Frame"/>
    <n v="60.287999999999997"/>
    <n v="8"/>
    <n v="-27.1296"/>
    <x v="4"/>
    <x v="3"/>
  </r>
  <r>
    <s v="CA-2016-159940"/>
    <x v="281"/>
    <d v="2016-07-11T00:00:00"/>
    <x v="0"/>
    <s v="BF-11020"/>
    <s v="Barry Franzšsisch"/>
    <x v="1"/>
    <s v="United States"/>
    <x v="14"/>
    <x v="8"/>
    <x v="3"/>
    <s v="FUR-CH-10000785"/>
    <x v="0"/>
    <x v="1"/>
    <s v="Global Ergonomic Managers Chair"/>
    <n v="253.37200000000001"/>
    <n v="2"/>
    <n v="-14.478400000000001"/>
    <x v="4"/>
    <x v="3"/>
  </r>
  <r>
    <s v="CA-2016-118052"/>
    <x v="349"/>
    <d v="2016-05-10T00:00:00"/>
    <x v="1"/>
    <s v="BE-11455"/>
    <s v="Brad Eason"/>
    <x v="2"/>
    <s v="United States"/>
    <x v="75"/>
    <x v="15"/>
    <x v="2"/>
    <s v="FUR-FU-10004848"/>
    <x v="0"/>
    <x v="3"/>
    <s v="DAX Solid Wood Frames"/>
    <n v="54.712000000000003"/>
    <n v="7"/>
    <n v="11.626300000000001"/>
    <x v="4"/>
    <x v="7"/>
  </r>
  <r>
    <s v="US-2015-127040"/>
    <x v="248"/>
    <d v="2015-12-10T00:00:00"/>
    <x v="1"/>
    <s v="SG-20605"/>
    <s v="Speros Goranitis"/>
    <x v="0"/>
    <s v="United States"/>
    <x v="13"/>
    <x v="7"/>
    <x v="2"/>
    <s v="FUR-FU-10002878"/>
    <x v="0"/>
    <x v="3"/>
    <s v="Seth Thomas 14&quot; Day/Date Wall Clock"/>
    <n v="113.92"/>
    <n v="4"/>
    <n v="42.150399999999998"/>
    <x v="4"/>
    <x v="5"/>
  </r>
  <r>
    <s v="US-2016-110170"/>
    <x v="350"/>
    <d v="2016-10-03T00:00:00"/>
    <x v="1"/>
    <s v="HM-14860"/>
    <s v="Harry Marie"/>
    <x v="1"/>
    <s v="United States"/>
    <x v="156"/>
    <x v="5"/>
    <x v="3"/>
    <s v="FUR-BO-10000780"/>
    <x v="0"/>
    <x v="0"/>
    <s v="O'Sullivan Plantations 2-Door Library in Landvery Oak"/>
    <n v="956.66480000000001"/>
    <n v="7"/>
    <n v="-225.0976"/>
    <x v="6"/>
    <x v="4"/>
  </r>
  <r>
    <s v="CA-2017-155985"/>
    <x v="351"/>
    <d v="2017-03-25T00:00:00"/>
    <x v="2"/>
    <s v="BE-11335"/>
    <s v="Bill Eplett"/>
    <x v="2"/>
    <s v="United States"/>
    <x v="28"/>
    <x v="2"/>
    <x v="1"/>
    <s v="FUR-FU-10000758"/>
    <x v="0"/>
    <x v="3"/>
    <s v="DAX Natural Wood-Tone Poster Frame"/>
    <n v="211.84"/>
    <n v="8"/>
    <n v="76.2624"/>
    <x v="3"/>
    <x v="9"/>
  </r>
  <r>
    <s v="CA-2014-151295"/>
    <x v="352"/>
    <d v="2014-11-16T00:00:00"/>
    <x v="1"/>
    <s v="JA-15970"/>
    <s v="Joseph Airdo"/>
    <x v="0"/>
    <s v="United States"/>
    <x v="2"/>
    <x v="2"/>
    <x v="1"/>
    <s v="FUR-TA-10002356"/>
    <x v="0"/>
    <x v="2"/>
    <s v="Bevis Boat-Shaped Conference Table"/>
    <n v="629.06399999999996"/>
    <n v="3"/>
    <n v="31.453199999999999"/>
    <x v="4"/>
    <x v="0"/>
  </r>
  <r>
    <s v="CA-2016-156300"/>
    <x v="353"/>
    <d v="2017-01-02T00:00:00"/>
    <x v="1"/>
    <s v="TB-21595"/>
    <s v="Troy Blackwell"/>
    <x v="0"/>
    <s v="United States"/>
    <x v="79"/>
    <x v="16"/>
    <x v="3"/>
    <s v="FUR-CH-10001714"/>
    <x v="0"/>
    <x v="1"/>
    <s v="Global Leather &amp; Oak Executive Chair, Burgundy"/>
    <n v="754.45"/>
    <n v="5"/>
    <n v="60.356000000000002"/>
    <x v="4"/>
    <x v="5"/>
  </r>
  <r>
    <s v="CA-2015-146087"/>
    <x v="171"/>
    <d v="2015-07-11T00:00:00"/>
    <x v="1"/>
    <s v="PP-18955"/>
    <s v="Paul Prost"/>
    <x v="2"/>
    <s v="United States"/>
    <x v="157"/>
    <x v="20"/>
    <x v="2"/>
    <s v="FUR-BO-10002824"/>
    <x v="0"/>
    <x v="0"/>
    <s v="Bush Mission Pointe Library"/>
    <n v="301.95999999999998"/>
    <n v="2"/>
    <n v="60.392000000000003"/>
    <x v="2"/>
    <x v="3"/>
  </r>
  <r>
    <s v="US-2017-147669"/>
    <x v="19"/>
    <d v="2017-12-30T00:00:00"/>
    <x v="1"/>
    <s v="SV-20935"/>
    <s v="Susan Vittorini"/>
    <x v="0"/>
    <s v="United States"/>
    <x v="130"/>
    <x v="15"/>
    <x v="2"/>
    <s v="FUR-TA-10002645"/>
    <x v="0"/>
    <x v="2"/>
    <s v="Hon Rectangular Conference Tables"/>
    <n v="273.06"/>
    <n v="2"/>
    <n v="-104.673"/>
    <x v="2"/>
    <x v="5"/>
  </r>
  <r>
    <s v="CA-2016-169922"/>
    <x v="354"/>
    <d v="2016-06-17T00:00:00"/>
    <x v="1"/>
    <s v="MZ-17515"/>
    <s v="Mary Zewe"/>
    <x v="1"/>
    <s v="United States"/>
    <x v="58"/>
    <x v="5"/>
    <x v="3"/>
    <s v="FUR-FU-10004415"/>
    <x v="0"/>
    <x v="3"/>
    <s v="Stacking Tray, Side-Loading, Legal, Smoke"/>
    <n v="12.544"/>
    <n v="7"/>
    <n v="-9.0944000000000003"/>
    <x v="6"/>
    <x v="2"/>
  </r>
  <r>
    <s v="CA-2017-129805"/>
    <x v="158"/>
    <d v="2018-01-02T00:00:00"/>
    <x v="1"/>
    <s v="HM-14860"/>
    <s v="Harry Marie"/>
    <x v="1"/>
    <s v="United States"/>
    <x v="15"/>
    <x v="13"/>
    <x v="1"/>
    <s v="FUR-FU-10001935"/>
    <x v="0"/>
    <x v="3"/>
    <s v="3M Hangers With Command Adhesive"/>
    <n v="7.4"/>
    <n v="2"/>
    <n v="3.0339999999999998"/>
    <x v="2"/>
    <x v="5"/>
  </r>
  <r>
    <s v="CA-2014-148586"/>
    <x v="355"/>
    <d v="2014-04-01T00:00:00"/>
    <x v="1"/>
    <s v="AZ-10750"/>
    <s v="Annie Zypern"/>
    <x v="0"/>
    <s v="United States"/>
    <x v="13"/>
    <x v="7"/>
    <x v="2"/>
    <s v="FUR-CH-10002439"/>
    <x v="0"/>
    <x v="1"/>
    <s v="Iceberg Nesting Folding Chair, 19w x 6d x 43h"/>
    <n v="366.786"/>
    <n v="7"/>
    <n v="65.206400000000002"/>
    <x v="1"/>
    <x v="9"/>
  </r>
  <r>
    <s v="CA-2017-140053"/>
    <x v="209"/>
    <d v="2017-07-10T00:00:00"/>
    <x v="1"/>
    <s v="CA-12265"/>
    <s v="Christina Anderson"/>
    <x v="0"/>
    <s v="United States"/>
    <x v="158"/>
    <x v="41"/>
    <x v="1"/>
    <s v="FUR-FU-10003708"/>
    <x v="0"/>
    <x v="3"/>
    <s v="Tenex Traditional Chairmats for Medium Pile Carpet, Standard Lip, 36&quot; x 48&quot;"/>
    <n v="545.85"/>
    <n v="9"/>
    <n v="114.6285"/>
    <x v="1"/>
    <x v="3"/>
  </r>
  <r>
    <s v="CA-2014-164210"/>
    <x v="356"/>
    <d v="2014-11-20T00:00:00"/>
    <x v="0"/>
    <s v="PW-19240"/>
    <s v="Pierre Wener"/>
    <x v="0"/>
    <s v="United States"/>
    <x v="74"/>
    <x v="12"/>
    <x v="1"/>
    <s v="FUR-TA-10000849"/>
    <x v="0"/>
    <x v="2"/>
    <s v="Bevis Rectangular Conference Tables"/>
    <n v="145.97999999999999"/>
    <n v="2"/>
    <n v="-99.266400000000004"/>
    <x v="3"/>
    <x v="0"/>
  </r>
  <r>
    <s v="CA-2017-139948"/>
    <x v="357"/>
    <d v="2017-07-22T00:00:00"/>
    <x v="1"/>
    <s v="SW-20455"/>
    <s v="Shaun Weien"/>
    <x v="0"/>
    <s v="United States"/>
    <x v="26"/>
    <x v="1"/>
    <x v="0"/>
    <s v="FUR-FU-10002597"/>
    <x v="0"/>
    <x v="3"/>
    <s v="C-Line Magnetic Cubicle Keepers, Clear Polypropylene"/>
    <n v="7.9039999999999999"/>
    <n v="2"/>
    <n v="2.1736"/>
    <x v="2"/>
    <x v="3"/>
  </r>
  <r>
    <s v="CA-2016-146934"/>
    <x v="358"/>
    <d v="2016-05-27T00:00:00"/>
    <x v="1"/>
    <s v="AF-10870"/>
    <s v="Art Ferguson"/>
    <x v="0"/>
    <s v="United States"/>
    <x v="159"/>
    <x v="18"/>
    <x v="2"/>
    <s v="FUR-TA-10003748"/>
    <x v="0"/>
    <x v="2"/>
    <s v="Bevis 36 x 72 Conference Tables"/>
    <n v="174.286"/>
    <n v="2"/>
    <n v="-19.918399999999998"/>
    <x v="2"/>
    <x v="7"/>
  </r>
  <r>
    <s v="CA-2016-119165"/>
    <x v="359"/>
    <d v="2016-11-06T00:00:00"/>
    <x v="1"/>
    <s v="BD-11320"/>
    <s v="Bill Donatelli"/>
    <x v="0"/>
    <s v="United States"/>
    <x v="3"/>
    <x v="3"/>
    <x v="2"/>
    <s v="FUR-CH-10000988"/>
    <x v="0"/>
    <x v="1"/>
    <s v="Hon Olson Stacker Stools"/>
    <n v="492.83499999999998"/>
    <n v="5"/>
    <n v="-14.081"/>
    <x v="6"/>
    <x v="1"/>
  </r>
  <r>
    <s v="US-2016-135923"/>
    <x v="360"/>
    <d v="2016-01-28T00:00:00"/>
    <x v="1"/>
    <s v="CM-11935"/>
    <s v="Carlos Meador"/>
    <x v="0"/>
    <s v="United States"/>
    <x v="160"/>
    <x v="30"/>
    <x v="0"/>
    <s v="FUR-FU-10002107"/>
    <x v="0"/>
    <x v="3"/>
    <s v="Eldon Pizzaz Desk Accessories"/>
    <n v="14.272"/>
    <n v="8"/>
    <n v="4.2816000000000001"/>
    <x v="6"/>
    <x v="8"/>
  </r>
  <r>
    <s v="US-2016-135923"/>
    <x v="360"/>
    <d v="2016-01-28T00:00:00"/>
    <x v="1"/>
    <s v="CM-11935"/>
    <s v="Carlos Meador"/>
    <x v="0"/>
    <s v="United States"/>
    <x v="160"/>
    <x v="30"/>
    <x v="0"/>
    <s v="FUR-BO-10002213"/>
    <x v="0"/>
    <x v="0"/>
    <s v="Sauder Forest Hills Library, Woodland Oak Finish"/>
    <n v="451.13600000000002"/>
    <n v="4"/>
    <n v="-67.670400000000001"/>
    <x v="6"/>
    <x v="8"/>
  </r>
  <r>
    <s v="CA-2016-114972"/>
    <x v="361"/>
    <d v="2016-11-06T00:00:00"/>
    <x v="2"/>
    <s v="PF-19225"/>
    <s v="Phillip Flathmann"/>
    <x v="0"/>
    <s v="United States"/>
    <x v="2"/>
    <x v="2"/>
    <x v="1"/>
    <s v="FUR-CH-10001190"/>
    <x v="0"/>
    <x v="1"/>
    <s v="Global Deluxe High-Back Office Chair in Storm"/>
    <n v="217.584"/>
    <n v="2"/>
    <n v="-29.9178"/>
    <x v="0"/>
    <x v="0"/>
  </r>
  <r>
    <s v="CA-2017-102750"/>
    <x v="362"/>
    <d v="2017-09-08T00:00:00"/>
    <x v="0"/>
    <s v="GM-14695"/>
    <s v="Greg Maxwell"/>
    <x v="1"/>
    <s v="United States"/>
    <x v="2"/>
    <x v="2"/>
    <x v="1"/>
    <s v="FUR-TA-10000198"/>
    <x v="0"/>
    <x v="2"/>
    <s v="Chromcraft Bull-Nose Wood Oval Conference Tables &amp; Bases"/>
    <n v="1322.3520000000001"/>
    <n v="3"/>
    <n v="-99.176400000000001"/>
    <x v="4"/>
    <x v="4"/>
  </r>
  <r>
    <s v="CA-2017-126067"/>
    <x v="363"/>
    <d v="2017-09-03T00:00:00"/>
    <x v="1"/>
    <s v="KN-16705"/>
    <s v="Kristina Nunn"/>
    <x v="2"/>
    <s v="United States"/>
    <x v="15"/>
    <x v="13"/>
    <x v="1"/>
    <s v="FUR-TA-10000617"/>
    <x v="0"/>
    <x v="2"/>
    <s v="Hon Practical Foundations 30 x 60 Training Table, Light Gray/Charcoal"/>
    <n v="1137.75"/>
    <n v="5"/>
    <n v="250.30500000000001"/>
    <x v="6"/>
    <x v="10"/>
  </r>
  <r>
    <s v="CA-2016-146206"/>
    <x v="364"/>
    <d v="2016-09-14T00:00:00"/>
    <x v="0"/>
    <s v="KT-16480"/>
    <s v="Kean Thornton"/>
    <x v="0"/>
    <s v="United States"/>
    <x v="6"/>
    <x v="5"/>
    <x v="3"/>
    <s v="FUR-TA-10004086"/>
    <x v="0"/>
    <x v="2"/>
    <s v="KI Adjustable-Height Table"/>
    <n v="300.93"/>
    <n v="5"/>
    <n v="-34.392000000000003"/>
    <x v="4"/>
    <x v="4"/>
  </r>
  <r>
    <s v="CA-2014-136644"/>
    <x v="365"/>
    <d v="2014-06-22T00:00:00"/>
    <x v="1"/>
    <s v="SC-20575"/>
    <s v="Sonia Cooley"/>
    <x v="0"/>
    <s v="United States"/>
    <x v="161"/>
    <x v="6"/>
    <x v="3"/>
    <s v="FUR-CH-10000225"/>
    <x v="0"/>
    <x v="1"/>
    <s v="Global Geo Office Task Chair, Gray"/>
    <n v="647.84"/>
    <n v="8"/>
    <n v="32.392000000000003"/>
    <x v="6"/>
    <x v="2"/>
  </r>
  <r>
    <s v="CA-2014-143917"/>
    <x v="366"/>
    <d v="2014-07-27T00:00:00"/>
    <x v="0"/>
    <s v="KL-16645"/>
    <s v="Ken Lonsdale"/>
    <x v="0"/>
    <s v="United States"/>
    <x v="28"/>
    <x v="2"/>
    <x v="1"/>
    <s v="FUR-FU-10004351"/>
    <x v="0"/>
    <x v="3"/>
    <s v="Staple-based wall hangings"/>
    <n v="77.92"/>
    <n v="8"/>
    <n v="34.284799999999997"/>
    <x v="3"/>
    <x v="3"/>
  </r>
  <r>
    <s v="CA-2016-124506"/>
    <x v="367"/>
    <d v="2016-11-17T00:00:00"/>
    <x v="1"/>
    <s v="BB-11545"/>
    <s v="Brenda Bowman"/>
    <x v="1"/>
    <s v="United States"/>
    <x v="9"/>
    <x v="8"/>
    <x v="3"/>
    <s v="FUR-CH-10004540"/>
    <x v="0"/>
    <x v="1"/>
    <s v="Global Chrome Stack Chair"/>
    <n v="47.991999999999997"/>
    <n v="2"/>
    <n v="-2.0568"/>
    <x v="6"/>
    <x v="0"/>
  </r>
  <r>
    <s v="CA-2017-123134"/>
    <x v="368"/>
    <d v="2017-05-07T00:00:00"/>
    <x v="1"/>
    <s v="DW-13585"/>
    <s v="Dorothy Wardle"/>
    <x v="1"/>
    <s v="United States"/>
    <x v="162"/>
    <x v="18"/>
    <x v="2"/>
    <s v="FUR-FU-10003975"/>
    <x v="0"/>
    <x v="3"/>
    <s v="Eldon Advantage Chair Mats for Low to Medium Pile Carpets"/>
    <n v="129.93"/>
    <n v="3"/>
    <n v="12.993"/>
    <x v="2"/>
    <x v="7"/>
  </r>
  <r>
    <s v="CA-2015-168746"/>
    <x v="369"/>
    <d v="2015-01-29T00:00:00"/>
    <x v="0"/>
    <s v="SV-20365"/>
    <s v="Seth Vernon"/>
    <x v="0"/>
    <s v="United States"/>
    <x v="59"/>
    <x v="15"/>
    <x v="2"/>
    <s v="FUR-CH-10000513"/>
    <x v="0"/>
    <x v="1"/>
    <s v="High-Back Leather Manager's Chair"/>
    <n v="181.98599999999999"/>
    <n v="2"/>
    <n v="-54.595799999999997"/>
    <x v="3"/>
    <x v="8"/>
  </r>
  <r>
    <s v="CA-2015-113404"/>
    <x v="370"/>
    <d v="2015-07-16T00:00:00"/>
    <x v="3"/>
    <s v="EM-13810"/>
    <s v="Eleni McCrary"/>
    <x v="1"/>
    <s v="United States"/>
    <x v="28"/>
    <x v="2"/>
    <x v="1"/>
    <s v="FUR-CH-10003312"/>
    <x v="0"/>
    <x v="1"/>
    <s v="Hon 2090 ÒPillow SoftÓ Series Mid Back Swivel/Tilt Chairs"/>
    <n v="1348.704"/>
    <n v="6"/>
    <n v="-219.1644"/>
    <x v="7"/>
    <x v="3"/>
  </r>
  <r>
    <s v="CA-2015-113404"/>
    <x v="370"/>
    <d v="2015-07-16T00:00:00"/>
    <x v="3"/>
    <s v="EM-13810"/>
    <s v="Eleni McCrary"/>
    <x v="1"/>
    <s v="United States"/>
    <x v="28"/>
    <x v="2"/>
    <x v="1"/>
    <s v="FUR-CH-10004086"/>
    <x v="0"/>
    <x v="1"/>
    <s v="Hon 4070 Series Pagoda Armless Upholstered Stacking Chairs"/>
    <n v="700.15200000000004"/>
    <n v="3"/>
    <n v="78.767099999999999"/>
    <x v="7"/>
    <x v="3"/>
  </r>
  <r>
    <s v="CA-2016-144792"/>
    <x v="325"/>
    <d v="2016-05-04T00:00:00"/>
    <x v="1"/>
    <s v="KD-16615"/>
    <s v="Ken Dana"/>
    <x v="1"/>
    <s v="United States"/>
    <x v="163"/>
    <x v="22"/>
    <x v="1"/>
    <s v="FUR-FU-10002759"/>
    <x v="0"/>
    <x v="3"/>
    <s v="12-1/2 Diameter Round Wall Clock"/>
    <n v="111.88800000000001"/>
    <n v="7"/>
    <n v="22.377600000000001"/>
    <x v="4"/>
    <x v="6"/>
  </r>
  <r>
    <s v="US-2016-114174"/>
    <x v="63"/>
    <d v="2016-09-14T00:00:00"/>
    <x v="1"/>
    <s v="AP-10720"/>
    <s v="Anne Pryor"/>
    <x v="2"/>
    <s v="United States"/>
    <x v="164"/>
    <x v="20"/>
    <x v="2"/>
    <s v="FUR-BO-10003450"/>
    <x v="0"/>
    <x v="0"/>
    <s v="Bush Westfield Collection Bookcases, Dark Cherry Finish"/>
    <n v="173.94"/>
    <n v="3"/>
    <n v="13.9152"/>
    <x v="6"/>
    <x v="4"/>
  </r>
  <r>
    <s v="CA-2017-108070"/>
    <x v="371"/>
    <d v="2017-04-20T00:00:00"/>
    <x v="1"/>
    <s v="JE-15745"/>
    <s v="Joel Eaton"/>
    <x v="0"/>
    <s v="United States"/>
    <x v="124"/>
    <x v="2"/>
    <x v="1"/>
    <s v="FUR-BO-10001337"/>
    <x v="0"/>
    <x v="0"/>
    <s v="O'Sullivan Living Dimensions 2-Shelf Bookcases"/>
    <n v="102.833"/>
    <n v="1"/>
    <n v="-6.0490000000000004"/>
    <x v="4"/>
    <x v="6"/>
  </r>
  <r>
    <s v="CA-2017-101042"/>
    <x v="49"/>
    <d v="2017-11-23T00:00:00"/>
    <x v="1"/>
    <s v="AB-10105"/>
    <s v="Adrian Barton"/>
    <x v="0"/>
    <s v="United States"/>
    <x v="0"/>
    <x v="0"/>
    <x v="0"/>
    <s v="FUR-FU-10004665"/>
    <x v="0"/>
    <x v="3"/>
    <s v="3M Polarizing Task Lamp with Clamp Arm, Light Gray"/>
    <n v="821.88"/>
    <n v="6"/>
    <n v="213.68879999999999"/>
    <x v="4"/>
    <x v="0"/>
  </r>
  <r>
    <s v="US-2016-126844"/>
    <x v="372"/>
    <d v="2016-10-14T00:00:00"/>
    <x v="1"/>
    <s v="BW-11110"/>
    <s v="Bart Watters"/>
    <x v="1"/>
    <s v="United States"/>
    <x v="6"/>
    <x v="5"/>
    <x v="3"/>
    <s v="FUR-FU-10004909"/>
    <x v="0"/>
    <x v="3"/>
    <s v="Contemporary Wood/Metal Frame"/>
    <n v="51.712000000000003"/>
    <n v="8"/>
    <n v="-32.32"/>
    <x v="6"/>
    <x v="1"/>
  </r>
  <r>
    <s v="CA-2015-147788"/>
    <x v="151"/>
    <d v="2015-06-04T00:00:00"/>
    <x v="1"/>
    <s v="TM-21010"/>
    <s v="Tamara Manning"/>
    <x v="0"/>
    <s v="United States"/>
    <x v="4"/>
    <x v="4"/>
    <x v="1"/>
    <s v="FUR-BO-10004357"/>
    <x v="0"/>
    <x v="0"/>
    <s v="O'Sullivan Living Dimensions 3-Shelf Bookcases"/>
    <n v="1406.86"/>
    <n v="7"/>
    <n v="140.68600000000001"/>
    <x v="4"/>
    <x v="7"/>
  </r>
  <r>
    <s v="CA-2017-123967"/>
    <x v="373"/>
    <d v="2017-11-03T00:00:00"/>
    <x v="0"/>
    <s v="SF-20200"/>
    <s v="Sarah Foster"/>
    <x v="0"/>
    <s v="United States"/>
    <x v="165"/>
    <x v="13"/>
    <x v="1"/>
    <s v="FUR-TA-10003954"/>
    <x v="0"/>
    <x v="2"/>
    <s v="Hon 94000 Series Round Tables"/>
    <n v="2665.62"/>
    <n v="9"/>
    <n v="239.9058"/>
    <x v="3"/>
    <x v="0"/>
  </r>
  <r>
    <s v="CA-2017-145128"/>
    <x v="374"/>
    <d v="2017-07-14T00:00:00"/>
    <x v="1"/>
    <s v="SM-20320"/>
    <s v="Sean Miller"/>
    <x v="2"/>
    <s v="United States"/>
    <x v="120"/>
    <x v="6"/>
    <x v="3"/>
    <s v="FUR-FU-10000293"/>
    <x v="0"/>
    <x v="3"/>
    <s v="Eldon Antistatic Chair Mats for Low to Medium Pile Carpets"/>
    <n v="526.45000000000005"/>
    <n v="5"/>
    <n v="31.587"/>
    <x v="2"/>
    <x v="3"/>
  </r>
  <r>
    <s v="US-2014-155502"/>
    <x v="375"/>
    <d v="2014-01-31T00:00:00"/>
    <x v="1"/>
    <s v="SD-20485"/>
    <s v="Shirley Daniels"/>
    <x v="2"/>
    <s v="United States"/>
    <x v="166"/>
    <x v="25"/>
    <x v="0"/>
    <s v="FUR-FU-10004587"/>
    <x v="0"/>
    <x v="3"/>
    <s v="GE General Use Halogen Bulbs, 100 Watts, 1 Bulb per Pack"/>
    <n v="62.82"/>
    <n v="3"/>
    <n v="30.7818"/>
    <x v="2"/>
    <x v="8"/>
  </r>
  <r>
    <s v="US-2014-155502"/>
    <x v="375"/>
    <d v="2014-01-31T00:00:00"/>
    <x v="1"/>
    <s v="SD-20485"/>
    <s v="Shirley Daniels"/>
    <x v="2"/>
    <s v="United States"/>
    <x v="166"/>
    <x v="25"/>
    <x v="0"/>
    <s v="FUR-FU-10001847"/>
    <x v="0"/>
    <x v="3"/>
    <s v="Eldon Image Series Black Desk Accessories"/>
    <n v="12.42"/>
    <n v="3"/>
    <n v="4.4711999999999996"/>
    <x v="2"/>
    <x v="8"/>
  </r>
  <r>
    <s v="CA-2017-131695"/>
    <x v="254"/>
    <d v="2017-07-06T00:00:00"/>
    <x v="1"/>
    <s v="RA-19285"/>
    <s v="Ralph Arnett"/>
    <x v="0"/>
    <s v="United States"/>
    <x v="13"/>
    <x v="7"/>
    <x v="2"/>
    <s v="FUR-FU-10002045"/>
    <x v="0"/>
    <x v="3"/>
    <s v="Executive Impressions 14&quot;"/>
    <n v="22.23"/>
    <n v="1"/>
    <n v="9.7812000000000001"/>
    <x v="6"/>
    <x v="2"/>
  </r>
  <r>
    <s v="US-2016-115455"/>
    <x v="63"/>
    <d v="2016-09-14T00:00:00"/>
    <x v="1"/>
    <s v="SE-20110"/>
    <s v="Sanjit Engle"/>
    <x v="0"/>
    <s v="United States"/>
    <x v="167"/>
    <x v="8"/>
    <x v="3"/>
    <s v="FUR-FU-10004671"/>
    <x v="0"/>
    <x v="3"/>
    <s v="Executive Impressions 12&quot; Wall Clock"/>
    <n v="14.135999999999999"/>
    <n v="2"/>
    <n v="-7.7747999999999999"/>
    <x v="6"/>
    <x v="4"/>
  </r>
  <r>
    <s v="US-2016-115455"/>
    <x v="63"/>
    <d v="2016-09-14T00:00:00"/>
    <x v="1"/>
    <s v="SE-20110"/>
    <s v="Sanjit Engle"/>
    <x v="0"/>
    <s v="United States"/>
    <x v="167"/>
    <x v="8"/>
    <x v="3"/>
    <s v="FUR-TA-10003569"/>
    <x v="0"/>
    <x v="2"/>
    <s v="Bretford CR8500 Series Meeting Room Furniture"/>
    <n v="601.47"/>
    <n v="3"/>
    <n v="-300.73500000000001"/>
    <x v="6"/>
    <x v="4"/>
  </r>
  <r>
    <s v="CA-2016-165848"/>
    <x v="41"/>
    <d v="2016-06-04T00:00:00"/>
    <x v="3"/>
    <s v="EN-13780"/>
    <s v="Edward Nazzal"/>
    <x v="0"/>
    <s v="United States"/>
    <x v="13"/>
    <x v="7"/>
    <x v="2"/>
    <s v="FUR-BO-10000362"/>
    <x v="0"/>
    <x v="0"/>
    <s v="Sauder Inglewood Library Bookcases"/>
    <n v="136.78399999999999"/>
    <n v="1"/>
    <n v="5.1294000000000004"/>
    <x v="7"/>
    <x v="2"/>
  </r>
  <r>
    <s v="CA-2016-165848"/>
    <x v="41"/>
    <d v="2016-06-04T00:00:00"/>
    <x v="3"/>
    <s v="EN-13780"/>
    <s v="Edward Nazzal"/>
    <x v="0"/>
    <s v="United States"/>
    <x v="13"/>
    <x v="7"/>
    <x v="2"/>
    <s v="FUR-FU-10003878"/>
    <x v="0"/>
    <x v="3"/>
    <s v="Linden 10&quot; Round Wall Clock, Black"/>
    <n v="61.12"/>
    <n v="4"/>
    <n v="20.780799999999999"/>
    <x v="7"/>
    <x v="2"/>
  </r>
  <r>
    <s v="CA-2014-127446"/>
    <x v="306"/>
    <d v="2014-11-30T00:00:00"/>
    <x v="1"/>
    <s v="MC-17590"/>
    <s v="Matt Collister"/>
    <x v="1"/>
    <s v="United States"/>
    <x v="58"/>
    <x v="5"/>
    <x v="3"/>
    <s v="FUR-TA-10000577"/>
    <x v="0"/>
    <x v="2"/>
    <s v="Bretford CR4500 Series Slim Rectangular Table"/>
    <n v="1218.7349999999999"/>
    <n v="5"/>
    <n v="-121.87350000000001"/>
    <x v="2"/>
    <x v="0"/>
  </r>
  <r>
    <s v="CA-2014-127446"/>
    <x v="306"/>
    <d v="2014-11-30T00:00:00"/>
    <x v="1"/>
    <s v="MC-17590"/>
    <s v="Matt Collister"/>
    <x v="1"/>
    <s v="United States"/>
    <x v="58"/>
    <x v="5"/>
    <x v="3"/>
    <s v="FUR-FU-10000221"/>
    <x v="0"/>
    <x v="3"/>
    <s v="Master Caster Door Stop, Brown"/>
    <n v="6.0960000000000001"/>
    <n v="3"/>
    <n v="-3.9624000000000001"/>
    <x v="2"/>
    <x v="0"/>
  </r>
  <r>
    <s v="CA-2016-137204"/>
    <x v="376"/>
    <d v="2016-05-05T00:00:00"/>
    <x v="1"/>
    <s v="BO-11350"/>
    <s v="Bill Overfelt"/>
    <x v="1"/>
    <s v="United States"/>
    <x v="2"/>
    <x v="2"/>
    <x v="1"/>
    <s v="FUR-CH-10002304"/>
    <x v="0"/>
    <x v="1"/>
    <s v="Global Stack Chair without Arms, Black"/>
    <n v="41.567999999999998"/>
    <n v="2"/>
    <n v="2.5979999999999999"/>
    <x v="1"/>
    <x v="6"/>
  </r>
  <r>
    <s v="CA-2014-147298"/>
    <x v="377"/>
    <d v="2014-05-03T00:00:00"/>
    <x v="1"/>
    <s v="AG-10300"/>
    <s v="Aleksandra Gannaway"/>
    <x v="1"/>
    <s v="United States"/>
    <x v="2"/>
    <x v="2"/>
    <x v="1"/>
    <s v="FUR-CH-10004886"/>
    <x v="0"/>
    <x v="1"/>
    <s v="Bevis Steel Folding Chairs"/>
    <n v="230.28"/>
    <n v="3"/>
    <n v="23.027999999999999"/>
    <x v="1"/>
    <x v="6"/>
  </r>
  <r>
    <s v="US-2017-110604"/>
    <x v="378"/>
    <d v="2017-05-20T00:00:00"/>
    <x v="1"/>
    <s v="JF-15295"/>
    <s v="Jason Fortune-"/>
    <x v="0"/>
    <s v="United States"/>
    <x v="15"/>
    <x v="13"/>
    <x v="1"/>
    <s v="FUR-FU-10000076"/>
    <x v="0"/>
    <x v="3"/>
    <s v="24-Hour Round Wall Clock"/>
    <n v="39.96"/>
    <n v="2"/>
    <n v="17.1828"/>
    <x v="2"/>
    <x v="7"/>
  </r>
  <r>
    <s v="US-2017-110604"/>
    <x v="378"/>
    <d v="2017-05-20T00:00:00"/>
    <x v="1"/>
    <s v="JF-15295"/>
    <s v="Jason Fortune-"/>
    <x v="0"/>
    <s v="United States"/>
    <x v="15"/>
    <x v="13"/>
    <x v="1"/>
    <s v="FUR-CH-10002017"/>
    <x v="0"/>
    <x v="1"/>
    <s v="SAFCO Optional Arm Kit for Workspace Cribbage Stacking Chair"/>
    <n v="42.624000000000002"/>
    <n v="2"/>
    <n v="4.2624000000000004"/>
    <x v="2"/>
    <x v="7"/>
  </r>
  <r>
    <s v="US-2017-110604"/>
    <x v="378"/>
    <d v="2017-05-20T00:00:00"/>
    <x v="1"/>
    <s v="JF-15295"/>
    <s v="Jason Fortune-"/>
    <x v="0"/>
    <s v="United States"/>
    <x v="15"/>
    <x v="13"/>
    <x v="1"/>
    <s v="FUR-CH-10004287"/>
    <x v="0"/>
    <x v="1"/>
    <s v="SAFCO Arco Folding Chair"/>
    <n v="220.96"/>
    <n v="1"/>
    <n v="24.858000000000001"/>
    <x v="2"/>
    <x v="7"/>
  </r>
  <r>
    <s v="CA-2015-116750"/>
    <x v="379"/>
    <d v="2015-07-10T00:00:00"/>
    <x v="0"/>
    <s v="BF-10975"/>
    <s v="Barbara Fisher"/>
    <x v="1"/>
    <s v="United States"/>
    <x v="160"/>
    <x v="30"/>
    <x v="0"/>
    <s v="FUR-FU-10003829"/>
    <x v="0"/>
    <x v="3"/>
    <s v="Stackable Trays"/>
    <n v="4.9279999999999999"/>
    <n v="2"/>
    <n v="0.73919999999999997"/>
    <x v="2"/>
    <x v="3"/>
  </r>
  <r>
    <s v="CA-2017-108441"/>
    <x v="235"/>
    <d v="2017-06-18T00:00:00"/>
    <x v="1"/>
    <s v="SB-20170"/>
    <s v="Sarah Bern"/>
    <x v="0"/>
    <s v="United States"/>
    <x v="13"/>
    <x v="7"/>
    <x v="2"/>
    <s v="FUR-CH-10000595"/>
    <x v="0"/>
    <x v="1"/>
    <s v="Safco Contoured Stacking Chairs"/>
    <n v="858.24"/>
    <n v="4"/>
    <n v="143.04"/>
    <x v="6"/>
    <x v="2"/>
  </r>
  <r>
    <s v="CA-2016-149111"/>
    <x v="380"/>
    <d v="2016-04-21T00:00:00"/>
    <x v="0"/>
    <s v="BF-11170"/>
    <s v="Ben Ferrer"/>
    <x v="2"/>
    <s v="United States"/>
    <x v="168"/>
    <x v="30"/>
    <x v="0"/>
    <s v="FUR-FU-10000206"/>
    <x v="0"/>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x v="0"/>
    <x v="3"/>
    <s v="Executive Impressions 13&quot; Clairmont Wall Clock"/>
    <n v="57.69"/>
    <n v="3"/>
    <n v="23.652899999999999"/>
    <x v="2"/>
    <x v="4"/>
  </r>
  <r>
    <s v="CA-2014-131002"/>
    <x v="266"/>
    <d v="2014-09-12T00:00:00"/>
    <x v="0"/>
    <s v="TB-21400"/>
    <s v="Tom Boeckenhauer"/>
    <x v="0"/>
    <s v="United States"/>
    <x v="169"/>
    <x v="37"/>
    <x v="3"/>
    <s v="FUR-FU-10004665"/>
    <x v="0"/>
    <x v="3"/>
    <s v="3M Polarizing Task Lamp with Clamp Arm, Light Gray"/>
    <n v="821.88"/>
    <n v="6"/>
    <n v="213.68879999999999"/>
    <x v="2"/>
    <x v="4"/>
  </r>
  <r>
    <s v="US-2016-146794"/>
    <x v="73"/>
    <d v="2016-10-01T00:00:00"/>
    <x v="1"/>
    <s v="SH-19975"/>
    <s v="Sally Hughsby"/>
    <x v="1"/>
    <s v="United States"/>
    <x v="170"/>
    <x v="2"/>
    <x v="1"/>
    <s v="FUR-BO-10004467"/>
    <x v="0"/>
    <x v="0"/>
    <s v="Bestar Classic Bookcase"/>
    <n v="424.95749999999998"/>
    <n v="5"/>
    <n v="19.998000000000001"/>
    <x v="2"/>
    <x v="4"/>
  </r>
  <r>
    <s v="CA-2017-112515"/>
    <x v="342"/>
    <d v="2017-09-21T00:00:00"/>
    <x v="0"/>
    <s v="AS-10225"/>
    <s v="Alan Schoenberger"/>
    <x v="1"/>
    <s v="United States"/>
    <x v="106"/>
    <x v="4"/>
    <x v="1"/>
    <s v="FUR-BO-10003404"/>
    <x v="0"/>
    <x v="0"/>
    <s v="Global Adaptabilites Bookcase, Cherry/Storm Gray Finish"/>
    <n v="1292.94"/>
    <n v="3"/>
    <n v="77.576400000000007"/>
    <x v="4"/>
    <x v="4"/>
  </r>
  <r>
    <s v="CA-2015-135538"/>
    <x v="37"/>
    <d v="2015-12-28T00:00:00"/>
    <x v="1"/>
    <s v="HR-14830"/>
    <s v="Harold Ryan"/>
    <x v="1"/>
    <s v="United States"/>
    <x v="171"/>
    <x v="22"/>
    <x v="1"/>
    <s v="FUR-CH-10004287"/>
    <x v="0"/>
    <x v="1"/>
    <s v="SAFCO Arco Folding Chair"/>
    <n v="883.84"/>
    <n v="4"/>
    <n v="99.432000000000002"/>
    <x v="4"/>
    <x v="5"/>
  </r>
  <r>
    <s v="CA-2016-164784"/>
    <x v="381"/>
    <d v="2016-05-04T00:00:00"/>
    <x v="2"/>
    <s v="HF-14995"/>
    <s v="Herbert Flentye"/>
    <x v="0"/>
    <s v="United States"/>
    <x v="10"/>
    <x v="9"/>
    <x v="0"/>
    <s v="FUR-TA-10004534"/>
    <x v="0"/>
    <x v="2"/>
    <s v="Bevis 44 x 96 Conference Tables"/>
    <n v="370.62"/>
    <n v="3"/>
    <n v="-142.071"/>
    <x v="0"/>
    <x v="7"/>
  </r>
  <r>
    <s v="US-2015-139759"/>
    <x v="382"/>
    <d v="2015-08-30T00:00:00"/>
    <x v="1"/>
    <s v="NL-18310"/>
    <s v="Nancy Lomonaco"/>
    <x v="2"/>
    <s v="United States"/>
    <x v="2"/>
    <x v="2"/>
    <x v="1"/>
    <s v="FUR-CH-10002774"/>
    <x v="0"/>
    <x v="1"/>
    <s v="Global Deluxe Stacking Chair, Gray"/>
    <n v="40.783999999999999"/>
    <n v="1"/>
    <n v="4.5881999999999996"/>
    <x v="2"/>
    <x v="10"/>
  </r>
  <r>
    <s v="CA-2014-126403"/>
    <x v="383"/>
    <d v="2014-09-12T00:00:00"/>
    <x v="0"/>
    <s v="RR-19525"/>
    <s v="Rick Reed"/>
    <x v="1"/>
    <s v="United States"/>
    <x v="172"/>
    <x v="20"/>
    <x v="2"/>
    <s v="FUR-CH-10003761"/>
    <x v="0"/>
    <x v="1"/>
    <s v="Global Italian Leather Office Chair"/>
    <n v="785.88"/>
    <n v="6"/>
    <n v="212.1876"/>
    <x v="0"/>
    <x v="4"/>
  </r>
  <r>
    <s v="CA-2016-138079"/>
    <x v="360"/>
    <d v="2016-01-28T00:00:00"/>
    <x v="1"/>
    <s v="AJ-10795"/>
    <s v="Anthony Johnson"/>
    <x v="1"/>
    <s v="United States"/>
    <x v="15"/>
    <x v="13"/>
    <x v="1"/>
    <s v="FUR-FU-10001475"/>
    <x v="0"/>
    <x v="3"/>
    <s v="Contract Clock, 14&quot;, Brown"/>
    <n v="109.9"/>
    <n v="5"/>
    <n v="37.366"/>
    <x v="6"/>
    <x v="8"/>
  </r>
  <r>
    <s v="CA-2014-143182"/>
    <x v="384"/>
    <d v="2014-10-20T00:00:00"/>
    <x v="1"/>
    <s v="DL-12865"/>
    <s v="Dan Lawera"/>
    <x v="0"/>
    <s v="United States"/>
    <x v="173"/>
    <x v="1"/>
    <x v="0"/>
    <s v="FUR-FU-10004270"/>
    <x v="0"/>
    <x v="3"/>
    <s v="Executive Impressions 13&quot; Clairmont Wall Clock"/>
    <n v="15.384"/>
    <n v="1"/>
    <n v="4.0382999999999996"/>
    <x v="2"/>
    <x v="1"/>
  </r>
  <r>
    <s v="CA-2014-145317"/>
    <x v="385"/>
    <d v="2014-03-23T00:00:00"/>
    <x v="1"/>
    <s v="SM-20320"/>
    <s v="Sean Miller"/>
    <x v="2"/>
    <s v="United States"/>
    <x v="51"/>
    <x v="1"/>
    <x v="0"/>
    <s v="FUR-FU-10004270"/>
    <x v="0"/>
    <x v="3"/>
    <s v="Executive Impressions 13&quot; Clairmont Wall Clock"/>
    <n v="30.768000000000001"/>
    <n v="2"/>
    <n v="8.0765999999999991"/>
    <x v="2"/>
    <x v="9"/>
  </r>
  <r>
    <s v="CA-2014-145317"/>
    <x v="385"/>
    <d v="2014-03-23T00:00:00"/>
    <x v="1"/>
    <s v="SM-20320"/>
    <s v="Sean Miller"/>
    <x v="2"/>
    <s v="United States"/>
    <x v="51"/>
    <x v="1"/>
    <x v="0"/>
    <s v="FUR-FU-10001986"/>
    <x v="0"/>
    <x v="3"/>
    <s v="Dana Fluorescent Magnifying Lamp, White, 36&quot;"/>
    <n v="122.352"/>
    <n v="3"/>
    <n v="15.294"/>
    <x v="2"/>
    <x v="9"/>
  </r>
  <r>
    <s v="CA-2015-121797"/>
    <x v="386"/>
    <d v="2015-02-06T00:00:00"/>
    <x v="1"/>
    <s v="CC-12145"/>
    <s v="Charles Crestani"/>
    <x v="0"/>
    <s v="United States"/>
    <x v="2"/>
    <x v="2"/>
    <x v="1"/>
    <s v="FUR-FU-10001876"/>
    <x v="0"/>
    <x v="3"/>
    <s v="Computer Room Manger, 14&quot;"/>
    <n v="227.36"/>
    <n v="7"/>
    <n v="81.849599999999995"/>
    <x v="1"/>
    <x v="8"/>
  </r>
  <r>
    <s v="CA-2017-132430"/>
    <x v="224"/>
    <d v="2017-10-11T00:00:00"/>
    <x v="2"/>
    <s v="CP-12085"/>
    <s v="Cathy Prescott"/>
    <x v="1"/>
    <s v="United States"/>
    <x v="174"/>
    <x v="15"/>
    <x v="2"/>
    <s v="FUR-FU-10003577"/>
    <x v="0"/>
    <x v="3"/>
    <s v="Nu-Dell Leatherette Frames"/>
    <n v="45.887999999999998"/>
    <n v="4"/>
    <n v="9.1776"/>
    <x v="3"/>
    <x v="1"/>
  </r>
  <r>
    <s v="CA-2014-110030"/>
    <x v="387"/>
    <d v="2014-12-08T00:00:00"/>
    <x v="0"/>
    <s v="LF-17185"/>
    <s v="Luke Foster"/>
    <x v="0"/>
    <s v="United States"/>
    <x v="6"/>
    <x v="5"/>
    <x v="3"/>
    <s v="FUR-FU-10002759"/>
    <x v="0"/>
    <x v="3"/>
    <s v="12-1/2 Diameter Round Wall Clock"/>
    <n v="23.975999999999999"/>
    <n v="3"/>
    <n v="-14.3856"/>
    <x v="3"/>
    <x v="5"/>
  </r>
  <r>
    <s v="CA-2017-149888"/>
    <x v="388"/>
    <d v="2017-11-13T00:00:00"/>
    <x v="1"/>
    <s v="EP-13915"/>
    <s v="Emily Phan"/>
    <x v="0"/>
    <s v="United States"/>
    <x v="3"/>
    <x v="3"/>
    <x v="2"/>
    <s v="FUR-TA-10000849"/>
    <x v="0"/>
    <x v="2"/>
    <s v="Bevis Rectangular Conference Tables"/>
    <n v="350.35199999999998"/>
    <n v="4"/>
    <n v="-140.14080000000001"/>
    <x v="6"/>
    <x v="0"/>
  </r>
  <r>
    <s v="CA-2017-104801"/>
    <x v="389"/>
    <d v="2017-02-19T00:00:00"/>
    <x v="1"/>
    <s v="FH-14350"/>
    <s v="Fred Harton"/>
    <x v="0"/>
    <s v="United States"/>
    <x v="15"/>
    <x v="13"/>
    <x v="1"/>
    <s v="FUR-FU-10004017"/>
    <x v="0"/>
    <x v="3"/>
    <s v="Tenex Contemporary Contur Chairmats for Low and Medium Pile Carpet, Computer, 39&quot; x 49&quot;"/>
    <n v="107.53"/>
    <n v="1"/>
    <n v="21.506"/>
    <x v="6"/>
    <x v="11"/>
  </r>
  <r>
    <s v="CA-2015-115798"/>
    <x v="18"/>
    <d v="2015-11-19T00:00:00"/>
    <x v="1"/>
    <s v="KL-16645"/>
    <s v="Ken Lonsdale"/>
    <x v="0"/>
    <s v="United States"/>
    <x v="19"/>
    <x v="14"/>
    <x v="2"/>
    <s v="FUR-BO-10004467"/>
    <x v="0"/>
    <x v="0"/>
    <s v="Bestar Classic Bookcase"/>
    <n v="299.97000000000003"/>
    <n v="3"/>
    <n v="56.994300000000003"/>
    <x v="6"/>
    <x v="0"/>
  </r>
  <r>
    <s v="CA-2014-149244"/>
    <x v="53"/>
    <d v="2014-11-08T00:00:00"/>
    <x v="1"/>
    <s v="MS-17530"/>
    <s v="MaryBeth Skach"/>
    <x v="0"/>
    <s v="United States"/>
    <x v="53"/>
    <x v="2"/>
    <x v="1"/>
    <s v="FUR-FU-10004671"/>
    <x v="0"/>
    <x v="3"/>
    <s v="Executive Impressions 12&quot; Wall Clock"/>
    <n v="35.340000000000003"/>
    <n v="2"/>
    <n v="13.4292"/>
    <x v="4"/>
    <x v="0"/>
  </r>
  <r>
    <s v="CA-2015-140144"/>
    <x v="390"/>
    <d v="2015-06-25T00:00:00"/>
    <x v="0"/>
    <s v="SC-20770"/>
    <s v="Stewart Carmichael"/>
    <x v="1"/>
    <s v="United States"/>
    <x v="28"/>
    <x v="2"/>
    <x v="1"/>
    <s v="FUR-FU-10002253"/>
    <x v="0"/>
    <x v="3"/>
    <s v="Howard Miller 13&quot; Diameter Pewter Finish Round Wall Clock"/>
    <n v="257.64"/>
    <n v="6"/>
    <n v="100.4796"/>
    <x v="2"/>
    <x v="2"/>
  </r>
  <r>
    <s v="CA-2014-155887"/>
    <x v="264"/>
    <d v="2014-05-17T00:00:00"/>
    <x v="1"/>
    <s v="KT-16480"/>
    <s v="Kean Thornton"/>
    <x v="0"/>
    <s v="United States"/>
    <x v="20"/>
    <x v="20"/>
    <x v="2"/>
    <s v="FUR-TA-10002228"/>
    <x v="0"/>
    <x v="2"/>
    <s v="Bevis Traditional Conference Table Top, Plinth Base"/>
    <n v="700.05600000000004"/>
    <n v="3"/>
    <n v="-130.0104"/>
    <x v="2"/>
    <x v="7"/>
  </r>
  <r>
    <s v="US-2014-141257"/>
    <x v="391"/>
    <d v="2014-06-14T00:00:00"/>
    <x v="1"/>
    <s v="CS-11950"/>
    <s v="Carlos Soltero"/>
    <x v="0"/>
    <s v="United States"/>
    <x v="15"/>
    <x v="13"/>
    <x v="1"/>
    <s v="FUR-CH-10002758"/>
    <x v="0"/>
    <x v="1"/>
    <s v="Hon Deluxe Fabric Upholstered Stacking Chairs, Squared Back"/>
    <n v="585.55200000000002"/>
    <n v="3"/>
    <n v="73.194000000000003"/>
    <x v="6"/>
    <x v="2"/>
  </r>
  <r>
    <s v="CA-2014-158029"/>
    <x v="261"/>
    <d v="2014-05-30T00:00:00"/>
    <x v="1"/>
    <s v="HF-14995"/>
    <s v="Herbert Flentye"/>
    <x v="0"/>
    <s v="United States"/>
    <x v="2"/>
    <x v="2"/>
    <x v="1"/>
    <s v="FUR-CH-10000988"/>
    <x v="0"/>
    <x v="1"/>
    <s v="Hon Olson Stacker Stools"/>
    <n v="225.29599999999999"/>
    <n v="2"/>
    <n v="22.529599999999999"/>
    <x v="4"/>
    <x v="7"/>
  </r>
  <r>
    <s v="CA-2016-146171"/>
    <x v="237"/>
    <d v="2016-03-15T00:00:00"/>
    <x v="1"/>
    <s v="JP-16135"/>
    <s v="Julie Prescott"/>
    <x v="2"/>
    <s v="United States"/>
    <x v="29"/>
    <x v="24"/>
    <x v="0"/>
    <s v="FUR-FU-10004270"/>
    <x v="0"/>
    <x v="3"/>
    <s v="Executive Impressions 13&quot; Clairmont Wall Clock"/>
    <n v="76.92"/>
    <n v="4"/>
    <n v="31.537199999999999"/>
    <x v="4"/>
    <x v="9"/>
  </r>
  <r>
    <s v="CA-2017-158967"/>
    <x v="247"/>
    <d v="2017-12-12T00:00:00"/>
    <x v="2"/>
    <s v="BT-11680"/>
    <s v="Brian Thompson"/>
    <x v="0"/>
    <s v="United States"/>
    <x v="1"/>
    <x v="1"/>
    <x v="0"/>
    <s v="FUR-FU-10001940"/>
    <x v="0"/>
    <x v="3"/>
    <s v="Staple-based wall hangings"/>
    <n v="19.103999999999999"/>
    <n v="3"/>
    <n v="5.7312000000000003"/>
    <x v="3"/>
    <x v="5"/>
  </r>
  <r>
    <s v="CA-2015-138534"/>
    <x v="392"/>
    <d v="2015-07-19T00:00:00"/>
    <x v="0"/>
    <s v="JM-15535"/>
    <s v="Jessica Myrick"/>
    <x v="0"/>
    <s v="United States"/>
    <x v="175"/>
    <x v="2"/>
    <x v="1"/>
    <s v="FUR-BO-10003159"/>
    <x v="0"/>
    <x v="0"/>
    <s v="Sauder Camden County Collection Libraries, Planked Cherry Finish"/>
    <n v="195.46600000000001"/>
    <n v="2"/>
    <n v="-13.797599999999999"/>
    <x v="3"/>
    <x v="3"/>
  </r>
  <r>
    <s v="CA-2017-108322"/>
    <x v="393"/>
    <d v="2017-05-05T00:00:00"/>
    <x v="1"/>
    <s v="SS-20140"/>
    <s v="Saphhira Shifley"/>
    <x v="1"/>
    <s v="United States"/>
    <x v="176"/>
    <x v="1"/>
    <x v="0"/>
    <s v="FUR-FU-10001935"/>
    <x v="0"/>
    <x v="3"/>
    <s v="3M Hangers With Command Adhesive"/>
    <n v="23.68"/>
    <n v="8"/>
    <n v="6.2160000000000002"/>
    <x v="2"/>
    <x v="6"/>
  </r>
  <r>
    <s v="CA-2015-149972"/>
    <x v="231"/>
    <d v="2015-09-23T00:00:00"/>
    <x v="2"/>
    <s v="CD-12790"/>
    <s v="Cynthia Delaney"/>
    <x v="2"/>
    <s v="United States"/>
    <x v="2"/>
    <x v="2"/>
    <x v="1"/>
    <s v="FUR-CH-10004997"/>
    <x v="0"/>
    <x v="1"/>
    <s v="Hon Every-Day Series Multi-Task Chairs"/>
    <n v="601.53599999999994"/>
    <n v="4"/>
    <n v="0"/>
    <x v="3"/>
    <x v="4"/>
  </r>
  <r>
    <s v="US-2014-117744"/>
    <x v="116"/>
    <d v="2014-12-06T00:00:00"/>
    <x v="1"/>
    <s v="MD-17860"/>
    <s v="Michael Dominguez"/>
    <x v="1"/>
    <s v="United States"/>
    <x v="177"/>
    <x v="5"/>
    <x v="3"/>
    <s v="FUR-FU-10001588"/>
    <x v="0"/>
    <x v="3"/>
    <s v="Deflect-o SuperTray Unbreakable Stackable Tray, Letter, Black"/>
    <n v="58.36"/>
    <n v="5"/>
    <n v="-24.803000000000001"/>
    <x v="4"/>
    <x v="5"/>
  </r>
  <r>
    <s v="US-2014-117744"/>
    <x v="116"/>
    <d v="2014-12-06T00:00:00"/>
    <x v="1"/>
    <s v="MD-17860"/>
    <s v="Michael Dominguez"/>
    <x v="1"/>
    <s v="United States"/>
    <x v="177"/>
    <x v="5"/>
    <x v="3"/>
    <s v="FUR-FU-10002759"/>
    <x v="0"/>
    <x v="3"/>
    <s v="12-1/2 Diameter Round Wall Clock"/>
    <n v="39.96"/>
    <n v="5"/>
    <n v="-23.975999999999999"/>
    <x v="4"/>
    <x v="5"/>
  </r>
  <r>
    <s v="CA-2014-154599"/>
    <x v="394"/>
    <d v="2014-04-17T00:00:00"/>
    <x v="1"/>
    <s v="KN-16450"/>
    <s v="Kean Nguyen"/>
    <x v="1"/>
    <s v="United States"/>
    <x v="178"/>
    <x v="2"/>
    <x v="1"/>
    <s v="FUR-BO-10001337"/>
    <x v="0"/>
    <x v="0"/>
    <s v="O'Sullivan Living Dimensions 2-Shelf Bookcases"/>
    <n v="308.49900000000002"/>
    <n v="3"/>
    <n v="-18.146999999999998"/>
    <x v="2"/>
    <x v="6"/>
  </r>
  <r>
    <s v="CA-2017-143329"/>
    <x v="54"/>
    <d v="2017-11-08T00:00:00"/>
    <x v="1"/>
    <s v="DL-13330"/>
    <s v="Denise Leinenbach"/>
    <x v="0"/>
    <s v="United States"/>
    <x v="179"/>
    <x v="41"/>
    <x v="1"/>
    <s v="FUR-FU-10000629"/>
    <x v="0"/>
    <x v="3"/>
    <s v="9-3/4 Diameter Round Wall Clock"/>
    <n v="41.37"/>
    <n v="3"/>
    <n v="17.375399999999999"/>
    <x v="2"/>
    <x v="0"/>
  </r>
  <r>
    <s v="CA-2015-122623"/>
    <x v="395"/>
    <d v="2015-09-11T00:00:00"/>
    <x v="1"/>
    <s v="CC-12145"/>
    <s v="Charles Crestani"/>
    <x v="0"/>
    <s v="United States"/>
    <x v="116"/>
    <x v="5"/>
    <x v="3"/>
    <s v="FUR-CH-10000553"/>
    <x v="0"/>
    <x v="1"/>
    <s v="Metal Folding Chairs, Beige, 4/Carton"/>
    <n v="47.515999999999998"/>
    <n v="2"/>
    <n v="-2.0364"/>
    <x v="4"/>
    <x v="4"/>
  </r>
  <r>
    <s v="CA-2015-148635"/>
    <x v="396"/>
    <d v="2015-07-27T00:00:00"/>
    <x v="0"/>
    <s v="MH-18025"/>
    <s v="Michelle Huthwaite"/>
    <x v="0"/>
    <s v="United States"/>
    <x v="15"/>
    <x v="13"/>
    <x v="1"/>
    <s v="FUR-BO-10002213"/>
    <x v="0"/>
    <x v="0"/>
    <s v="Sauder Forest Hills Library, Woodland Oak Finish"/>
    <n v="704.9"/>
    <n v="5"/>
    <n v="56.392000000000003"/>
    <x v="3"/>
    <x v="3"/>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x v="0"/>
    <x v="3"/>
    <s v="Advantus Employee of the Month Certificate Frame, 11 x 13-1/2"/>
    <n v="185.58"/>
    <n v="6"/>
    <n v="76.087800000000001"/>
    <x v="3"/>
    <x v="0"/>
  </r>
  <r>
    <s v="CA-2015-135685"/>
    <x v="397"/>
    <d v="2015-11-18T00:00:00"/>
    <x v="0"/>
    <s v="MP-18175"/>
    <s v="Mike Pelletier"/>
    <x v="2"/>
    <s v="United States"/>
    <x v="79"/>
    <x v="16"/>
    <x v="3"/>
    <s v="FUR-TA-10001520"/>
    <x v="0"/>
    <x v="2"/>
    <s v="Lesro Sheffield Collection Coffee Table, End Table, Center Table, Corner Table"/>
    <n v="214.11"/>
    <n v="3"/>
    <n v="36.398699999999998"/>
    <x v="3"/>
    <x v="0"/>
  </r>
  <r>
    <s v="CA-2015-135685"/>
    <x v="397"/>
    <d v="2015-11-18T00:00:00"/>
    <x v="0"/>
    <s v="MP-18175"/>
    <s v="Mike Pelletier"/>
    <x v="2"/>
    <s v="United States"/>
    <x v="79"/>
    <x v="16"/>
    <x v="3"/>
    <s v="FUR-TA-10000688"/>
    <x v="0"/>
    <x v="2"/>
    <s v="Chromcraft Bull-Nose Wood Round Conference Table Top, Wood Base"/>
    <n v="653.54999999999995"/>
    <n v="3"/>
    <n v="111.1035"/>
    <x v="3"/>
    <x v="0"/>
  </r>
  <r>
    <s v="CA-2015-104626"/>
    <x v="398"/>
    <d v="2015-09-08T00:00:00"/>
    <x v="1"/>
    <s v="DR-12940"/>
    <s v="Daniel Raglin"/>
    <x v="2"/>
    <s v="United States"/>
    <x v="20"/>
    <x v="20"/>
    <x v="2"/>
    <s v="FUR-CH-10003817"/>
    <x v="0"/>
    <x v="1"/>
    <s v="Global Value Steno Chair, Gray"/>
    <n v="60.74"/>
    <n v="1"/>
    <n v="15.185"/>
    <x v="1"/>
    <x v="4"/>
  </r>
  <r>
    <s v="CA-2015-104626"/>
    <x v="398"/>
    <d v="2015-09-08T00:00:00"/>
    <x v="1"/>
    <s v="DR-12940"/>
    <s v="Daniel Raglin"/>
    <x v="2"/>
    <s v="United States"/>
    <x v="20"/>
    <x v="20"/>
    <x v="2"/>
    <s v="FUR-FU-10000308"/>
    <x v="0"/>
    <x v="3"/>
    <s v="Deflect-o Glass Clear Studded Chair Mats"/>
    <n v="124.36"/>
    <n v="2"/>
    <n v="27.359200000000001"/>
    <x v="1"/>
    <x v="4"/>
  </r>
  <r>
    <s v="CA-2016-160500"/>
    <x v="399"/>
    <d v="2016-05-08T00:00:00"/>
    <x v="2"/>
    <s v="DM-13015"/>
    <s v="Darrin Martin"/>
    <x v="0"/>
    <s v="United States"/>
    <x v="92"/>
    <x v="2"/>
    <x v="1"/>
    <s v="FUR-TA-10003748"/>
    <x v="0"/>
    <x v="2"/>
    <s v="Bevis 36 x 72 Conference Tables"/>
    <n v="298.77600000000001"/>
    <n v="3"/>
    <n v="7.4694000000000003"/>
    <x v="0"/>
    <x v="7"/>
  </r>
  <r>
    <s v="US-2014-112914"/>
    <x v="400"/>
    <d v="2014-09-30T00:00:00"/>
    <x v="1"/>
    <s v="MT-18070"/>
    <s v="Michelle Tran"/>
    <x v="2"/>
    <s v="United States"/>
    <x v="6"/>
    <x v="5"/>
    <x v="3"/>
    <s v="FUR-BO-10003272"/>
    <x v="0"/>
    <x v="0"/>
    <s v="O'Sullivan Living Dimensions 5-Shelf Bookcases"/>
    <n v="300.53280000000001"/>
    <n v="2"/>
    <n v="-97.231200000000001"/>
    <x v="2"/>
    <x v="4"/>
  </r>
  <r>
    <s v="US-2014-125521"/>
    <x v="401"/>
    <d v="2014-03-19T00:00:00"/>
    <x v="1"/>
    <s v="CK-12325"/>
    <s v="Christine Kargatis"/>
    <x v="2"/>
    <s v="United States"/>
    <x v="180"/>
    <x v="25"/>
    <x v="0"/>
    <s v="FUR-CH-10003379"/>
    <x v="0"/>
    <x v="1"/>
    <s v="Global Commerce Series High-Back Swivel/Tilt Chairs"/>
    <n v="1139.92"/>
    <n v="4"/>
    <n v="284.98"/>
    <x v="2"/>
    <x v="9"/>
  </r>
  <r>
    <s v="US-2016-162852"/>
    <x v="402"/>
    <d v="2016-12-31T00:00:00"/>
    <x v="1"/>
    <s v="BG-11695"/>
    <s v="Brooke Gillingham"/>
    <x v="1"/>
    <s v="United States"/>
    <x v="181"/>
    <x v="8"/>
    <x v="3"/>
    <s v="FUR-CH-10004853"/>
    <x v="0"/>
    <x v="1"/>
    <s v="Global Manager's Adjustable Task Chair, Storm"/>
    <n v="845.48800000000006"/>
    <n v="8"/>
    <n v="-12.0784"/>
    <x v="4"/>
    <x v="5"/>
  </r>
  <r>
    <s v="CA-2017-157854"/>
    <x v="403"/>
    <d v="2017-04-15T00:00:00"/>
    <x v="1"/>
    <s v="DM-13345"/>
    <s v="Denise Monton"/>
    <x v="1"/>
    <s v="United States"/>
    <x v="153"/>
    <x v="24"/>
    <x v="0"/>
    <s v="FUR-FU-10003832"/>
    <x v="0"/>
    <x v="3"/>
    <s v="Eldon Expressions Punched Metal &amp; Wood Desk Accessories, Black &amp; Cherry"/>
    <n v="56.28"/>
    <n v="6"/>
    <n v="15.7584"/>
    <x v="1"/>
    <x v="6"/>
  </r>
  <r>
    <s v="CA-2016-136371"/>
    <x v="331"/>
    <d v="2016-03-21T00:00:00"/>
    <x v="0"/>
    <s v="SV-20935"/>
    <s v="Susan Vittorini"/>
    <x v="0"/>
    <s v="United States"/>
    <x v="64"/>
    <x v="7"/>
    <x v="2"/>
    <s v="FUR-FU-10000409"/>
    <x v="0"/>
    <x v="3"/>
    <s v="GE 4 Foot Flourescent Tube, 40 Watt"/>
    <n v="14.98"/>
    <n v="1"/>
    <n v="6.8907999999999996"/>
    <x v="3"/>
    <x v="9"/>
  </r>
  <r>
    <s v="CA-2016-136371"/>
    <x v="331"/>
    <d v="2016-03-21T00:00:00"/>
    <x v="0"/>
    <s v="SV-20935"/>
    <s v="Susan Vittorini"/>
    <x v="0"/>
    <s v="United States"/>
    <x v="64"/>
    <x v="7"/>
    <x v="2"/>
    <s v="FUR-FU-10000221"/>
    <x v="0"/>
    <x v="3"/>
    <s v="Master Caster Door Stop, Brown"/>
    <n v="20.32"/>
    <n v="4"/>
    <n v="6.9088000000000003"/>
    <x v="3"/>
    <x v="9"/>
  </r>
  <r>
    <s v="CA-2016-128594"/>
    <x v="238"/>
    <d v="2016-08-29T00:00:00"/>
    <x v="2"/>
    <s v="DJ-13510"/>
    <s v="Don Jones"/>
    <x v="1"/>
    <s v="United States"/>
    <x v="53"/>
    <x v="2"/>
    <x v="1"/>
    <s v="FUR-CH-10001215"/>
    <x v="0"/>
    <x v="1"/>
    <s v="Global Troy Executive Leather Low-Back Tilter"/>
    <n v="1603.136"/>
    <n v="4"/>
    <n v="100.196"/>
    <x v="0"/>
    <x v="10"/>
  </r>
  <r>
    <s v="CA-2016-154690"/>
    <x v="404"/>
    <d v="2016-08-17T00:00:00"/>
    <x v="0"/>
    <s v="CC-12370"/>
    <s v="Christopher Conant"/>
    <x v="0"/>
    <s v="United States"/>
    <x v="160"/>
    <x v="30"/>
    <x v="0"/>
    <s v="FUR-CH-10000988"/>
    <x v="0"/>
    <x v="1"/>
    <s v="Hon Olson Stacker Stools"/>
    <n v="225.29599999999999"/>
    <n v="2"/>
    <n v="22.529599999999999"/>
    <x v="3"/>
    <x v="10"/>
  </r>
  <r>
    <s v="CA-2017-138975"/>
    <x v="405"/>
    <d v="2017-05-23T00:00:00"/>
    <x v="1"/>
    <s v="SC-20380"/>
    <s v="Shahid Collister"/>
    <x v="0"/>
    <s v="United States"/>
    <x v="182"/>
    <x v="24"/>
    <x v="0"/>
    <s v="FUR-BO-10004695"/>
    <x v="0"/>
    <x v="0"/>
    <s v="O'Sullivan 2-Door Barrister Bookcase in Odessa Pine"/>
    <n v="1628.82"/>
    <n v="9"/>
    <n v="374.62860000000001"/>
    <x v="4"/>
    <x v="7"/>
  </r>
  <r>
    <s v="CA-2017-143861"/>
    <x v="235"/>
    <d v="2017-06-19T00:00:00"/>
    <x v="1"/>
    <s v="LC-16885"/>
    <s v="Lena Creighton"/>
    <x v="0"/>
    <s v="United States"/>
    <x v="66"/>
    <x v="1"/>
    <x v="0"/>
    <s v="FUR-FU-10001546"/>
    <x v="0"/>
    <x v="3"/>
    <s v="Dana Swing-Arm Lamps"/>
    <n v="17.088000000000001"/>
    <n v="2"/>
    <n v="1.0680000000000001"/>
    <x v="1"/>
    <x v="2"/>
  </r>
  <r>
    <s v="CA-2014-148040"/>
    <x v="406"/>
    <d v="2014-03-26T00:00:00"/>
    <x v="1"/>
    <s v="BF-11275"/>
    <s v="Beth Fritzler"/>
    <x v="1"/>
    <s v="United States"/>
    <x v="104"/>
    <x v="22"/>
    <x v="1"/>
    <s v="FUR-CH-10001482"/>
    <x v="0"/>
    <x v="1"/>
    <s v="Office Star - Mesh Screen back chair with Vinyl seat"/>
    <n v="314.35199999999998"/>
    <n v="3"/>
    <n v="-35.364600000000003"/>
    <x v="4"/>
    <x v="9"/>
  </r>
  <r>
    <s v="US-2016-167339"/>
    <x v="407"/>
    <d v="2016-01-23T00:00:00"/>
    <x v="0"/>
    <s v="TD-20995"/>
    <s v="Tamara Dahlen"/>
    <x v="0"/>
    <s v="United States"/>
    <x v="53"/>
    <x v="2"/>
    <x v="1"/>
    <s v="FUR-CH-10004289"/>
    <x v="0"/>
    <x v="1"/>
    <s v="Global Super Steno Chair"/>
    <n v="153.56800000000001"/>
    <n v="2"/>
    <n v="-5.7587999999999999"/>
    <x v="3"/>
    <x v="8"/>
  </r>
  <r>
    <s v="US-2016-167339"/>
    <x v="407"/>
    <d v="2016-01-23T00:00:00"/>
    <x v="0"/>
    <s v="TD-20995"/>
    <s v="Tamara Dahlen"/>
    <x v="0"/>
    <s v="United States"/>
    <x v="53"/>
    <x v="2"/>
    <x v="1"/>
    <s v="FUR-CH-10000785"/>
    <x v="0"/>
    <x v="1"/>
    <s v="Global Ergonomic Managers Chair"/>
    <n v="1013.4880000000001"/>
    <n v="7"/>
    <n v="76.011600000000001"/>
    <x v="3"/>
    <x v="8"/>
  </r>
  <r>
    <s v="CA-2016-130799"/>
    <x v="367"/>
    <d v="2016-11-16T00:00:00"/>
    <x v="0"/>
    <s v="BK-11260"/>
    <s v="Berenike Kampe"/>
    <x v="0"/>
    <s v="United States"/>
    <x v="28"/>
    <x v="2"/>
    <x v="1"/>
    <s v="FUR-FU-10001852"/>
    <x v="0"/>
    <x v="3"/>
    <s v="Eldon Regeneration Recycled Desk Accessories, Smoke"/>
    <n v="6.96"/>
    <n v="4"/>
    <n v="2.2271999999999998"/>
    <x v="2"/>
    <x v="0"/>
  </r>
  <r>
    <s v="US-2016-159856"/>
    <x v="408"/>
    <d v="2016-10-22T00:00:00"/>
    <x v="1"/>
    <s v="EP-13915"/>
    <s v="Emily Phan"/>
    <x v="0"/>
    <s v="United States"/>
    <x v="183"/>
    <x v="22"/>
    <x v="1"/>
    <s v="FUR-CH-10003396"/>
    <x v="0"/>
    <x v="1"/>
    <s v="Global Deluxe Steno Chair"/>
    <n v="307.92"/>
    <n v="5"/>
    <n v="-34.640999999999998"/>
    <x v="4"/>
    <x v="1"/>
  </r>
  <r>
    <s v="CA-2014-142727"/>
    <x v="149"/>
    <d v="2014-05-01T00:00:00"/>
    <x v="0"/>
    <s v="HG-14845"/>
    <s v="Harry Greene"/>
    <x v="0"/>
    <s v="United States"/>
    <x v="184"/>
    <x v="35"/>
    <x v="0"/>
    <s v="FUR-CH-10002304"/>
    <x v="0"/>
    <x v="1"/>
    <s v="Global Stack Chair without Arms, Black"/>
    <n v="51.96"/>
    <n v="2"/>
    <n v="12.99"/>
    <x v="3"/>
    <x v="6"/>
  </r>
  <r>
    <s v="CA-2017-139913"/>
    <x v="409"/>
    <d v="2017-10-29T00:00:00"/>
    <x v="1"/>
    <s v="JC-16105"/>
    <s v="Julie Creighton"/>
    <x v="1"/>
    <s v="United States"/>
    <x v="77"/>
    <x v="7"/>
    <x v="2"/>
    <s v="FUR-FU-10000771"/>
    <x v="0"/>
    <x v="3"/>
    <s v="Eldon 200 Class Desk Accessories, Smoke"/>
    <n v="69.08"/>
    <n v="11"/>
    <n v="29.0136"/>
    <x v="6"/>
    <x v="1"/>
  </r>
  <r>
    <s v="US-2015-114839"/>
    <x v="12"/>
    <d v="2015-04-30T00:00:00"/>
    <x v="1"/>
    <s v="PW-19240"/>
    <s v="Pierre Wener"/>
    <x v="0"/>
    <s v="United States"/>
    <x v="6"/>
    <x v="5"/>
    <x v="3"/>
    <s v="FUR-CH-10004086"/>
    <x v="0"/>
    <x v="1"/>
    <s v="Hon 4070 Series Pagoda Armless Upholstered Stacking Chairs"/>
    <n v="408.42200000000003"/>
    <n v="2"/>
    <n v="-5.8346"/>
    <x v="4"/>
    <x v="6"/>
  </r>
  <r>
    <s v="CA-2016-153577"/>
    <x v="410"/>
    <d v="2016-07-01T00:00:00"/>
    <x v="1"/>
    <s v="KH-16330"/>
    <s v="Katharine Harms"/>
    <x v="1"/>
    <s v="United States"/>
    <x v="185"/>
    <x v="8"/>
    <x v="3"/>
    <s v="FUR-CH-10003981"/>
    <x v="0"/>
    <x v="1"/>
    <s v="Global Commerce Series Low-Back Swivel/Tilt Chairs"/>
    <n v="539.65800000000002"/>
    <n v="3"/>
    <n v="-7.7093999999999996"/>
    <x v="4"/>
    <x v="2"/>
  </r>
  <r>
    <s v="CA-2016-160129"/>
    <x v="411"/>
    <d v="2016-11-23T00:00:00"/>
    <x v="3"/>
    <s v="LS-17200"/>
    <s v="Luke Schmidt"/>
    <x v="1"/>
    <s v="United States"/>
    <x v="3"/>
    <x v="3"/>
    <x v="2"/>
    <s v="FUR-FU-10002088"/>
    <x v="0"/>
    <x v="3"/>
    <s v="Nu-Dell Float Frame 11 x 14 1/2"/>
    <n v="14.368"/>
    <n v="2"/>
    <n v="3.9512"/>
    <x v="7"/>
    <x v="0"/>
  </r>
  <r>
    <s v="CA-2016-160129"/>
    <x v="411"/>
    <d v="2016-11-23T00:00:00"/>
    <x v="3"/>
    <s v="LS-17200"/>
    <s v="Luke Schmidt"/>
    <x v="1"/>
    <s v="United States"/>
    <x v="3"/>
    <x v="3"/>
    <x v="2"/>
    <s v="FUR-FU-10003976"/>
    <x v="0"/>
    <x v="3"/>
    <s v="DAX Executive Solid Wood Document Frame, Desktop or Hang, Mahogany, 5 x 7"/>
    <n v="70.447999999999993"/>
    <n v="7"/>
    <n v="12.3284"/>
    <x v="7"/>
    <x v="0"/>
  </r>
  <r>
    <s v="CA-2014-157721"/>
    <x v="412"/>
    <d v="2014-09-05T00:00:00"/>
    <x v="2"/>
    <s v="JM-16195"/>
    <s v="Justin MacKendrick"/>
    <x v="0"/>
    <s v="United States"/>
    <x v="115"/>
    <x v="7"/>
    <x v="2"/>
    <s v="FUR-FU-10002116"/>
    <x v="0"/>
    <x v="3"/>
    <s v="Tenex Carpeted, Granite-Look or Clear Contemporary Contour Shape Chair Mats"/>
    <n v="70.709999999999994"/>
    <n v="1"/>
    <n v="4.9497"/>
    <x v="0"/>
    <x v="4"/>
  </r>
  <r>
    <s v="CA-2017-128629"/>
    <x v="413"/>
    <d v="2017-07-14T00:00:00"/>
    <x v="0"/>
    <s v="BP-11155"/>
    <s v="Becky Pak"/>
    <x v="0"/>
    <s v="United States"/>
    <x v="29"/>
    <x v="24"/>
    <x v="0"/>
    <s v="FUR-FU-10000771"/>
    <x v="0"/>
    <x v="3"/>
    <s v="Eldon 200 Class Desk Accessories, Smoke"/>
    <n v="18.84"/>
    <n v="3"/>
    <n v="7.9127999999999998"/>
    <x v="4"/>
    <x v="3"/>
  </r>
  <r>
    <s v="CA-2017-143434"/>
    <x v="414"/>
    <d v="2017-11-24T00:00:00"/>
    <x v="1"/>
    <s v="ME-17320"/>
    <s v="Maria Etezadi"/>
    <x v="2"/>
    <s v="United States"/>
    <x v="186"/>
    <x v="17"/>
    <x v="3"/>
    <s v="FUR-FU-10002597"/>
    <x v="0"/>
    <x v="3"/>
    <s v="C-Line Magnetic Cubicle Keepers, Clear Polypropylene"/>
    <n v="19.760000000000002"/>
    <n v="4"/>
    <n v="8.2992000000000008"/>
    <x v="6"/>
    <x v="0"/>
  </r>
  <r>
    <s v="CA-2015-168564"/>
    <x v="415"/>
    <d v="2015-08-08T00:00:00"/>
    <x v="3"/>
    <s v="TT-21220"/>
    <s v="Thomas Thornton"/>
    <x v="0"/>
    <s v="United States"/>
    <x v="28"/>
    <x v="2"/>
    <x v="1"/>
    <s v="FUR-CH-10000785"/>
    <x v="0"/>
    <x v="1"/>
    <s v="Global Ergonomic Managers Chair"/>
    <n v="144.78399999999999"/>
    <n v="1"/>
    <n v="10.8588"/>
    <x v="7"/>
    <x v="10"/>
  </r>
  <r>
    <s v="CA-2017-155880"/>
    <x v="416"/>
    <d v="2017-03-31T00:00:00"/>
    <x v="1"/>
    <s v="JD-16150"/>
    <s v="Justin Deggeller"/>
    <x v="1"/>
    <s v="United States"/>
    <x v="79"/>
    <x v="16"/>
    <x v="3"/>
    <s v="FUR-CH-10000422"/>
    <x v="0"/>
    <x v="1"/>
    <s v="Global Highback Leather Tilter in Burgundy"/>
    <n v="90.99"/>
    <n v="1"/>
    <n v="14.558400000000001"/>
    <x v="6"/>
    <x v="9"/>
  </r>
  <r>
    <s v="CA-2017-155880"/>
    <x v="416"/>
    <d v="2017-03-31T00:00:00"/>
    <x v="1"/>
    <s v="JD-16150"/>
    <s v="Justin Deggeller"/>
    <x v="1"/>
    <s v="United States"/>
    <x v="79"/>
    <x v="16"/>
    <x v="3"/>
    <s v="FUR-CH-10004675"/>
    <x v="0"/>
    <x v="1"/>
    <s v="Lifetime Advantage Folding Chairs, 4/Carton"/>
    <n v="1526.56"/>
    <n v="7"/>
    <n v="427.43680000000001"/>
    <x v="6"/>
    <x v="9"/>
  </r>
  <r>
    <s v="CA-2017-155880"/>
    <x v="416"/>
    <d v="2017-03-31T00:00:00"/>
    <x v="1"/>
    <s v="JD-16150"/>
    <s v="Justin Deggeller"/>
    <x v="1"/>
    <s v="United States"/>
    <x v="79"/>
    <x v="16"/>
    <x v="3"/>
    <s v="FUR-CH-10002880"/>
    <x v="0"/>
    <x v="1"/>
    <s v="Global High-Back Leather Tilter, Burgundy"/>
    <n v="368.97"/>
    <n v="3"/>
    <n v="40.5867"/>
    <x v="6"/>
    <x v="9"/>
  </r>
  <r>
    <s v="CA-2017-126242"/>
    <x v="49"/>
    <d v="2017-11-24T00:00:00"/>
    <x v="1"/>
    <s v="MC-18100"/>
    <s v="Mick Crebagga"/>
    <x v="0"/>
    <s v="United States"/>
    <x v="2"/>
    <x v="2"/>
    <x v="1"/>
    <s v="FUR-FU-10002685"/>
    <x v="0"/>
    <x v="3"/>
    <s v="Executive Impressions 13-1/2&quot; Indoor/Outdoor Wall Clock"/>
    <n v="18.7"/>
    <n v="1"/>
    <n v="7.1059999999999999"/>
    <x v="2"/>
    <x v="0"/>
  </r>
  <r>
    <s v="CA-2016-166443"/>
    <x v="114"/>
    <d v="2016-11-05T00:00:00"/>
    <x v="2"/>
    <s v="LH-17020"/>
    <s v="Lisa Hazard"/>
    <x v="0"/>
    <s v="United States"/>
    <x v="28"/>
    <x v="2"/>
    <x v="1"/>
    <s v="FUR-FU-10004020"/>
    <x v="0"/>
    <x v="3"/>
    <s v="Advantus Panel Wall Acrylic Frame"/>
    <n v="38.29"/>
    <n v="7"/>
    <n v="16.464700000000001"/>
    <x v="5"/>
    <x v="0"/>
  </r>
  <r>
    <s v="CA-2017-169859"/>
    <x v="417"/>
    <d v="2017-12-18T00:00:00"/>
    <x v="1"/>
    <s v="MP-18175"/>
    <s v="Mike Pelletier"/>
    <x v="2"/>
    <s v="United States"/>
    <x v="53"/>
    <x v="2"/>
    <x v="1"/>
    <s v="FUR-FU-10004963"/>
    <x v="0"/>
    <x v="3"/>
    <s v="Eldon 400 Class Desk Accessories, Black Carbon"/>
    <n v="26.25"/>
    <n v="3"/>
    <n v="11.025"/>
    <x v="4"/>
    <x v="5"/>
  </r>
  <r>
    <s v="CA-2017-134915"/>
    <x v="418"/>
    <d v="2017-11-12T00:00:00"/>
    <x v="3"/>
    <s v="EM-14140"/>
    <s v="Eugene Moren"/>
    <x v="2"/>
    <s v="United States"/>
    <x v="110"/>
    <x v="22"/>
    <x v="1"/>
    <s v="FUR-CH-10004875"/>
    <x v="0"/>
    <x v="1"/>
    <s v="Harbour Creations 67200 Series Stacking Chairs"/>
    <n v="113.88800000000001"/>
    <n v="2"/>
    <n v="9.9651999999999994"/>
    <x v="7"/>
    <x v="0"/>
  </r>
  <r>
    <s v="CA-2017-134915"/>
    <x v="418"/>
    <d v="2017-11-12T00:00:00"/>
    <x v="3"/>
    <s v="EM-14140"/>
    <s v="Eugene Moren"/>
    <x v="2"/>
    <s v="United States"/>
    <x v="110"/>
    <x v="22"/>
    <x v="1"/>
    <s v="FUR-FU-10000305"/>
    <x v="0"/>
    <x v="3"/>
    <s v="Tenex V2T-RE Standard Weight Series Chair Mat, 45&quot; x 53&quot;, Lip 25&quot; x 12&quot;"/>
    <n v="113.568"/>
    <n v="2"/>
    <n v="-5.6783999999999999"/>
    <x v="7"/>
    <x v="0"/>
  </r>
  <r>
    <s v="CA-2017-123638"/>
    <x v="419"/>
    <d v="2017-07-04T00:00:00"/>
    <x v="1"/>
    <s v="MA-17995"/>
    <s v="Michelle Arnett"/>
    <x v="2"/>
    <s v="United States"/>
    <x v="115"/>
    <x v="7"/>
    <x v="2"/>
    <s v="FUR-CH-10002647"/>
    <x v="0"/>
    <x v="1"/>
    <s v="Situations Contoured Folding Chairs, 4/Set"/>
    <n v="191.64599999999999"/>
    <n v="3"/>
    <n v="31.940999999999999"/>
    <x v="1"/>
    <x v="2"/>
  </r>
  <r>
    <s v="CA-2017-137428"/>
    <x v="420"/>
    <d v="2017-12-21T00:00:00"/>
    <x v="0"/>
    <s v="AY-10555"/>
    <s v="Andy Yotov"/>
    <x v="1"/>
    <s v="United States"/>
    <x v="64"/>
    <x v="2"/>
    <x v="1"/>
    <s v="FUR-CH-10002774"/>
    <x v="0"/>
    <x v="1"/>
    <s v="Global Deluxe Stacking Chair, Gray"/>
    <n v="81.567999999999998"/>
    <n v="2"/>
    <n v="9.1763999999999992"/>
    <x v="2"/>
    <x v="5"/>
  </r>
  <r>
    <s v="CA-2017-137428"/>
    <x v="420"/>
    <d v="2017-12-21T00:00:00"/>
    <x v="0"/>
    <s v="AY-10555"/>
    <s v="Andy Yotov"/>
    <x v="1"/>
    <s v="United States"/>
    <x v="64"/>
    <x v="2"/>
    <x v="1"/>
    <s v="FUR-CH-10003817"/>
    <x v="0"/>
    <x v="1"/>
    <s v="Global Value Steno Chair, Gray"/>
    <n v="97.183999999999997"/>
    <n v="2"/>
    <n v="6.0739999999999998"/>
    <x v="2"/>
    <x v="5"/>
  </r>
  <r>
    <s v="CA-2017-137428"/>
    <x v="420"/>
    <d v="2017-12-21T00:00:00"/>
    <x v="0"/>
    <s v="AY-10555"/>
    <s v="Andy Yotov"/>
    <x v="1"/>
    <s v="United States"/>
    <x v="64"/>
    <x v="2"/>
    <x v="1"/>
    <s v="FUR-FU-10002445"/>
    <x v="0"/>
    <x v="3"/>
    <s v="DAX Two-Tone Rosewood/Black Document Frame, Desktop, 5 x 7"/>
    <n v="18.96"/>
    <n v="2"/>
    <n v="7.5839999999999996"/>
    <x v="2"/>
    <x v="5"/>
  </r>
  <r>
    <s v="CA-2014-162866"/>
    <x v="421"/>
    <d v="2014-12-31T00:00:00"/>
    <x v="1"/>
    <s v="Co-12640"/>
    <s v="Corey-Lock"/>
    <x v="0"/>
    <s v="United States"/>
    <x v="187"/>
    <x v="8"/>
    <x v="3"/>
    <s v="FUR-FU-10001473"/>
    <x v="0"/>
    <x v="3"/>
    <s v="DAX Wood Document Frame"/>
    <n v="32.951999999999998"/>
    <n v="6"/>
    <n v="-19.7712"/>
    <x v="4"/>
    <x v="5"/>
  </r>
  <r>
    <s v="CA-2017-167941"/>
    <x v="200"/>
    <d v="2017-11-09T00:00:00"/>
    <x v="0"/>
    <s v="JF-15565"/>
    <s v="Jill Fjeld"/>
    <x v="0"/>
    <s v="United States"/>
    <x v="160"/>
    <x v="30"/>
    <x v="0"/>
    <s v="FUR-FU-10004671"/>
    <x v="0"/>
    <x v="3"/>
    <s v="Executive Impressions 12&quot; Wall Clock"/>
    <n v="28.271999999999998"/>
    <n v="2"/>
    <n v="6.3612000000000002"/>
    <x v="0"/>
    <x v="0"/>
  </r>
  <r>
    <s v="CA-2015-137512"/>
    <x v="422"/>
    <d v="2015-05-12T00:00:00"/>
    <x v="1"/>
    <s v="AG-10675"/>
    <s v="Anna Gayman"/>
    <x v="0"/>
    <s v="United States"/>
    <x v="188"/>
    <x v="5"/>
    <x v="3"/>
    <s v="FUR-TA-10001095"/>
    <x v="0"/>
    <x v="2"/>
    <s v="Chromcraft Round Conference Tables"/>
    <n v="244.006"/>
    <n v="2"/>
    <n v="-31.372199999999999"/>
    <x v="2"/>
    <x v="7"/>
  </r>
  <r>
    <s v="CA-2017-139773"/>
    <x v="423"/>
    <d v="2017-12-04T00:00:00"/>
    <x v="3"/>
    <s v="DV-13045"/>
    <s v="Darrin Van Huff"/>
    <x v="1"/>
    <s v="United States"/>
    <x v="3"/>
    <x v="3"/>
    <x v="2"/>
    <s v="FUR-CH-10001797"/>
    <x v="0"/>
    <x v="1"/>
    <s v="Safco Chair Connectors, 6/Carton"/>
    <n v="188.55199999999999"/>
    <n v="7"/>
    <n v="-2.6936"/>
    <x v="7"/>
    <x v="5"/>
  </r>
  <r>
    <s v="CA-2014-109232"/>
    <x v="424"/>
    <d v="2014-01-16T00:00:00"/>
    <x v="0"/>
    <s v="ND-18370"/>
    <s v="Natalie DeCherney"/>
    <x v="0"/>
    <s v="United States"/>
    <x v="189"/>
    <x v="10"/>
    <x v="0"/>
    <s v="FUR-CH-10000422"/>
    <x v="0"/>
    <x v="1"/>
    <s v="Global Highback Leather Tilter in Burgundy"/>
    <n v="545.94000000000005"/>
    <n v="6"/>
    <n v="87.350399999999993"/>
    <x v="0"/>
    <x v="8"/>
  </r>
  <r>
    <s v="CA-2015-139850"/>
    <x v="425"/>
    <d v="2015-06-17T00:00:00"/>
    <x v="1"/>
    <s v="GB-14575"/>
    <s v="Giulietta Baptist"/>
    <x v="0"/>
    <s v="United States"/>
    <x v="3"/>
    <x v="3"/>
    <x v="2"/>
    <s v="FUR-FU-10003623"/>
    <x v="0"/>
    <x v="3"/>
    <s v="DataProducts Ampli Magnifier Task Lamp, Black,"/>
    <n v="43.295999999999999"/>
    <n v="2"/>
    <n v="4.3296000000000001"/>
    <x v="2"/>
    <x v="2"/>
  </r>
  <r>
    <s v="CA-2014-131310"/>
    <x v="56"/>
    <d v="2014-07-18T00:00:00"/>
    <x v="1"/>
    <s v="CL-12565"/>
    <s v="Clay Ludtke"/>
    <x v="0"/>
    <s v="United States"/>
    <x v="15"/>
    <x v="13"/>
    <x v="1"/>
    <s v="FUR-CH-10001797"/>
    <x v="0"/>
    <x v="1"/>
    <s v="Safco Chair Connectors, 6/Carton"/>
    <n v="123.136"/>
    <n v="4"/>
    <n v="13.8528"/>
    <x v="6"/>
    <x v="3"/>
  </r>
  <r>
    <s v="US-2014-112872"/>
    <x v="387"/>
    <d v="2014-12-11T00:00:00"/>
    <x v="0"/>
    <s v="RC-19960"/>
    <s v="Ryan Crowe"/>
    <x v="0"/>
    <s v="United States"/>
    <x v="76"/>
    <x v="36"/>
    <x v="1"/>
    <s v="FUR-TA-10003238"/>
    <x v="0"/>
    <x v="2"/>
    <s v="Chromcraft Bull-Nose Wood 48&quot; x 96&quot; Rectangular Conference Tables"/>
    <n v="275.49"/>
    <n v="1"/>
    <n v="-170.8038"/>
    <x v="2"/>
    <x v="5"/>
  </r>
  <r>
    <s v="CA-2016-139269"/>
    <x v="426"/>
    <d v="2016-05-30T00:00:00"/>
    <x v="1"/>
    <s v="JB-16045"/>
    <s v="Julia Barnett"/>
    <x v="2"/>
    <s v="United States"/>
    <x v="29"/>
    <x v="24"/>
    <x v="0"/>
    <s v="FUR-FU-10000755"/>
    <x v="0"/>
    <x v="3"/>
    <s v="Eldon Expressions Mahogany Wood Desk Collection"/>
    <n v="24.96"/>
    <n v="4"/>
    <n v="6.24"/>
    <x v="2"/>
    <x v="7"/>
  </r>
  <r>
    <s v="CA-2014-138317"/>
    <x v="112"/>
    <d v="2014-06-25T00:00:00"/>
    <x v="1"/>
    <s v="NW-18400"/>
    <s v="Natalie Webber"/>
    <x v="0"/>
    <s v="United States"/>
    <x v="3"/>
    <x v="3"/>
    <x v="2"/>
    <s v="FUR-FU-10000550"/>
    <x v="0"/>
    <x v="3"/>
    <s v="Stacking Trays by OIC"/>
    <n v="3.984"/>
    <n v="1"/>
    <n v="0.64739999999999998"/>
    <x v="4"/>
    <x v="2"/>
  </r>
  <r>
    <s v="CA-2016-124772"/>
    <x v="28"/>
    <d v="2016-12-06T00:00:00"/>
    <x v="2"/>
    <s v="JG-15160"/>
    <s v="James Galang"/>
    <x v="0"/>
    <s v="United States"/>
    <x v="190"/>
    <x v="0"/>
    <x v="0"/>
    <s v="FUR-FU-10004748"/>
    <x v="0"/>
    <x v="3"/>
    <s v="Howard Miller 16&quot; Diameter Gallery Wall Clock"/>
    <n v="191.82"/>
    <n v="3"/>
    <n v="74.809799999999996"/>
    <x v="5"/>
    <x v="5"/>
  </r>
  <r>
    <s v="US-2015-138919"/>
    <x v="5"/>
    <d v="2015-09-21T00:00:00"/>
    <x v="1"/>
    <s v="LS-16975"/>
    <s v="Lindsay Shagiari"/>
    <x v="2"/>
    <s v="United States"/>
    <x v="13"/>
    <x v="7"/>
    <x v="2"/>
    <s v="FUR-TA-10004154"/>
    <x v="0"/>
    <x v="2"/>
    <s v="Riverside Furniture Oval Coffee Table, Oval End Table, End Table with Drawer"/>
    <n v="344.22"/>
    <n v="2"/>
    <n v="-103.26600000000001"/>
    <x v="4"/>
    <x v="4"/>
  </r>
  <r>
    <s v="US-2016-160528"/>
    <x v="427"/>
    <d v="2016-08-30T00:00:00"/>
    <x v="1"/>
    <s v="MH-18115"/>
    <s v="Mick Hernandez"/>
    <x v="2"/>
    <s v="United States"/>
    <x v="191"/>
    <x v="5"/>
    <x v="3"/>
    <s v="FUR-FU-10004973"/>
    <x v="0"/>
    <x v="3"/>
    <s v="Flat Face Poster Frame"/>
    <n v="22.608000000000001"/>
    <n v="3"/>
    <n v="-10.1736"/>
    <x v="1"/>
    <x v="10"/>
  </r>
  <r>
    <s v="CA-2015-123568"/>
    <x v="428"/>
    <d v="2015-11-14T00:00:00"/>
    <x v="1"/>
    <s v="SC-20095"/>
    <s v="Sanjit Chand"/>
    <x v="0"/>
    <s v="United States"/>
    <x v="192"/>
    <x v="4"/>
    <x v="1"/>
    <s v="FUR-FU-10004090"/>
    <x v="0"/>
    <x v="3"/>
    <s v="Executive Impressions 14&quot; Contract Wall Clock"/>
    <n v="66.69"/>
    <n v="3"/>
    <n v="22.0077"/>
    <x v="6"/>
    <x v="0"/>
  </r>
  <r>
    <s v="CA-2017-124674"/>
    <x v="429"/>
    <d v="2017-11-23T00:00:00"/>
    <x v="1"/>
    <s v="JB-16000"/>
    <s v="Joy Bell-"/>
    <x v="0"/>
    <s v="United States"/>
    <x v="193"/>
    <x v="5"/>
    <x v="3"/>
    <s v="FUR-BO-10002202"/>
    <x v="0"/>
    <x v="0"/>
    <s v="Atlantic Metals Mobile 2-Shelf Bookcases, Custom Colors"/>
    <n v="327.7328"/>
    <n v="2"/>
    <n v="-14.4588"/>
    <x v="6"/>
    <x v="0"/>
  </r>
  <r>
    <s v="CA-2017-169054"/>
    <x v="135"/>
    <d v="2017-04-26T00:00:00"/>
    <x v="1"/>
    <s v="MO-17800"/>
    <s v="Meg O'Connel"/>
    <x v="2"/>
    <s v="United States"/>
    <x v="3"/>
    <x v="3"/>
    <x v="2"/>
    <s v="FUR-FU-10001488"/>
    <x v="0"/>
    <x v="3"/>
    <s v="Tenex 46&quot; x 60&quot; Computer Anti-Static Chairmat, Rectangular Shaped"/>
    <n v="254.352"/>
    <n v="3"/>
    <n v="0"/>
    <x v="4"/>
    <x v="6"/>
  </r>
  <r>
    <s v="CA-2017-116855"/>
    <x v="430"/>
    <d v="2017-12-21T00:00:00"/>
    <x v="1"/>
    <s v="AI-10855"/>
    <s v="Arianne Irving"/>
    <x v="0"/>
    <s v="United States"/>
    <x v="180"/>
    <x v="25"/>
    <x v="0"/>
    <s v="FUR-CH-10003846"/>
    <x v="0"/>
    <x v="1"/>
    <s v="Hon Valutask Swivel Chairs"/>
    <n v="504.9"/>
    <n v="5"/>
    <n v="80.784000000000006"/>
    <x v="4"/>
    <x v="5"/>
  </r>
  <r>
    <s v="CA-2015-168480"/>
    <x v="231"/>
    <d v="2015-09-27T00:00:00"/>
    <x v="1"/>
    <s v="DM-12955"/>
    <s v="Dario Medina"/>
    <x v="1"/>
    <s v="United States"/>
    <x v="194"/>
    <x v="17"/>
    <x v="3"/>
    <s v="FUR-BO-10000468"/>
    <x v="0"/>
    <x v="0"/>
    <s v="O'Sullivan 2-Shelf Heavy-Duty Bookcases"/>
    <n v="194.32"/>
    <n v="4"/>
    <n v="31.091200000000001"/>
    <x v="6"/>
    <x v="4"/>
  </r>
  <r>
    <s v="US-2016-114293"/>
    <x v="431"/>
    <d v="2016-11-26T00:00:00"/>
    <x v="1"/>
    <s v="JH-16180"/>
    <s v="Justin Hirsh"/>
    <x v="0"/>
    <s v="United States"/>
    <x v="195"/>
    <x v="36"/>
    <x v="1"/>
    <s v="FUR-CH-10003833"/>
    <x v="0"/>
    <x v="1"/>
    <s v="Novimex Fabric Task Chair"/>
    <n v="195.136"/>
    <n v="4"/>
    <n v="-12.196"/>
    <x v="2"/>
    <x v="0"/>
  </r>
  <r>
    <s v="US-2015-123960"/>
    <x v="432"/>
    <d v="2015-06-16T00:00:00"/>
    <x v="1"/>
    <s v="BD-11605"/>
    <s v="Brian Dahlen"/>
    <x v="0"/>
    <s v="United States"/>
    <x v="91"/>
    <x v="35"/>
    <x v="0"/>
    <s v="FUR-FU-10004666"/>
    <x v="0"/>
    <x v="3"/>
    <s v="DAX Clear Channel Poster Frame"/>
    <n v="29.16"/>
    <n v="2"/>
    <n v="10.789199999999999"/>
    <x v="2"/>
    <x v="2"/>
  </r>
  <r>
    <s v="CA-2017-101749"/>
    <x v="433"/>
    <d v="2017-10-08T00:00:00"/>
    <x v="1"/>
    <s v="AS-10045"/>
    <s v="Aaron Smayling"/>
    <x v="1"/>
    <s v="United States"/>
    <x v="102"/>
    <x v="2"/>
    <x v="1"/>
    <s v="FUR-TA-10001520"/>
    <x v="0"/>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x v="0"/>
    <x v="3"/>
    <s v="Eldon Image Series Desk Accessories, Burgundy"/>
    <n v="16.72"/>
    <n v="5"/>
    <n v="3.3439999999999999"/>
    <x v="4"/>
    <x v="7"/>
  </r>
  <r>
    <s v="CA-2017-149559"/>
    <x v="91"/>
    <d v="2017-09-12T00:00:00"/>
    <x v="3"/>
    <s v="KF-16285"/>
    <s v="Karen Ferguson"/>
    <x v="2"/>
    <s v="United States"/>
    <x v="62"/>
    <x v="2"/>
    <x v="1"/>
    <s v="FUR-CH-10002320"/>
    <x v="0"/>
    <x v="1"/>
    <s v="Hon Pagoda Stacking Chairs"/>
    <n v="2054.2719999999999"/>
    <n v="8"/>
    <n v="256.78399999999999"/>
    <x v="5"/>
    <x v="4"/>
  </r>
  <r>
    <s v="CA-2017-121419"/>
    <x v="214"/>
    <d v="2017-04-04T00:00:00"/>
    <x v="2"/>
    <s v="TC-21475"/>
    <s v="Tony Chapman"/>
    <x v="2"/>
    <s v="United States"/>
    <x v="29"/>
    <x v="24"/>
    <x v="0"/>
    <s v="FUR-TA-10004534"/>
    <x v="0"/>
    <x v="2"/>
    <s v="Bevis 44 x 96 Conference Tables"/>
    <n v="411.8"/>
    <n v="2"/>
    <n v="70.006"/>
    <x v="3"/>
    <x v="6"/>
  </r>
  <r>
    <s v="US-2017-148054"/>
    <x v="434"/>
    <d v="2017-10-11T00:00:00"/>
    <x v="1"/>
    <s v="NZ-18565"/>
    <s v="Nick Zandusky"/>
    <x v="2"/>
    <s v="United States"/>
    <x v="197"/>
    <x v="42"/>
    <x v="1"/>
    <s v="FUR-FU-10003247"/>
    <x v="0"/>
    <x v="3"/>
    <s v="36X48 HARDFLOOR CHAIRMAT"/>
    <n v="41.96"/>
    <n v="2"/>
    <n v="2.9371999999999998"/>
    <x v="2"/>
    <x v="1"/>
  </r>
  <r>
    <s v="CA-2017-131492"/>
    <x v="66"/>
    <d v="2017-10-24T00:00:00"/>
    <x v="0"/>
    <s v="HH-15010"/>
    <s v="Hilary Holden"/>
    <x v="1"/>
    <s v="United States"/>
    <x v="28"/>
    <x v="2"/>
    <x v="1"/>
    <s v="FUR-FU-10003878"/>
    <x v="0"/>
    <x v="3"/>
    <s v="Linden 10&quot; Round Wall Clock, Black"/>
    <n v="30.56"/>
    <n v="2"/>
    <n v="10.3904"/>
    <x v="2"/>
    <x v="1"/>
  </r>
  <r>
    <s v="CA-2017-131492"/>
    <x v="66"/>
    <d v="2017-10-24T00:00:00"/>
    <x v="0"/>
    <s v="HH-15010"/>
    <s v="Hilary Holden"/>
    <x v="1"/>
    <s v="United States"/>
    <x v="28"/>
    <x v="2"/>
    <x v="1"/>
    <s v="FUR-TA-10003837"/>
    <x v="0"/>
    <x v="2"/>
    <s v="Anderson Hickey Conga Table Tops &amp; Accessories"/>
    <n v="24.367999999999999"/>
    <n v="2"/>
    <n v="-3.3506"/>
    <x v="2"/>
    <x v="1"/>
  </r>
  <r>
    <s v="CA-2014-119375"/>
    <x v="317"/>
    <d v="2014-11-22T00:00:00"/>
    <x v="1"/>
    <s v="YC-21895"/>
    <s v="Yoseph Carroll"/>
    <x v="1"/>
    <s v="United States"/>
    <x v="19"/>
    <x v="14"/>
    <x v="2"/>
    <s v="FUR-FU-10002379"/>
    <x v="0"/>
    <x v="3"/>
    <s v="Eldon Econocleat Chair Mats for Low Pile Carpets"/>
    <n v="124.41"/>
    <n v="3"/>
    <n v="14.9292"/>
    <x v="2"/>
    <x v="0"/>
  </r>
  <r>
    <s v="CA-2015-126137"/>
    <x v="131"/>
    <d v="2015-10-08T00:00:00"/>
    <x v="1"/>
    <s v="BS-11755"/>
    <s v="Bruce Stewart"/>
    <x v="0"/>
    <s v="United States"/>
    <x v="2"/>
    <x v="2"/>
    <x v="1"/>
    <s v="FUR-BO-10004409"/>
    <x v="0"/>
    <x v="0"/>
    <s v="Safco Value Mate Series Steel Bookcases, Baked Enamel Finish on Steel, Gray"/>
    <n v="120.666"/>
    <n v="2"/>
    <n v="18.454799999999999"/>
    <x v="2"/>
    <x v="1"/>
  </r>
  <r>
    <s v="CA-2014-143903"/>
    <x v="435"/>
    <d v="2014-07-24T00:00:00"/>
    <x v="1"/>
    <s v="KM-16375"/>
    <s v="Katherine Murray"/>
    <x v="2"/>
    <s v="United States"/>
    <x v="144"/>
    <x v="5"/>
    <x v="3"/>
    <s v="FUR-FU-10003724"/>
    <x v="0"/>
    <x v="3"/>
    <s v="Westinghouse Clip-On Gooseneck Lamps"/>
    <n v="16.739999999999998"/>
    <n v="5"/>
    <n v="-14.228999999999999"/>
    <x v="4"/>
    <x v="3"/>
  </r>
  <r>
    <s v="CA-2014-143903"/>
    <x v="435"/>
    <d v="2014-07-24T00:00:00"/>
    <x v="1"/>
    <s v="KM-16375"/>
    <s v="Katherine Murray"/>
    <x v="2"/>
    <s v="United States"/>
    <x v="144"/>
    <x v="5"/>
    <x v="3"/>
    <s v="FUR-CH-10002024"/>
    <x v="0"/>
    <x v="1"/>
    <s v="HON 5400 Series Task Chairs for Big and Tall"/>
    <n v="981.37199999999996"/>
    <n v="2"/>
    <n v="-140.196"/>
    <x v="4"/>
    <x v="3"/>
  </r>
  <r>
    <s v="CA-2017-118773"/>
    <x v="436"/>
    <d v="2017-02-14T00:00:00"/>
    <x v="1"/>
    <s v="TP-21415"/>
    <s v="Tom Prescott"/>
    <x v="0"/>
    <s v="United States"/>
    <x v="6"/>
    <x v="5"/>
    <x v="3"/>
    <s v="FUR-FU-10000550"/>
    <x v="0"/>
    <x v="3"/>
    <s v="Stacking Trays by OIC"/>
    <n v="3.984"/>
    <n v="2"/>
    <n v="-2.6892"/>
    <x v="2"/>
    <x v="11"/>
  </r>
  <r>
    <s v="US-2017-159205"/>
    <x v="76"/>
    <d v="2017-04-02T00:00:00"/>
    <x v="0"/>
    <s v="DB-12910"/>
    <s v="Daniel Byrd"/>
    <x v="2"/>
    <s v="United States"/>
    <x v="0"/>
    <x v="0"/>
    <x v="0"/>
    <s v="FUR-FU-10001591"/>
    <x v="0"/>
    <x v="3"/>
    <s v="Advantus Panel Wall Certificate Holder - 8.5x11"/>
    <n v="61"/>
    <n v="5"/>
    <n v="25.62"/>
    <x v="3"/>
    <x v="9"/>
  </r>
  <r>
    <s v="CA-2017-135692"/>
    <x v="437"/>
    <d v="2017-05-01T00:00:00"/>
    <x v="1"/>
    <s v="CV-12805"/>
    <s v="Cynthia Voltz"/>
    <x v="1"/>
    <s v="United States"/>
    <x v="50"/>
    <x v="5"/>
    <x v="3"/>
    <s v="FUR-BO-10002268"/>
    <x v="0"/>
    <x v="0"/>
    <s v="Sauder Barrister Bookcases"/>
    <n v="220.26560000000001"/>
    <n v="4"/>
    <n v="-42.1096"/>
    <x v="4"/>
    <x v="6"/>
  </r>
  <r>
    <s v="CA-2017-131233"/>
    <x v="438"/>
    <d v="2017-04-19T00:00:00"/>
    <x v="1"/>
    <s v="CS-12355"/>
    <s v="Christine Sundaresam"/>
    <x v="0"/>
    <s v="United States"/>
    <x v="13"/>
    <x v="7"/>
    <x v="2"/>
    <s v="FUR-BO-10003441"/>
    <x v="0"/>
    <x v="0"/>
    <s v="Bush Westfield Collection Bookcases, Fully Assembled"/>
    <n v="242.352"/>
    <n v="3"/>
    <n v="9.0882000000000005"/>
    <x v="2"/>
    <x v="6"/>
  </r>
  <r>
    <s v="CA-2017-119578"/>
    <x v="313"/>
    <d v="2017-12-27T00:00:00"/>
    <x v="0"/>
    <s v="JG-15310"/>
    <s v="Jason Gross"/>
    <x v="1"/>
    <s v="United States"/>
    <x v="134"/>
    <x v="38"/>
    <x v="2"/>
    <s v="FUR-BO-10003660"/>
    <x v="0"/>
    <x v="0"/>
    <s v="Bush Cubix Collection Bookcases, Fully Assembled"/>
    <n v="220.98"/>
    <n v="1"/>
    <n v="50.825400000000002"/>
    <x v="2"/>
    <x v="5"/>
  </r>
  <r>
    <s v="CA-2016-150350"/>
    <x v="427"/>
    <d v="2016-08-30T00:00:00"/>
    <x v="1"/>
    <s v="MS-17770"/>
    <s v="Maxwell Schwartz"/>
    <x v="0"/>
    <s v="United States"/>
    <x v="15"/>
    <x v="13"/>
    <x v="1"/>
    <s v="FUR-CH-10001973"/>
    <x v="0"/>
    <x v="1"/>
    <s v="Office Star Flex Back Scooter Chair with White Frame"/>
    <n v="532.70399999999995"/>
    <n v="6"/>
    <n v="-39.952800000000003"/>
    <x v="1"/>
    <x v="10"/>
  </r>
  <r>
    <s v="CA-2015-121720"/>
    <x v="432"/>
    <d v="2015-06-12T00:00:00"/>
    <x v="2"/>
    <s v="JE-15610"/>
    <s v="Jim Epp"/>
    <x v="1"/>
    <s v="United States"/>
    <x v="49"/>
    <x v="1"/>
    <x v="0"/>
    <s v="FUR-CH-10003312"/>
    <x v="0"/>
    <x v="1"/>
    <s v="Hon 2090 ÒPillow SoftÓ Series Mid Back Swivel/Tilt Chairs"/>
    <n v="1123.92"/>
    <n v="5"/>
    <n v="-182.637"/>
    <x v="5"/>
    <x v="2"/>
  </r>
  <r>
    <s v="CA-2015-121720"/>
    <x v="432"/>
    <d v="2015-06-12T00:00:00"/>
    <x v="2"/>
    <s v="JE-15610"/>
    <s v="Jim Epp"/>
    <x v="1"/>
    <s v="United States"/>
    <x v="49"/>
    <x v="1"/>
    <x v="0"/>
    <s v="FUR-FU-10003464"/>
    <x v="0"/>
    <x v="3"/>
    <s v="Seth Thomas 8 1/2&quot; Cubicle Clock"/>
    <n v="48.671999999999997"/>
    <n v="3"/>
    <n v="7.3007999999999997"/>
    <x v="5"/>
    <x v="2"/>
  </r>
  <r>
    <s v="CA-2014-136399"/>
    <x v="439"/>
    <d v="2014-12-17T00:00:00"/>
    <x v="2"/>
    <s v="CC-12100"/>
    <s v="Chad Cunningham"/>
    <x v="2"/>
    <s v="United States"/>
    <x v="2"/>
    <x v="2"/>
    <x v="1"/>
    <s v="FUR-FU-10004090"/>
    <x v="0"/>
    <x v="3"/>
    <s v="Executive Impressions 14&quot; Contract Wall Clock"/>
    <n v="44.46"/>
    <n v="2"/>
    <n v="14.671799999999999"/>
    <x v="5"/>
    <x v="5"/>
  </r>
  <r>
    <s v="CA-2014-136399"/>
    <x v="439"/>
    <d v="2014-12-17T00:00:00"/>
    <x v="2"/>
    <s v="CC-12100"/>
    <s v="Chad Cunningham"/>
    <x v="2"/>
    <s v="United States"/>
    <x v="2"/>
    <x v="2"/>
    <x v="1"/>
    <s v="FUR-CH-10002602"/>
    <x v="0"/>
    <x v="1"/>
    <s v="DMI Arturo Collection Mission-style Design Wood Chair"/>
    <n v="241.56800000000001"/>
    <n v="2"/>
    <n v="18.117599999999999"/>
    <x v="5"/>
    <x v="5"/>
  </r>
  <r>
    <s v="CA-2014-107916"/>
    <x v="440"/>
    <d v="2014-08-26T00:00:00"/>
    <x v="2"/>
    <s v="JP-15460"/>
    <s v="Jennifer Patt"/>
    <x v="1"/>
    <s v="United States"/>
    <x v="64"/>
    <x v="7"/>
    <x v="2"/>
    <s v="FUR-FU-10004586"/>
    <x v="0"/>
    <x v="3"/>
    <s v="G.E. Longer-Life Indoor Recessed Floodlight Bulbs"/>
    <n v="13.28"/>
    <n v="2"/>
    <n v="6.3743999999999996"/>
    <x v="3"/>
    <x v="10"/>
  </r>
  <r>
    <s v="CA-2017-164168"/>
    <x v="418"/>
    <d v="2017-11-18T00:00:00"/>
    <x v="1"/>
    <s v="LS-16975"/>
    <s v="Lindsay Shagiari"/>
    <x v="2"/>
    <s v="United States"/>
    <x v="144"/>
    <x v="5"/>
    <x v="3"/>
    <s v="FUR-FU-10001756"/>
    <x v="0"/>
    <x v="3"/>
    <s v="Eldon Expressions Desk Accessory, Wood Photo Frame, Mahogany"/>
    <n v="22.847999999999999"/>
    <n v="3"/>
    <n v="-17.7072"/>
    <x v="6"/>
    <x v="0"/>
  </r>
  <r>
    <s v="US-2016-148110"/>
    <x v="26"/>
    <d v="2016-09-11T00:00:00"/>
    <x v="1"/>
    <s v="AR-10825"/>
    <s v="Anthony Rawles"/>
    <x v="1"/>
    <s v="United States"/>
    <x v="198"/>
    <x v="5"/>
    <x v="3"/>
    <s v="FUR-CH-10002647"/>
    <x v="0"/>
    <x v="1"/>
    <s v="Situations Contoured Folding Chairs, 4/Set"/>
    <n v="347.80200000000002"/>
    <n v="7"/>
    <n v="-24.843"/>
    <x v="6"/>
    <x v="4"/>
  </r>
  <r>
    <s v="CA-2017-131828"/>
    <x v="441"/>
    <d v="2017-02-13T00:00:00"/>
    <x v="0"/>
    <s v="CS-11845"/>
    <s v="Cari Sayre"/>
    <x v="1"/>
    <s v="United States"/>
    <x v="15"/>
    <x v="13"/>
    <x v="1"/>
    <s v="FUR-CH-10004495"/>
    <x v="0"/>
    <x v="1"/>
    <s v="Global Leather and Oak Executive Chair, Black"/>
    <n v="963.13599999999997"/>
    <n v="4"/>
    <n v="108.3528"/>
    <x v="3"/>
    <x v="11"/>
  </r>
  <r>
    <s v="CA-2015-147830"/>
    <x v="442"/>
    <d v="2015-12-18T00:00:00"/>
    <x v="2"/>
    <s v="NF-18385"/>
    <s v="Natalie Fritzler"/>
    <x v="0"/>
    <s v="United States"/>
    <x v="19"/>
    <x v="15"/>
    <x v="2"/>
    <s v="FUR-FU-10004091"/>
    <x v="0"/>
    <x v="3"/>
    <s v="Howard Miller 13&quot; Diameter Goldtone Round Wall Clock"/>
    <n v="262.86399999999998"/>
    <n v="7"/>
    <n v="69.001800000000003"/>
    <x v="0"/>
    <x v="5"/>
  </r>
  <r>
    <s v="CA-2015-139584"/>
    <x v="108"/>
    <d v="2015-08-28T00:00:00"/>
    <x v="1"/>
    <s v="EM-13810"/>
    <s v="Eleni McCrary"/>
    <x v="1"/>
    <s v="United States"/>
    <x v="13"/>
    <x v="7"/>
    <x v="2"/>
    <s v="FUR-TA-10001539"/>
    <x v="0"/>
    <x v="2"/>
    <s v="Chromcraft Rectangular Conference Tables"/>
    <n v="284.36399999999998"/>
    <n v="2"/>
    <n v="-75.830399999999997"/>
    <x v="4"/>
    <x v="10"/>
  </r>
  <r>
    <s v="CA-2016-146682"/>
    <x v="443"/>
    <d v="2016-10-31T00:00:00"/>
    <x v="2"/>
    <s v="KW-16435"/>
    <s v="Katrina Willman"/>
    <x v="0"/>
    <s v="United States"/>
    <x v="140"/>
    <x v="17"/>
    <x v="3"/>
    <s v="FUR-FU-10002671"/>
    <x v="0"/>
    <x v="3"/>
    <s v="Electrix 20W Halogen Replacement Bulb for Zoom-In Desk Lamp"/>
    <n v="67"/>
    <n v="5"/>
    <n v="32.159999999999997"/>
    <x v="3"/>
    <x v="1"/>
  </r>
  <r>
    <s v="CA-2016-138695"/>
    <x v="444"/>
    <d v="2016-06-03T00:00:00"/>
    <x v="1"/>
    <s v="KC-16675"/>
    <s v="Kimberly Carter"/>
    <x v="1"/>
    <s v="United States"/>
    <x v="199"/>
    <x v="1"/>
    <x v="0"/>
    <s v="FUR-CH-10003833"/>
    <x v="0"/>
    <x v="1"/>
    <s v="Novimex Fabric Task Chair"/>
    <n v="390.27199999999999"/>
    <n v="8"/>
    <n v="-24.391999999999999"/>
    <x v="6"/>
    <x v="7"/>
  </r>
  <r>
    <s v="US-2016-133879"/>
    <x v="445"/>
    <d v="2016-03-28T00:00:00"/>
    <x v="1"/>
    <s v="KT-16465"/>
    <s v="Kean Takahito"/>
    <x v="0"/>
    <s v="United States"/>
    <x v="9"/>
    <x v="8"/>
    <x v="3"/>
    <s v="FUR-CH-10000665"/>
    <x v="0"/>
    <x v="1"/>
    <s v="Global Airflow Leather Mesh Back Chair, Black"/>
    <n v="528.42999999999995"/>
    <n v="5"/>
    <n v="0"/>
    <x v="1"/>
    <x v="9"/>
  </r>
  <r>
    <s v="US-2017-132059"/>
    <x v="204"/>
    <d v="2017-09-29T00:00:00"/>
    <x v="1"/>
    <s v="AP-10915"/>
    <s v="Arthur Prichep"/>
    <x v="0"/>
    <s v="United States"/>
    <x v="200"/>
    <x v="12"/>
    <x v="1"/>
    <s v="FUR-BO-10001811"/>
    <x v="0"/>
    <x v="0"/>
    <s v="Atlantic Metals Mobile 5-Shelf Bookcases, Custom Colors"/>
    <n v="180.58799999999999"/>
    <n v="2"/>
    <n v="-240.78399999999999"/>
    <x v="6"/>
    <x v="4"/>
  </r>
  <r>
    <s v="CA-2017-105235"/>
    <x v="446"/>
    <d v="2017-12-11T00:00:00"/>
    <x v="1"/>
    <s v="SM-20950"/>
    <s v="Suzanne McNair"/>
    <x v="1"/>
    <s v="United States"/>
    <x v="13"/>
    <x v="7"/>
    <x v="2"/>
    <s v="FUR-FU-10001487"/>
    <x v="0"/>
    <x v="3"/>
    <s v="Eldon Expressions Wood and Plastic Desk Accessories, Cherry Wood"/>
    <n v="20.94"/>
    <n v="3"/>
    <n v="6.0726000000000004"/>
    <x v="6"/>
    <x v="5"/>
  </r>
  <r>
    <s v="CA-2017-105235"/>
    <x v="446"/>
    <d v="2017-12-11T00:00:00"/>
    <x v="1"/>
    <s v="SM-20950"/>
    <s v="Suzanne McNair"/>
    <x v="1"/>
    <s v="United States"/>
    <x v="13"/>
    <x v="7"/>
    <x v="2"/>
    <s v="FUR-FU-10000521"/>
    <x v="0"/>
    <x v="3"/>
    <s v="Seth Thomas 14&quot; Putty-Colored Wall Clock"/>
    <n v="58.68"/>
    <n v="2"/>
    <n v="18.190799999999999"/>
    <x v="6"/>
    <x v="5"/>
  </r>
  <r>
    <s v="CA-2014-164224"/>
    <x v="447"/>
    <d v="2014-05-20T00:00:00"/>
    <x v="0"/>
    <s v="TT-21070"/>
    <s v="Ted Trevino"/>
    <x v="0"/>
    <s v="United States"/>
    <x v="40"/>
    <x v="15"/>
    <x v="2"/>
    <s v="FUR-FU-10000308"/>
    <x v="0"/>
    <x v="3"/>
    <s v="Deflect-o Glass Clear Studded Chair Mats"/>
    <n v="149.232"/>
    <n v="3"/>
    <n v="3.7307999999999999"/>
    <x v="3"/>
    <x v="7"/>
  </r>
  <r>
    <s v="CA-2014-158372"/>
    <x v="448"/>
    <d v="2014-11-16T00:00:00"/>
    <x v="1"/>
    <s v="RD-19900"/>
    <s v="Ruben Dartt"/>
    <x v="0"/>
    <s v="United States"/>
    <x v="53"/>
    <x v="2"/>
    <x v="1"/>
    <s v="FUR-FU-10000397"/>
    <x v="0"/>
    <x v="3"/>
    <s v="Luxo Economy Swing Arm Lamp"/>
    <n v="39.880000000000003"/>
    <n v="2"/>
    <n v="11.166399999999999"/>
    <x v="6"/>
    <x v="0"/>
  </r>
  <r>
    <s v="CA-2014-158372"/>
    <x v="448"/>
    <d v="2014-11-16T00:00:00"/>
    <x v="1"/>
    <s v="RD-19900"/>
    <s v="Ruben Dartt"/>
    <x v="0"/>
    <s v="United States"/>
    <x v="53"/>
    <x v="2"/>
    <x v="1"/>
    <s v="FUR-FU-10001867"/>
    <x v="0"/>
    <x v="3"/>
    <s v="Eldon Expressions Punched Metal &amp; Wood Desk Accessories, Pewter &amp; Cherry"/>
    <n v="53.2"/>
    <n v="5"/>
    <n v="14.896000000000001"/>
    <x v="6"/>
    <x v="0"/>
  </r>
  <r>
    <s v="CA-2017-131625"/>
    <x v="449"/>
    <d v="2017-09-05T00:00:00"/>
    <x v="0"/>
    <s v="BN-11515"/>
    <s v="Bradley Nguyen"/>
    <x v="0"/>
    <s v="United States"/>
    <x v="13"/>
    <x v="7"/>
    <x v="2"/>
    <s v="FUR-FU-10004960"/>
    <x v="0"/>
    <x v="3"/>
    <s v="Seth Thomas 12&quot; Clock w/ Goldtone Case"/>
    <n v="114.9"/>
    <n v="5"/>
    <n v="39.066000000000003"/>
    <x v="4"/>
    <x v="4"/>
  </r>
  <r>
    <s v="CA-2016-140746"/>
    <x v="450"/>
    <d v="2016-01-15T00:00:00"/>
    <x v="3"/>
    <s v="RC-19825"/>
    <s v="Roy Collins"/>
    <x v="0"/>
    <s v="United States"/>
    <x v="130"/>
    <x v="19"/>
    <x v="2"/>
    <s v="FUR-TA-10002903"/>
    <x v="0"/>
    <x v="2"/>
    <s v="Bevis Round Bullnose 29&quot; High Table Top"/>
    <n v="181.797"/>
    <n v="1"/>
    <n v="-15.582599999999999"/>
    <x v="7"/>
    <x v="8"/>
  </r>
  <r>
    <s v="US-2016-127971"/>
    <x v="47"/>
    <d v="2016-11-27T00:00:00"/>
    <x v="1"/>
    <s v="DW-13195"/>
    <s v="David Wiener"/>
    <x v="1"/>
    <s v="United States"/>
    <x v="6"/>
    <x v="5"/>
    <x v="3"/>
    <s v="FUR-CH-10003774"/>
    <x v="0"/>
    <x v="1"/>
    <s v="Global Wood Trimmed Manager's Task Chair, Khaki"/>
    <n v="318.43"/>
    <n v="5"/>
    <n v="-77.332999999999998"/>
    <x v="1"/>
    <x v="0"/>
  </r>
  <r>
    <s v="US-2016-127971"/>
    <x v="47"/>
    <d v="2016-11-27T00:00:00"/>
    <x v="1"/>
    <s v="DW-13195"/>
    <s v="David Wiener"/>
    <x v="1"/>
    <s v="United States"/>
    <x v="6"/>
    <x v="5"/>
    <x v="3"/>
    <s v="FUR-FU-10000023"/>
    <x v="0"/>
    <x v="3"/>
    <s v="Eldon Wave Desk Accessories"/>
    <n v="7.0679999999999996"/>
    <n v="3"/>
    <n v="-2.8271999999999999"/>
    <x v="1"/>
    <x v="0"/>
  </r>
  <r>
    <s v="CA-2017-113355"/>
    <x v="451"/>
    <d v="2017-12-05T00:00:00"/>
    <x v="1"/>
    <s v="SJ-20215"/>
    <s v="Sarah Jordon"/>
    <x v="0"/>
    <s v="United States"/>
    <x v="141"/>
    <x v="5"/>
    <x v="3"/>
    <s v="FUR-CH-10002602"/>
    <x v="0"/>
    <x v="1"/>
    <s v="DMI Arturo Collection Mission-style Design Wood Chair"/>
    <n v="317.05799999999999"/>
    <n v="3"/>
    <n v="-18.117599999999999"/>
    <x v="4"/>
    <x v="5"/>
  </r>
  <r>
    <s v="CA-2016-159730"/>
    <x v="334"/>
    <d v="2016-09-21T00:00:00"/>
    <x v="1"/>
    <s v="SJ-20125"/>
    <s v="Sanjit Jacobs"/>
    <x v="2"/>
    <s v="United States"/>
    <x v="15"/>
    <x v="13"/>
    <x v="1"/>
    <s v="FUR-CH-10004875"/>
    <x v="0"/>
    <x v="1"/>
    <s v="Harbour Creations 67200 Series Stacking Chairs"/>
    <n v="113.88800000000001"/>
    <n v="2"/>
    <n v="9.9651999999999994"/>
    <x v="4"/>
    <x v="4"/>
  </r>
  <r>
    <s v="CA-2017-119389"/>
    <x v="452"/>
    <d v="2017-04-19T00:00:00"/>
    <x v="2"/>
    <s v="BG-11740"/>
    <s v="Bruce Geld"/>
    <x v="0"/>
    <s v="United States"/>
    <x v="3"/>
    <x v="3"/>
    <x v="2"/>
    <s v="FUR-FU-10001473"/>
    <x v="0"/>
    <x v="3"/>
    <s v="Eldon Executive Woodline II Desk Accessories, Mahogany"/>
    <n v="60.311999999999998"/>
    <n v="3"/>
    <n v="5.2773000000000003"/>
    <x v="3"/>
    <x v="6"/>
  </r>
  <r>
    <s v="US-2016-161844"/>
    <x v="453"/>
    <d v="2016-12-14T00:00:00"/>
    <x v="0"/>
    <s v="DK-12835"/>
    <s v="Damala Kotsonis"/>
    <x v="1"/>
    <s v="United States"/>
    <x v="20"/>
    <x v="9"/>
    <x v="0"/>
    <s v="FUR-TA-10001676"/>
    <x v="0"/>
    <x v="2"/>
    <s v="Hon 61000 Series Interactive Training Tables"/>
    <n v="79.974000000000004"/>
    <n v="3"/>
    <n v="-29.323799999999999"/>
    <x v="2"/>
    <x v="5"/>
  </r>
  <r>
    <s v="CA-2015-146038"/>
    <x v="289"/>
    <d v="2015-02-16T00:00:00"/>
    <x v="1"/>
    <s v="SJ-20215"/>
    <s v="Sarah Jordon"/>
    <x v="0"/>
    <s v="United States"/>
    <x v="2"/>
    <x v="2"/>
    <x v="1"/>
    <s v="FUR-CH-10002774"/>
    <x v="0"/>
    <x v="1"/>
    <s v="Global Deluxe Stacking Chair, Gray"/>
    <n v="203.92"/>
    <n v="5"/>
    <n v="22.940999999999999"/>
    <x v="1"/>
    <x v="11"/>
  </r>
  <r>
    <s v="CA-2014-159478"/>
    <x v="454"/>
    <d v="2014-10-06T00:00:00"/>
    <x v="1"/>
    <s v="MH-17785"/>
    <s v="Maya Herman"/>
    <x v="1"/>
    <s v="United States"/>
    <x v="13"/>
    <x v="7"/>
    <x v="2"/>
    <s v="FUR-FU-10000221"/>
    <x v="0"/>
    <x v="3"/>
    <s v="Master Caster Door Stop, Brown"/>
    <n v="15.24"/>
    <n v="3"/>
    <n v="5.1816000000000004"/>
    <x v="6"/>
    <x v="4"/>
  </r>
  <r>
    <s v="CA-2014-106264"/>
    <x v="22"/>
    <d v="2014-12-30T00:00:00"/>
    <x v="1"/>
    <s v="CK-12595"/>
    <s v="Clytie Kelty"/>
    <x v="0"/>
    <s v="United States"/>
    <x v="53"/>
    <x v="2"/>
    <x v="1"/>
    <s v="FUR-FU-10001852"/>
    <x v="0"/>
    <x v="3"/>
    <s v="Eldon Regeneration Recycled Desk Accessories, Smoke"/>
    <n v="3.48"/>
    <n v="2"/>
    <n v="1.1135999999999999"/>
    <x v="4"/>
    <x v="5"/>
  </r>
  <r>
    <s v="US-2014-159926"/>
    <x v="356"/>
    <d v="2014-11-22T00:00:00"/>
    <x v="1"/>
    <s v="CS-11950"/>
    <s v="Carlos Soltero"/>
    <x v="0"/>
    <s v="United States"/>
    <x v="3"/>
    <x v="3"/>
    <x v="2"/>
    <s v="FUR-FU-10001473"/>
    <x v="0"/>
    <x v="3"/>
    <s v="Eldon Executive Woodline II Desk Accessories, Mahogany"/>
    <n v="60.311999999999998"/>
    <n v="3"/>
    <n v="5.2773000000000003"/>
    <x v="4"/>
    <x v="0"/>
  </r>
  <r>
    <s v="CA-2016-162747"/>
    <x v="174"/>
    <d v="2016-03-25T00:00:00"/>
    <x v="0"/>
    <s v="AH-10030"/>
    <s v="Aaron Hawkins"/>
    <x v="1"/>
    <s v="United States"/>
    <x v="201"/>
    <x v="21"/>
    <x v="0"/>
    <s v="FUR-FU-10003691"/>
    <x v="0"/>
    <x v="3"/>
    <s v="Eldon Image Series Desk Accessories, Ebony"/>
    <n v="86.45"/>
    <n v="7"/>
    <n v="38.037999999999997"/>
    <x v="2"/>
    <x v="9"/>
  </r>
  <r>
    <s v="US-2014-133130"/>
    <x v="52"/>
    <d v="2014-10-01T00:00:00"/>
    <x v="1"/>
    <s v="TH-21100"/>
    <s v="Thea Hendricks"/>
    <x v="0"/>
    <s v="United States"/>
    <x v="53"/>
    <x v="2"/>
    <x v="1"/>
    <s v="FUR-CH-10002602"/>
    <x v="0"/>
    <x v="1"/>
    <s v="DMI Arturo Collection Mission-style Design Wood Chair"/>
    <n v="603.91999999999996"/>
    <n v="5"/>
    <n v="45.293999999999997"/>
    <x v="4"/>
    <x v="4"/>
  </r>
  <r>
    <s v="CA-2017-169978"/>
    <x v="455"/>
    <d v="2017-12-28T00:00:00"/>
    <x v="1"/>
    <s v="HG-15025"/>
    <s v="Hunter Glantz"/>
    <x v="0"/>
    <s v="United States"/>
    <x v="64"/>
    <x v="7"/>
    <x v="2"/>
    <s v="FUR-CH-10002602"/>
    <x v="0"/>
    <x v="1"/>
    <s v="DMI Arturo Collection Mission-style Design Wood Chair"/>
    <n v="271.76400000000001"/>
    <n v="2"/>
    <n v="48.313600000000001"/>
    <x v="4"/>
    <x v="5"/>
  </r>
  <r>
    <s v="CA-2017-161739"/>
    <x v="219"/>
    <d v="2017-11-15T00:00:00"/>
    <x v="0"/>
    <s v="EB-13750"/>
    <s v="Edward Becker"/>
    <x v="1"/>
    <s v="United States"/>
    <x v="82"/>
    <x v="5"/>
    <x v="3"/>
    <s v="FUR-FU-10001468"/>
    <x v="0"/>
    <x v="3"/>
    <s v="Tenex Antistatic Computer Chair Mats"/>
    <n v="341.96"/>
    <n v="5"/>
    <n v="-427.45"/>
    <x v="2"/>
    <x v="0"/>
  </r>
  <r>
    <s v="CA-2014-134551"/>
    <x v="191"/>
    <d v="2014-12-25T00:00:00"/>
    <x v="1"/>
    <s v="TS-21505"/>
    <s v="Tony Sayre"/>
    <x v="0"/>
    <s v="United States"/>
    <x v="11"/>
    <x v="9"/>
    <x v="0"/>
    <s v="FUR-CH-10004287"/>
    <x v="0"/>
    <x v="1"/>
    <s v="SAFCO Arco Folding Chair"/>
    <n v="662.88"/>
    <n v="3"/>
    <n v="74.573999999999998"/>
    <x v="2"/>
    <x v="5"/>
  </r>
  <r>
    <s v="CA-2015-120810"/>
    <x v="456"/>
    <d v="2015-07-27T00:00:00"/>
    <x v="1"/>
    <s v="TH-21550"/>
    <s v="Tracy Hopkins"/>
    <x v="2"/>
    <s v="United States"/>
    <x v="13"/>
    <x v="7"/>
    <x v="2"/>
    <s v="FUR-FU-10002253"/>
    <x v="0"/>
    <x v="3"/>
    <s v="Howard Miller 13&quot; Diameter Pewter Finish Round Wall Clock"/>
    <n v="128.82"/>
    <n v="3"/>
    <n v="50.239800000000002"/>
    <x v="4"/>
    <x v="3"/>
  </r>
  <r>
    <s v="CA-2017-122595"/>
    <x v="417"/>
    <d v="2017-12-20T00:00:00"/>
    <x v="1"/>
    <s v="GM-14455"/>
    <s v="Gary Mitchum"/>
    <x v="2"/>
    <s v="United States"/>
    <x v="9"/>
    <x v="8"/>
    <x v="3"/>
    <s v="FUR-FU-10002963"/>
    <x v="0"/>
    <x v="3"/>
    <s v="Master Caster Door Stop, Gray"/>
    <n v="2.032"/>
    <n v="1"/>
    <n v="-1.3208"/>
    <x v="6"/>
    <x v="5"/>
  </r>
  <r>
    <s v="US-2017-109253"/>
    <x v="67"/>
    <d v="2017-08-22T00:00:00"/>
    <x v="2"/>
    <s v="PR-18880"/>
    <s v="Patrick Ryan"/>
    <x v="0"/>
    <s v="United States"/>
    <x v="121"/>
    <x v="2"/>
    <x v="1"/>
    <s v="FUR-FU-10000193"/>
    <x v="0"/>
    <x v="3"/>
    <s v="Tenex Chairmats For Use with Hard Floors"/>
    <n v="129.91999999999999"/>
    <n v="4"/>
    <n v="10.393599999999999"/>
    <x v="5"/>
    <x v="10"/>
  </r>
  <r>
    <s v="US-2017-109253"/>
    <x v="67"/>
    <d v="2017-08-22T00:00:00"/>
    <x v="2"/>
    <s v="PR-18880"/>
    <s v="Patrick Ryan"/>
    <x v="0"/>
    <s v="United States"/>
    <x v="121"/>
    <x v="2"/>
    <x v="1"/>
    <s v="FUR-TA-10001539"/>
    <x v="0"/>
    <x v="2"/>
    <s v="Chromcraft Rectangular Conference Tables"/>
    <n v="568.72799999999995"/>
    <n v="3"/>
    <n v="28.436399999999999"/>
    <x v="5"/>
    <x v="10"/>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x v="10"/>
  </r>
  <r>
    <s v="US-2014-134733"/>
    <x v="458"/>
    <d v="2014-09-28T00:00:00"/>
    <x v="1"/>
    <s v="BM-11650"/>
    <s v="Brian Moss"/>
    <x v="1"/>
    <s v="United States"/>
    <x v="53"/>
    <x v="2"/>
    <x v="1"/>
    <s v="FUR-BO-10002916"/>
    <x v="0"/>
    <x v="0"/>
    <s v="Rush Hierlooms Collection 1&quot; Thick Stackable Bookcases"/>
    <n v="435.99900000000002"/>
    <n v="3"/>
    <n v="20.517600000000002"/>
    <x v="2"/>
    <x v="4"/>
  </r>
  <r>
    <s v="US-2014-150434"/>
    <x v="459"/>
    <d v="2014-07-24T00:00:00"/>
    <x v="1"/>
    <s v="CA-12310"/>
    <s v="Christine Abelman"/>
    <x v="1"/>
    <s v="United States"/>
    <x v="203"/>
    <x v="19"/>
    <x v="2"/>
    <s v="FUR-TA-10004152"/>
    <x v="0"/>
    <x v="2"/>
    <s v="Barricks 18&quot; x 48&quot; Non-Folding Utility Table with Bottom Storage Shelf"/>
    <n v="70.56"/>
    <n v="1"/>
    <n v="-4.032"/>
    <x v="2"/>
    <x v="3"/>
  </r>
  <r>
    <s v="US-2015-142020"/>
    <x v="460"/>
    <d v="2015-06-08T00:00:00"/>
    <x v="0"/>
    <s v="TC-21535"/>
    <s v="Tracy Collins"/>
    <x v="2"/>
    <s v="United States"/>
    <x v="13"/>
    <x v="7"/>
    <x v="2"/>
    <s v="FUR-FU-10000672"/>
    <x v="0"/>
    <x v="3"/>
    <s v="Executive Impressions 10&quot; Spectator Wall Clock"/>
    <n v="35.28"/>
    <n v="3"/>
    <n v="11.995200000000001"/>
    <x v="4"/>
    <x v="2"/>
  </r>
  <r>
    <s v="CA-2016-130050"/>
    <x v="461"/>
    <d v="2016-07-18T00:00:00"/>
    <x v="0"/>
    <s v="MC-17425"/>
    <s v="Mark Cousins"/>
    <x v="1"/>
    <s v="United States"/>
    <x v="6"/>
    <x v="5"/>
    <x v="3"/>
    <s v="FUR-FU-10001940"/>
    <x v="0"/>
    <x v="3"/>
    <s v="Staple-based wall hangings"/>
    <n v="9.5519999999999996"/>
    <n v="3"/>
    <n v="-3.8208000000000002"/>
    <x v="3"/>
    <x v="3"/>
  </r>
  <r>
    <s v="CA-2014-115161"/>
    <x v="462"/>
    <d v="2014-02-02T00:00:00"/>
    <x v="2"/>
    <s v="LC-17050"/>
    <s v="Liz Carlisle"/>
    <x v="0"/>
    <s v="United States"/>
    <x v="204"/>
    <x v="2"/>
    <x v="1"/>
    <s v="FUR-BO-10003966"/>
    <x v="0"/>
    <x v="0"/>
    <s v="Sauder Facets Collection Library, Sky Alder Finish"/>
    <n v="290.666"/>
    <n v="2"/>
    <n v="3.4196"/>
    <x v="3"/>
    <x v="8"/>
  </r>
  <r>
    <s v="CA-2015-115511"/>
    <x v="32"/>
    <d v="2015-11-25T00:00:00"/>
    <x v="1"/>
    <s v="NW-18400"/>
    <s v="Natalie Webber"/>
    <x v="0"/>
    <s v="United States"/>
    <x v="205"/>
    <x v="34"/>
    <x v="1"/>
    <s v="FUR-BO-10002598"/>
    <x v="0"/>
    <x v="0"/>
    <s v="Hon Metal Bookcases, Putty"/>
    <n v="141.96"/>
    <n v="2"/>
    <n v="41.168399999999998"/>
    <x v="4"/>
    <x v="0"/>
  </r>
  <r>
    <s v="CA-2015-161718"/>
    <x v="463"/>
    <d v="2015-12-10T00:00:00"/>
    <x v="1"/>
    <s v="SO-20335"/>
    <s v="Sean O'Donnell"/>
    <x v="0"/>
    <s v="United States"/>
    <x v="206"/>
    <x v="7"/>
    <x v="2"/>
    <s v="FUR-FU-10002445"/>
    <x v="0"/>
    <x v="3"/>
    <s v="DAX Two-Tone Rosewood/Black Document Frame, Desktop, 5 x 7"/>
    <n v="28.44"/>
    <n v="3"/>
    <n v="11.375999999999999"/>
    <x v="6"/>
    <x v="5"/>
  </r>
  <r>
    <s v="CA-2015-161718"/>
    <x v="463"/>
    <d v="2015-12-10T00:00:00"/>
    <x v="1"/>
    <s v="SO-20335"/>
    <s v="Sean O'Donnell"/>
    <x v="0"/>
    <s v="United States"/>
    <x v="206"/>
    <x v="7"/>
    <x v="2"/>
    <s v="FUR-CH-10002372"/>
    <x v="0"/>
    <x v="1"/>
    <s v="Office Star - Ergonomically Designed Knee Chair"/>
    <n v="364.41"/>
    <n v="5"/>
    <n v="8.0980000000000008"/>
    <x v="6"/>
    <x v="5"/>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x v="5"/>
  </r>
  <r>
    <s v="CA-2017-103156"/>
    <x v="68"/>
    <d v="2017-11-24T00:00:00"/>
    <x v="2"/>
    <s v="TD-20995"/>
    <s v="Tamara Dahlen"/>
    <x v="0"/>
    <s v="United States"/>
    <x v="3"/>
    <x v="3"/>
    <x v="2"/>
    <s v="FUR-FU-10000320"/>
    <x v="0"/>
    <x v="3"/>
    <s v="OIC Stacking Trays"/>
    <n v="24.047999999999998"/>
    <n v="9"/>
    <n v="7.2144000000000004"/>
    <x v="5"/>
    <x v="0"/>
  </r>
  <r>
    <s v="CA-2015-130659"/>
    <x v="463"/>
    <d v="2015-12-09T00:00:00"/>
    <x v="0"/>
    <s v="MS-17365"/>
    <s v="Maribeth Schnelling"/>
    <x v="0"/>
    <s v="United States"/>
    <x v="13"/>
    <x v="7"/>
    <x v="2"/>
    <s v="FUR-CH-10003535"/>
    <x v="0"/>
    <x v="1"/>
    <s v="Global Armless Task Chair, Royal Blue"/>
    <n v="384.17399999999998"/>
    <n v="7"/>
    <n v="29.880199999999999"/>
    <x v="2"/>
    <x v="5"/>
  </r>
  <r>
    <s v="CA-2017-148404"/>
    <x v="273"/>
    <d v="2017-10-11T00:00:00"/>
    <x v="1"/>
    <s v="Dp-13240"/>
    <s v="Dean percer"/>
    <x v="2"/>
    <s v="United States"/>
    <x v="127"/>
    <x v="30"/>
    <x v="0"/>
    <s v="FUR-TA-10001039"/>
    <x v="0"/>
    <x v="2"/>
    <s v="KI Adjustable-Height Table"/>
    <n v="154.76400000000001"/>
    <n v="3"/>
    <n v="-36.111600000000003"/>
    <x v="4"/>
    <x v="1"/>
  </r>
  <r>
    <s v="CA-2015-129700"/>
    <x v="50"/>
    <d v="2015-05-05T00:00:00"/>
    <x v="2"/>
    <s v="LA-16780"/>
    <s v="Laura Armstrong"/>
    <x v="1"/>
    <s v="United States"/>
    <x v="207"/>
    <x v="8"/>
    <x v="3"/>
    <s v="FUR-FU-10001940"/>
    <x v="0"/>
    <x v="3"/>
    <s v="Staple-based wall hangings"/>
    <n v="22.288"/>
    <n v="7"/>
    <n v="-8.9152000000000005"/>
    <x v="5"/>
    <x v="7"/>
  </r>
  <r>
    <s v="CA-2017-168739"/>
    <x v="464"/>
    <d v="2017-06-05T00:00:00"/>
    <x v="1"/>
    <s v="HZ-14950"/>
    <s v="Henia Zydlo"/>
    <x v="0"/>
    <s v="United States"/>
    <x v="6"/>
    <x v="5"/>
    <x v="3"/>
    <s v="FUR-FU-10003919"/>
    <x v="0"/>
    <x v="3"/>
    <s v="Eldon Executive Woodline II Cherry Finish Desk Accessories"/>
    <n v="65.424000000000007"/>
    <n v="4"/>
    <n v="-52.339199999999998"/>
    <x v="1"/>
    <x v="7"/>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FU-10002191"/>
    <x v="0"/>
    <x v="3"/>
    <s v="G.E. Halogen Desk Lamp Bulbs"/>
    <n v="22.335999999999999"/>
    <n v="4"/>
    <n v="7.8175999999999997"/>
    <x v="4"/>
    <x v="6"/>
  </r>
  <r>
    <s v="CA-2015-150791"/>
    <x v="329"/>
    <d v="2015-09-13T00:00:00"/>
    <x v="1"/>
    <s v="CC-12430"/>
    <s v="Chuck Clark"/>
    <x v="2"/>
    <s v="United States"/>
    <x v="13"/>
    <x v="7"/>
    <x v="2"/>
    <s v="FUR-CH-10000665"/>
    <x v="0"/>
    <x v="1"/>
    <s v="Global Airflow Leather Mesh Back Chair, Black"/>
    <n v="271.76400000000001"/>
    <n v="2"/>
    <n v="60.392000000000003"/>
    <x v="1"/>
    <x v="4"/>
  </r>
  <r>
    <s v="CA-2015-153381"/>
    <x v="262"/>
    <d v="2015-09-28T00:00:00"/>
    <x v="1"/>
    <s v="DE-13255"/>
    <s v="Deanra Eno"/>
    <x v="2"/>
    <s v="United States"/>
    <x v="208"/>
    <x v="26"/>
    <x v="3"/>
    <s v="FUR-CH-10000988"/>
    <x v="0"/>
    <x v="1"/>
    <s v="Hon Olson Stacker Stools"/>
    <n v="1408.1"/>
    <n v="10"/>
    <n v="394.26799999999997"/>
    <x v="4"/>
    <x v="4"/>
  </r>
  <r>
    <s v="US-2017-111024"/>
    <x v="209"/>
    <d v="2017-07-06T00:00:00"/>
    <x v="0"/>
    <s v="SZ-20035"/>
    <s v="Sam Zeldin"/>
    <x v="2"/>
    <s v="United States"/>
    <x v="68"/>
    <x v="15"/>
    <x v="2"/>
    <s v="FUR-TA-10002041"/>
    <x v="0"/>
    <x v="2"/>
    <s v="Bevis Round Conference Table Top, X-Base"/>
    <n v="215.148"/>
    <n v="2"/>
    <n v="-103.98820000000001"/>
    <x v="0"/>
    <x v="3"/>
  </r>
  <r>
    <s v="CA-2017-148264"/>
    <x v="64"/>
    <d v="2017-12-09T00:00:00"/>
    <x v="2"/>
    <s v="LF-17185"/>
    <s v="Luke Foster"/>
    <x v="0"/>
    <s v="United States"/>
    <x v="209"/>
    <x v="2"/>
    <x v="1"/>
    <s v="FUR-FU-10002703"/>
    <x v="0"/>
    <x v="3"/>
    <s v="Tenex Traditional Chairmats for Hard Floors, Average Lip, 36&quot; x 48&quot;"/>
    <n v="128.9"/>
    <n v="2"/>
    <n v="15.468"/>
    <x v="5"/>
    <x v="5"/>
  </r>
  <r>
    <s v="US-2015-100531"/>
    <x v="466"/>
    <d v="2015-09-29T00:00:00"/>
    <x v="2"/>
    <s v="NM-18520"/>
    <s v="Neoma Murray"/>
    <x v="0"/>
    <s v="United States"/>
    <x v="9"/>
    <x v="8"/>
    <x v="3"/>
    <s v="FUR-FU-10003849"/>
    <x v="0"/>
    <x v="3"/>
    <s v="DAX Metal Frame, Desktop, Stepped-Edge"/>
    <n v="24.288"/>
    <n v="3"/>
    <n v="-12.751200000000001"/>
    <x v="3"/>
    <x v="4"/>
  </r>
  <r>
    <s v="CA-2017-152583"/>
    <x v="242"/>
    <d v="2017-10-30T00:00:00"/>
    <x v="3"/>
    <s v="RA-19945"/>
    <s v="Ryan Akin"/>
    <x v="0"/>
    <s v="United States"/>
    <x v="144"/>
    <x v="5"/>
    <x v="3"/>
    <s v="FUR-FU-10003849"/>
    <x v="0"/>
    <x v="3"/>
    <s v="DAX Metal Frame, Desktop, Stepped-Edge"/>
    <n v="16.192"/>
    <n v="2"/>
    <n v="-8.5007999999999999"/>
    <x v="7"/>
    <x v="1"/>
  </r>
  <r>
    <s v="CA-2017-152583"/>
    <x v="242"/>
    <d v="2017-10-30T00:00:00"/>
    <x v="3"/>
    <s v="RA-19945"/>
    <s v="Ryan Akin"/>
    <x v="0"/>
    <s v="United States"/>
    <x v="144"/>
    <x v="5"/>
    <x v="3"/>
    <s v="FUR-TA-10002041"/>
    <x v="0"/>
    <x v="2"/>
    <s v="Bevis Round Conference Table Top, X-Base"/>
    <n v="251.006"/>
    <n v="2"/>
    <n v="-68.130200000000002"/>
    <x v="7"/>
    <x v="1"/>
  </r>
  <r>
    <s v="CA-2017-136448"/>
    <x v="467"/>
    <d v="2017-09-18T00:00:00"/>
    <x v="2"/>
    <s v="AS-10090"/>
    <s v="Adam Shillingsburg"/>
    <x v="0"/>
    <s v="United States"/>
    <x v="3"/>
    <x v="3"/>
    <x v="2"/>
    <s v="FUR-FU-10003832"/>
    <x v="0"/>
    <x v="3"/>
    <s v="Eldon Expressions Punched Metal &amp; Wood Desk Accessories, Black &amp; Cherry"/>
    <n v="22.512"/>
    <n v="3"/>
    <n v="2.2511999999999999"/>
    <x v="3"/>
    <x v="4"/>
  </r>
  <r>
    <s v="US-2015-147242"/>
    <x v="468"/>
    <d v="2015-09-14T00:00:00"/>
    <x v="1"/>
    <s v="EH-13765"/>
    <s v="Edward Hooks"/>
    <x v="1"/>
    <s v="United States"/>
    <x v="210"/>
    <x v="20"/>
    <x v="2"/>
    <s v="FUR-BO-10004695"/>
    <x v="0"/>
    <x v="0"/>
    <s v="O'Sullivan 2-Door Barrister Bookcase in Odessa Pine"/>
    <n v="361.96"/>
    <n v="2"/>
    <n v="83.250799999999998"/>
    <x v="4"/>
    <x v="4"/>
  </r>
  <r>
    <s v="CA-2016-146143"/>
    <x v="469"/>
    <d v="2016-12-19T00:00:00"/>
    <x v="1"/>
    <s v="MC-17845"/>
    <s v="Michael Chen"/>
    <x v="0"/>
    <s v="United States"/>
    <x v="38"/>
    <x v="21"/>
    <x v="0"/>
    <s v="FUR-FU-10002045"/>
    <x v="0"/>
    <x v="3"/>
    <s v="Executive Impressions 14&quot;"/>
    <n v="133.38"/>
    <n v="6"/>
    <n v="58.687199999999997"/>
    <x v="2"/>
    <x v="5"/>
  </r>
  <r>
    <s v="US-2016-150035"/>
    <x v="193"/>
    <d v="2016-12-05T00:00:00"/>
    <x v="1"/>
    <s v="CL-11890"/>
    <s v="Carl Ludwig"/>
    <x v="0"/>
    <s v="United States"/>
    <x v="28"/>
    <x v="2"/>
    <x v="1"/>
    <s v="FUR-FU-10003724"/>
    <x v="0"/>
    <x v="3"/>
    <s v="Westinghouse Clip-On Gooseneck Lamps"/>
    <n v="16.739999999999998"/>
    <n v="2"/>
    <n v="4.3524000000000003"/>
    <x v="4"/>
    <x v="5"/>
  </r>
  <r>
    <s v="CA-2017-111815"/>
    <x v="470"/>
    <d v="2017-03-10T00:00:00"/>
    <x v="1"/>
    <s v="EP-13915"/>
    <s v="Emily Phan"/>
    <x v="0"/>
    <s v="United States"/>
    <x v="211"/>
    <x v="17"/>
    <x v="3"/>
    <s v="FUR-CH-10000785"/>
    <x v="0"/>
    <x v="1"/>
    <s v="Global Ergonomic Managers Chair"/>
    <n v="180.98"/>
    <n v="1"/>
    <n v="47.0548"/>
    <x v="1"/>
    <x v="9"/>
  </r>
  <r>
    <s v="CA-2016-131289"/>
    <x v="6"/>
    <d v="2016-12-14T00:00:00"/>
    <x v="1"/>
    <s v="SP-20620"/>
    <s v="Stefania Perrino"/>
    <x v="1"/>
    <s v="United States"/>
    <x v="28"/>
    <x v="2"/>
    <x v="1"/>
    <s v="FUR-TA-10003954"/>
    <x v="0"/>
    <x v="2"/>
    <s v="Hon 94000 Series Round Tables"/>
    <n v="1421.664"/>
    <n v="6"/>
    <n v="-195.47880000000001"/>
    <x v="6"/>
    <x v="5"/>
  </r>
  <r>
    <s v="CA-2014-124023"/>
    <x v="471"/>
    <d v="2014-04-10T00:00:00"/>
    <x v="2"/>
    <s v="PJ-19015"/>
    <s v="Pauline Johnson"/>
    <x v="0"/>
    <s v="United States"/>
    <x v="212"/>
    <x v="33"/>
    <x v="0"/>
    <s v="FUR-FU-10004415"/>
    <x v="0"/>
    <x v="3"/>
    <s v="Stacking Tray, Side-Loading, Legal, Smoke"/>
    <n v="8.9600000000000009"/>
    <n v="2"/>
    <n v="2.7776000000000001"/>
    <x v="0"/>
    <x v="6"/>
  </r>
  <r>
    <s v="CA-2014-124688"/>
    <x v="472"/>
    <d v="2014-08-29T00:00:00"/>
    <x v="2"/>
    <s v="CC-12610"/>
    <s v="Corey Catlett"/>
    <x v="1"/>
    <s v="United States"/>
    <x v="76"/>
    <x v="25"/>
    <x v="0"/>
    <s v="FUR-FU-10002456"/>
    <x v="0"/>
    <x v="3"/>
    <s v="Master Caster Door Stop, Large Neon Orange"/>
    <n v="29.12"/>
    <n v="4"/>
    <n v="12.521599999999999"/>
    <x v="3"/>
    <x v="10"/>
  </r>
  <r>
    <s v="CA-2014-124688"/>
    <x v="472"/>
    <d v="2014-08-29T00:00:00"/>
    <x v="2"/>
    <s v="CC-12610"/>
    <s v="Corey Catlett"/>
    <x v="1"/>
    <s v="United States"/>
    <x v="76"/>
    <x v="25"/>
    <x v="0"/>
    <s v="FUR-TA-10003569"/>
    <x v="0"/>
    <x v="2"/>
    <s v="Bretford CR8500 Series Meeting Room Furniture"/>
    <n v="1202.94"/>
    <n v="3"/>
    <n v="300.73500000000001"/>
    <x v="3"/>
    <x v="10"/>
  </r>
  <r>
    <s v="CA-2015-157322"/>
    <x v="473"/>
    <d v="2015-07-06T00:00:00"/>
    <x v="1"/>
    <s v="RH-19600"/>
    <s v="Rob Haberlin"/>
    <x v="0"/>
    <s v="United States"/>
    <x v="213"/>
    <x v="8"/>
    <x v="3"/>
    <s v="FUR-CH-10004086"/>
    <x v="0"/>
    <x v="1"/>
    <s v="Hon 4070 Series Pagoda Armless Upholstered Stacking Chairs"/>
    <n v="408.42200000000003"/>
    <n v="2"/>
    <n v="-5.8346"/>
    <x v="4"/>
    <x v="3"/>
  </r>
  <r>
    <s v="CA-2015-157322"/>
    <x v="473"/>
    <d v="2015-07-06T00:00:00"/>
    <x v="1"/>
    <s v="RH-19600"/>
    <s v="Rob Haberlin"/>
    <x v="0"/>
    <s v="United States"/>
    <x v="213"/>
    <x v="8"/>
    <x v="3"/>
    <s v="FUR-CH-10003774"/>
    <x v="0"/>
    <x v="1"/>
    <s v="Global Wood Trimmed Manager's Task Chair, Khaki"/>
    <n v="382.11599999999999"/>
    <n v="6"/>
    <n v="-92.799599999999998"/>
    <x v="4"/>
    <x v="3"/>
  </r>
  <r>
    <s v="CA-2017-142034"/>
    <x v="118"/>
    <d v="2017-09-28T00:00:00"/>
    <x v="1"/>
    <s v="KB-16240"/>
    <s v="Karen Bern"/>
    <x v="1"/>
    <s v="United States"/>
    <x v="214"/>
    <x v="11"/>
    <x v="3"/>
    <s v="FUR-CH-10000665"/>
    <x v="0"/>
    <x v="1"/>
    <s v="Global Airflow Leather Mesh Back Chair, Black"/>
    <n v="603.91999999999996"/>
    <n v="4"/>
    <n v="181.17599999999999"/>
    <x v="4"/>
    <x v="4"/>
  </r>
  <r>
    <s v="CA-2016-107328"/>
    <x v="474"/>
    <d v="2016-08-15T00:00:00"/>
    <x v="1"/>
    <s v="CA-12055"/>
    <s v="Cathy Armstrong"/>
    <x v="2"/>
    <s v="United States"/>
    <x v="2"/>
    <x v="2"/>
    <x v="1"/>
    <s v="FUR-TA-10001932"/>
    <x v="0"/>
    <x v="2"/>
    <s v="Chromcraft 48&quot; x 96&quot; Racetrack Double Pedestal Table"/>
    <n v="513.024"/>
    <n v="2"/>
    <n v="12.8256"/>
    <x v="1"/>
    <x v="10"/>
  </r>
  <r>
    <s v="CA-2014-166863"/>
    <x v="475"/>
    <d v="2014-06-24T00:00:00"/>
    <x v="1"/>
    <s v="SC-20020"/>
    <s v="Sam Craven"/>
    <x v="0"/>
    <s v="United States"/>
    <x v="215"/>
    <x v="5"/>
    <x v="3"/>
    <s v="FUR-BO-10001608"/>
    <x v="0"/>
    <x v="0"/>
    <s v="Hon Metal Bookcases, Black"/>
    <n v="193.06559999999999"/>
    <n v="4"/>
    <n v="-19.874400000000001"/>
    <x v="4"/>
    <x v="2"/>
  </r>
  <r>
    <s v="CA-2017-140326"/>
    <x v="362"/>
    <d v="2017-09-06T00:00:00"/>
    <x v="2"/>
    <s v="HW-14935"/>
    <s v="Helen Wasserman"/>
    <x v="1"/>
    <s v="United States"/>
    <x v="9"/>
    <x v="8"/>
    <x v="3"/>
    <s v="FUR-BO-10000112"/>
    <x v="0"/>
    <x v="0"/>
    <s v="Bush Birmingham Collection Bookcase, Dark Cherry"/>
    <n v="825.17399999999998"/>
    <n v="9"/>
    <n v="-117.88200000000001"/>
    <x v="3"/>
    <x v="4"/>
  </r>
  <r>
    <s v="CA-2015-124975"/>
    <x v="476"/>
    <d v="2015-06-25T00:00:00"/>
    <x v="2"/>
    <s v="MG-17875"/>
    <s v="Michael Grace"/>
    <x v="2"/>
    <s v="United States"/>
    <x v="14"/>
    <x v="8"/>
    <x v="3"/>
    <s v="FUR-TA-10002645"/>
    <x v="0"/>
    <x v="2"/>
    <s v="Hon Rectangular Conference Tables"/>
    <n v="796.42499999999995"/>
    <n v="7"/>
    <n v="-525.64049999999997"/>
    <x v="0"/>
    <x v="2"/>
  </r>
  <r>
    <s v="CA-2016-157511"/>
    <x v="126"/>
    <d v="2016-09-20T00:00:00"/>
    <x v="2"/>
    <s v="SV-20365"/>
    <s v="Seth Vernon"/>
    <x v="0"/>
    <s v="United States"/>
    <x v="29"/>
    <x v="15"/>
    <x v="2"/>
    <s v="FUR-FU-10002107"/>
    <x v="0"/>
    <x v="3"/>
    <s v="Eldon Pizzaz Desk Accessories"/>
    <n v="5.3520000000000003"/>
    <n v="3"/>
    <n v="1.6055999999999999"/>
    <x v="3"/>
    <x v="4"/>
  </r>
  <r>
    <s v="CA-2016-157511"/>
    <x v="126"/>
    <d v="2016-09-20T00:00:00"/>
    <x v="2"/>
    <s v="SV-20365"/>
    <s v="Seth Vernon"/>
    <x v="0"/>
    <s v="United States"/>
    <x v="29"/>
    <x v="15"/>
    <x v="2"/>
    <s v="FUR-CH-10002647"/>
    <x v="0"/>
    <x v="1"/>
    <s v="Situations Contoured Folding Chairs, 4/Set"/>
    <n v="99.372"/>
    <n v="2"/>
    <n v="-7.0979999999999999"/>
    <x v="3"/>
    <x v="4"/>
  </r>
  <r>
    <s v="CA-2017-155292"/>
    <x v="242"/>
    <d v="2017-11-01T00:00:00"/>
    <x v="2"/>
    <s v="RD-19810"/>
    <s v="Ross DeVincentis"/>
    <x v="2"/>
    <s v="United States"/>
    <x v="52"/>
    <x v="0"/>
    <x v="0"/>
    <s v="FUR-CH-10000553"/>
    <x v="0"/>
    <x v="1"/>
    <s v="Metal Folding Chairs, Beige, 4/Carton"/>
    <n v="33.94"/>
    <n v="1"/>
    <n v="9.1638000000000002"/>
    <x v="3"/>
    <x v="1"/>
  </r>
  <r>
    <s v="CA-2016-152555"/>
    <x v="477"/>
    <d v="2016-04-02T00:00:00"/>
    <x v="0"/>
    <s v="ME-17320"/>
    <s v="Maria Etezadi"/>
    <x v="2"/>
    <s v="United States"/>
    <x v="9"/>
    <x v="8"/>
    <x v="3"/>
    <s v="FUR-CH-10002965"/>
    <x v="0"/>
    <x v="1"/>
    <s v="Global Leather Highback Executive Chair with Pneumatic Height Adjustment, Black"/>
    <n v="844.11599999999999"/>
    <n v="6"/>
    <n v="-36.176400000000001"/>
    <x v="4"/>
    <x v="9"/>
  </r>
  <r>
    <s v="CA-2016-137176"/>
    <x v="478"/>
    <d v="2016-09-14T00:00:00"/>
    <x v="0"/>
    <s v="DB-12910"/>
    <s v="Daniel Byrd"/>
    <x v="2"/>
    <s v="United States"/>
    <x v="144"/>
    <x v="5"/>
    <x v="3"/>
    <s v="FUR-FU-10003832"/>
    <x v="0"/>
    <x v="3"/>
    <s v="Eldon Expressions Punched Metal &amp; Wood Desk Accessories, Black &amp; Cherry"/>
    <n v="15.007999999999999"/>
    <n v="4"/>
    <n v="-12.006399999999999"/>
    <x v="2"/>
    <x v="4"/>
  </r>
  <r>
    <s v="CA-2016-104157"/>
    <x v="81"/>
    <d v="2016-07-29T00:00:00"/>
    <x v="1"/>
    <s v="MT-17815"/>
    <s v="Meg Tillman"/>
    <x v="0"/>
    <s v="United States"/>
    <x v="38"/>
    <x v="21"/>
    <x v="0"/>
    <s v="FUR-TA-10004915"/>
    <x v="0"/>
    <x v="2"/>
    <s v="Office Impressions End Table, 20-1/2&quot;H x 24&quot;W x 20&quot;D"/>
    <n v="2430.08"/>
    <n v="8"/>
    <n v="388.81279999999998"/>
    <x v="4"/>
    <x v="3"/>
  </r>
  <r>
    <s v="CA-2015-121650"/>
    <x v="479"/>
    <d v="2015-12-16T00:00:00"/>
    <x v="1"/>
    <s v="KD-16495"/>
    <s v="Keith Dawkins"/>
    <x v="1"/>
    <s v="United States"/>
    <x v="38"/>
    <x v="17"/>
    <x v="3"/>
    <s v="FUR-TA-10003569"/>
    <x v="0"/>
    <x v="2"/>
    <s v="Bretford CR8500 Series Meeting Room Furniture"/>
    <n v="801.96"/>
    <n v="2"/>
    <n v="200.49"/>
    <x v="6"/>
    <x v="5"/>
  </r>
  <r>
    <s v="CA-2015-121650"/>
    <x v="479"/>
    <d v="2015-12-16T00:00:00"/>
    <x v="1"/>
    <s v="KD-16495"/>
    <s v="Keith Dawkins"/>
    <x v="1"/>
    <s v="United States"/>
    <x v="38"/>
    <x v="17"/>
    <x v="3"/>
    <s v="FUR-CH-10004289"/>
    <x v="0"/>
    <x v="1"/>
    <s v="Global Super Steno Chair"/>
    <n v="191.96"/>
    <n v="2"/>
    <n v="32.633200000000002"/>
    <x v="6"/>
    <x v="5"/>
  </r>
  <r>
    <s v="CA-2014-102869"/>
    <x v="383"/>
    <d v="2014-09-14T00:00:00"/>
    <x v="0"/>
    <s v="LC-17140"/>
    <s v="Logan Currie"/>
    <x v="0"/>
    <s v="United States"/>
    <x v="3"/>
    <x v="3"/>
    <x v="2"/>
    <s v="FUR-FU-10002456"/>
    <x v="0"/>
    <x v="3"/>
    <s v="Master Caster Door Stop, Large Neon Orange"/>
    <n v="17.472000000000001"/>
    <n v="3"/>
    <n v="5.0232000000000001"/>
    <x v="2"/>
    <x v="4"/>
  </r>
  <r>
    <s v="CA-2014-159835"/>
    <x v="317"/>
    <d v="2014-11-24T00:00:00"/>
    <x v="1"/>
    <s v="RB-19330"/>
    <s v="Randy Bradley"/>
    <x v="0"/>
    <s v="United States"/>
    <x v="3"/>
    <x v="3"/>
    <x v="2"/>
    <s v="FUR-CH-10004997"/>
    <x v="0"/>
    <x v="1"/>
    <s v="Hon Every-Day Series Multi-Task Chairs"/>
    <n v="657.93"/>
    <n v="5"/>
    <n v="-93.99"/>
    <x v="1"/>
    <x v="0"/>
  </r>
  <r>
    <s v="CA-2017-112956"/>
    <x v="67"/>
    <d v="2017-08-27T00:00:00"/>
    <x v="1"/>
    <s v="TH-21550"/>
    <s v="Tracy Hopkins"/>
    <x v="2"/>
    <s v="United States"/>
    <x v="11"/>
    <x v="32"/>
    <x v="2"/>
    <s v="FUR-FU-10003976"/>
    <x v="0"/>
    <x v="3"/>
    <s v="DAX Executive Solid Wood Document Frame, Desktop or Hang, Mahogany, 5 x 7"/>
    <n v="25.16"/>
    <n v="2"/>
    <n v="8.5543999999999993"/>
    <x v="6"/>
    <x v="10"/>
  </r>
  <r>
    <s v="CA-2017-112956"/>
    <x v="67"/>
    <d v="2017-08-27T00:00:00"/>
    <x v="1"/>
    <s v="TH-21550"/>
    <s v="Tracy Hopkins"/>
    <x v="2"/>
    <s v="United States"/>
    <x v="11"/>
    <x v="32"/>
    <x v="2"/>
    <s v="FUR-FU-10004960"/>
    <x v="0"/>
    <x v="3"/>
    <s v="Seth Thomas 12&quot; Clock w/ Goldtone Case"/>
    <n v="91.92"/>
    <n v="4"/>
    <n v="31.252800000000001"/>
    <x v="6"/>
    <x v="10"/>
  </r>
  <r>
    <s v="CA-2017-112529"/>
    <x v="49"/>
    <d v="2017-11-21T00:00:00"/>
    <x v="2"/>
    <s v="SC-20770"/>
    <s v="Stewart Carmichael"/>
    <x v="1"/>
    <s v="United States"/>
    <x v="21"/>
    <x v="5"/>
    <x v="3"/>
    <s v="FUR-TA-10002622"/>
    <x v="0"/>
    <x v="2"/>
    <s v="Bush Andora Conference Table, Maple/Graphite Gray Finish"/>
    <n v="718.11599999999999"/>
    <n v="6"/>
    <n v="-71.811599999999999"/>
    <x v="3"/>
    <x v="0"/>
  </r>
  <r>
    <s v="CA-2014-159184"/>
    <x v="94"/>
    <d v="2014-09-19T00:00:00"/>
    <x v="1"/>
    <s v="JC-15775"/>
    <s v="John Castell"/>
    <x v="0"/>
    <s v="United States"/>
    <x v="216"/>
    <x v="24"/>
    <x v="0"/>
    <s v="FUR-FU-10002878"/>
    <x v="0"/>
    <x v="3"/>
    <s v="Seth Thomas 14&quot; Day/Date Wall Clock"/>
    <n v="142.4"/>
    <n v="5"/>
    <n v="52.688000000000002"/>
    <x v="2"/>
    <x v="4"/>
  </r>
  <r>
    <s v="CA-2017-113530"/>
    <x v="405"/>
    <d v="2017-05-21T00:00:00"/>
    <x v="0"/>
    <s v="BC-11125"/>
    <s v="Becky Castell"/>
    <x v="2"/>
    <s v="United States"/>
    <x v="28"/>
    <x v="2"/>
    <x v="1"/>
    <s v="FUR-CH-10002647"/>
    <x v="0"/>
    <x v="1"/>
    <s v="Situations Contoured Folding Chairs, 4/Set"/>
    <n v="681.40800000000002"/>
    <n v="12"/>
    <n v="42.588000000000001"/>
    <x v="3"/>
    <x v="7"/>
  </r>
  <r>
    <s v="CA-2016-145177"/>
    <x v="480"/>
    <d v="2016-11-14T00:00:00"/>
    <x v="1"/>
    <s v="PP-18955"/>
    <s v="Paul Prost"/>
    <x v="2"/>
    <s v="United States"/>
    <x v="76"/>
    <x v="15"/>
    <x v="2"/>
    <s v="FUR-FU-10000758"/>
    <x v="0"/>
    <x v="3"/>
    <s v="DAX Natural Wood-Tone Poster Frame"/>
    <n v="148.28800000000001"/>
    <n v="7"/>
    <n v="29.657599999999999"/>
    <x v="4"/>
    <x v="0"/>
  </r>
  <r>
    <s v="CA-2015-128083"/>
    <x v="481"/>
    <d v="2015-03-17T00:00:00"/>
    <x v="1"/>
    <s v="EB-13750"/>
    <s v="Edward Becker"/>
    <x v="1"/>
    <s v="United States"/>
    <x v="217"/>
    <x v="1"/>
    <x v="0"/>
    <s v="FUR-FU-10003194"/>
    <x v="0"/>
    <x v="3"/>
    <s v="Eldon Expressions Desk Accessory, Wood Pencil Holder, Oak"/>
    <n v="30.88"/>
    <n v="4"/>
    <n v="3.86"/>
    <x v="2"/>
    <x v="9"/>
  </r>
  <r>
    <s v="CA-2015-128083"/>
    <x v="481"/>
    <d v="2015-03-17T00:00:00"/>
    <x v="1"/>
    <s v="EB-13750"/>
    <s v="Edward Becker"/>
    <x v="1"/>
    <s v="United States"/>
    <x v="217"/>
    <x v="1"/>
    <x v="0"/>
    <s v="FUR-FU-10001731"/>
    <x v="0"/>
    <x v="3"/>
    <s v="Acrylic Self-Standing Desk Frames"/>
    <n v="6.4080000000000004"/>
    <n v="3"/>
    <n v="1.4418"/>
    <x v="2"/>
    <x v="9"/>
  </r>
  <r>
    <s v="CA-2017-154109"/>
    <x v="200"/>
    <d v="2017-11-11T00:00:00"/>
    <x v="1"/>
    <s v="ML-17410"/>
    <s v="Maris LaWare"/>
    <x v="0"/>
    <s v="United States"/>
    <x v="3"/>
    <x v="3"/>
    <x v="2"/>
    <s v="FUR-CH-10003774"/>
    <x v="0"/>
    <x v="1"/>
    <s v="Global Wood Trimmed Manager's Task Chair, Khaki"/>
    <n v="127.372"/>
    <n v="2"/>
    <n v="-30.933199999999999"/>
    <x v="2"/>
    <x v="0"/>
  </r>
  <r>
    <s v="CA-2015-156440"/>
    <x v="482"/>
    <d v="2015-12-09T00:00:00"/>
    <x v="1"/>
    <s v="MH-17620"/>
    <s v="Matt Hagelstein"/>
    <x v="1"/>
    <s v="United States"/>
    <x v="53"/>
    <x v="2"/>
    <x v="1"/>
    <s v="FUR-FU-10004090"/>
    <x v="0"/>
    <x v="3"/>
    <s v="Executive Impressions 14&quot; Contract Wall Clock"/>
    <n v="44.46"/>
    <n v="2"/>
    <n v="14.671799999999999"/>
    <x v="4"/>
    <x v="5"/>
  </r>
  <r>
    <s v="CA-2015-132626"/>
    <x v="483"/>
    <d v="2015-07-14T00:00:00"/>
    <x v="1"/>
    <s v="BT-11680"/>
    <s v="Brian Thompson"/>
    <x v="0"/>
    <s v="United States"/>
    <x v="218"/>
    <x v="32"/>
    <x v="2"/>
    <s v="FUR-FU-10002918"/>
    <x v="0"/>
    <x v="3"/>
    <s v="Eldon ClusterMat Chair Mat with Cordless Antistatic Protection"/>
    <n v="181.96"/>
    <n v="2"/>
    <n v="20.015599999999999"/>
    <x v="2"/>
    <x v="3"/>
  </r>
  <r>
    <s v="US-2015-131359"/>
    <x v="484"/>
    <d v="2015-11-02T00:00:00"/>
    <x v="0"/>
    <s v="FA-14230"/>
    <s v="Frank Atkinson"/>
    <x v="1"/>
    <s v="United States"/>
    <x v="22"/>
    <x v="12"/>
    <x v="1"/>
    <s v="FUR-FU-10003026"/>
    <x v="0"/>
    <x v="3"/>
    <s v="Eldon Regeneration Recycled Desk Accessories, Black"/>
    <n v="15.488"/>
    <n v="4"/>
    <n v="3.6783999999999999"/>
    <x v="0"/>
    <x v="1"/>
  </r>
  <r>
    <s v="CA-2015-151680"/>
    <x v="485"/>
    <d v="2015-11-21T00:00:00"/>
    <x v="0"/>
    <s v="TC-21475"/>
    <s v="Tony Chapman"/>
    <x v="2"/>
    <s v="United States"/>
    <x v="15"/>
    <x v="13"/>
    <x v="1"/>
    <s v="FUR-FU-10000305"/>
    <x v="0"/>
    <x v="3"/>
    <s v="Tenex V2T-RE Standard Weight Series Chair Mat, 45&quot; x 53&quot;, Lip 25&quot; x 12&quot;"/>
    <n v="141.96"/>
    <n v="2"/>
    <n v="22.7136"/>
    <x v="3"/>
    <x v="0"/>
  </r>
  <r>
    <s v="CA-2017-169411"/>
    <x v="455"/>
    <d v="2017-12-29T00:00:00"/>
    <x v="1"/>
    <s v="AC-10615"/>
    <s v="Ann Chong"/>
    <x v="1"/>
    <s v="United States"/>
    <x v="77"/>
    <x v="7"/>
    <x v="2"/>
    <s v="FUR-FU-10001602"/>
    <x v="0"/>
    <x v="3"/>
    <s v="Eldon Delta Triangular Chair Mat, 52&quot; x 58&quot;, Clear"/>
    <n v="37.93"/>
    <n v="1"/>
    <n v="6.8273999999999999"/>
    <x v="2"/>
    <x v="5"/>
  </r>
  <r>
    <s v="CA-2016-126543"/>
    <x v="486"/>
    <d v="2016-01-13T00:00:00"/>
    <x v="0"/>
    <s v="MF-17665"/>
    <s v="Maureen Fritzler"/>
    <x v="1"/>
    <s v="United States"/>
    <x v="219"/>
    <x v="15"/>
    <x v="2"/>
    <s v="FUR-FU-10002445"/>
    <x v="0"/>
    <x v="3"/>
    <s v="DAX Two-Tone Rosewood/Black Document Frame, Desktop, 5 x 7"/>
    <n v="15.167999999999999"/>
    <n v="2"/>
    <n v="3.7919999999999998"/>
    <x v="4"/>
    <x v="8"/>
  </r>
  <r>
    <s v="CA-2014-120544"/>
    <x v="255"/>
    <d v="2014-11-27T00:00:00"/>
    <x v="1"/>
    <s v="SS-20140"/>
    <s v="Saphhira Shifley"/>
    <x v="1"/>
    <s v="United States"/>
    <x v="220"/>
    <x v="5"/>
    <x v="3"/>
    <s v="FUR-FU-10001940"/>
    <x v="0"/>
    <x v="3"/>
    <s v="Staple-based wall hangings"/>
    <n v="6.3680000000000003"/>
    <n v="2"/>
    <n v="-2.5472000000000001"/>
    <x v="4"/>
    <x v="0"/>
  </r>
  <r>
    <s v="CA-2017-113670"/>
    <x v="487"/>
    <d v="2017-10-17T00:00:00"/>
    <x v="2"/>
    <s v="RS-19765"/>
    <s v="Roland Schwarz"/>
    <x v="1"/>
    <s v="United States"/>
    <x v="2"/>
    <x v="2"/>
    <x v="1"/>
    <s v="FUR-TA-10001705"/>
    <x v="0"/>
    <x v="2"/>
    <s v="Bush Advantage Collection Round Conference Table"/>
    <n v="510.24"/>
    <n v="3"/>
    <n v="6.3780000000000001"/>
    <x v="3"/>
    <x v="1"/>
  </r>
  <r>
    <s v="CA-2017-166198"/>
    <x v="488"/>
    <d v="2017-04-24T00:00:00"/>
    <x v="2"/>
    <s v="JW-15955"/>
    <s v="Joni Wasserman"/>
    <x v="0"/>
    <s v="United States"/>
    <x v="15"/>
    <x v="13"/>
    <x v="1"/>
    <s v="FUR-FU-10004622"/>
    <x v="0"/>
    <x v="3"/>
    <s v="Eldon Advantage Foldable Chair Mats for Low Pile Carpets"/>
    <n v="162.6"/>
    <n v="3"/>
    <n v="34.146000000000001"/>
    <x v="0"/>
    <x v="6"/>
  </r>
  <r>
    <s v="CA-2014-135608"/>
    <x v="489"/>
    <d v="2014-12-10T00:00:00"/>
    <x v="0"/>
    <s v="JK-15625"/>
    <s v="Jim Karlsson"/>
    <x v="0"/>
    <s v="United States"/>
    <x v="84"/>
    <x v="13"/>
    <x v="1"/>
    <s v="FUR-CH-10002602"/>
    <x v="0"/>
    <x v="1"/>
    <s v="DMI Arturo Collection Mission-style Design Wood Chair"/>
    <n v="603.91999999999996"/>
    <n v="5"/>
    <n v="45.293999999999997"/>
    <x v="3"/>
    <x v="5"/>
  </r>
  <r>
    <s v="CA-2016-151155"/>
    <x v="490"/>
    <d v="2016-12-24T00:00:00"/>
    <x v="1"/>
    <s v="AB-10255"/>
    <s v="Alejandro Ballentine"/>
    <x v="2"/>
    <s v="United States"/>
    <x v="38"/>
    <x v="21"/>
    <x v="0"/>
    <s v="FUR-FU-10001918"/>
    <x v="0"/>
    <x v="3"/>
    <s v="C-Line Cubicle Keepers Polyproplyene Holder With Velcro Backings"/>
    <n v="18.920000000000002"/>
    <n v="4"/>
    <n v="7.3788"/>
    <x v="4"/>
    <x v="5"/>
  </r>
  <r>
    <s v="CA-2017-168193"/>
    <x v="491"/>
    <d v="2017-03-11T00:00:00"/>
    <x v="0"/>
    <s v="RM-19750"/>
    <s v="Roland Murray"/>
    <x v="0"/>
    <s v="United States"/>
    <x v="13"/>
    <x v="7"/>
    <x v="2"/>
    <s v="FUR-FU-10002554"/>
    <x v="0"/>
    <x v="3"/>
    <s v="Westinghouse Floor Lamp with Metal Mesh Shade, Black"/>
    <n v="71.97"/>
    <n v="3"/>
    <n v="16.553100000000001"/>
    <x v="2"/>
    <x v="9"/>
  </r>
  <r>
    <s v="CA-2016-149979"/>
    <x v="348"/>
    <d v="2016-09-28T00:00:00"/>
    <x v="0"/>
    <s v="RA-19915"/>
    <s v="Russell Applegate"/>
    <x v="0"/>
    <s v="United States"/>
    <x v="29"/>
    <x v="24"/>
    <x v="0"/>
    <s v="FUR-CH-10002084"/>
    <x v="0"/>
    <x v="1"/>
    <s v="Hon Mobius Operator's Chair"/>
    <n v="368.97"/>
    <n v="3"/>
    <n v="81.173400000000001"/>
    <x v="2"/>
    <x v="4"/>
  </r>
  <r>
    <s v="CA-2017-161956"/>
    <x v="60"/>
    <d v="2017-08-29T00:00:00"/>
    <x v="0"/>
    <s v="DR-12880"/>
    <s v="Dan Reichenbach"/>
    <x v="1"/>
    <s v="United States"/>
    <x v="209"/>
    <x v="2"/>
    <x v="1"/>
    <s v="FUR-FU-10002937"/>
    <x v="0"/>
    <x v="3"/>
    <s v="GE 48&quot; Fluorescent Tube, Cool White Energy Saver, 34 Watts, 30/Box"/>
    <n v="198.46"/>
    <n v="2"/>
    <n v="99.23"/>
    <x v="3"/>
    <x v="10"/>
  </r>
  <r>
    <s v="CA-2017-161956"/>
    <x v="60"/>
    <d v="2017-08-29T00:00:00"/>
    <x v="0"/>
    <s v="DR-12880"/>
    <s v="Dan Reichenbach"/>
    <x v="1"/>
    <s v="United States"/>
    <x v="209"/>
    <x v="2"/>
    <x v="1"/>
    <s v="FUR-CH-10004886"/>
    <x v="0"/>
    <x v="1"/>
    <s v="Bevis Steel Folding Chairs"/>
    <n v="230.28"/>
    <n v="3"/>
    <n v="23.027999999999999"/>
    <x v="3"/>
    <x v="10"/>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x v="0"/>
    <x v="3"/>
    <s v="Advantus Panel Wall Certificate Holder - 8.5x11"/>
    <n v="24.4"/>
    <n v="2"/>
    <n v="10.247999999999999"/>
    <x v="2"/>
    <x v="4"/>
  </r>
  <r>
    <s v="CA-2016-156251"/>
    <x v="494"/>
    <d v="2016-08-18T00:00:00"/>
    <x v="0"/>
    <s v="TS-21160"/>
    <s v="Theresa Swint"/>
    <x v="1"/>
    <s v="United States"/>
    <x v="222"/>
    <x v="16"/>
    <x v="3"/>
    <s v="FUR-BO-10001337"/>
    <x v="0"/>
    <x v="0"/>
    <s v="O'Sullivan Living Dimensions 2-Shelf Bookcases"/>
    <n v="241.96"/>
    <n v="2"/>
    <n v="24.196000000000002"/>
    <x v="2"/>
    <x v="10"/>
  </r>
  <r>
    <s v="CA-2016-163153"/>
    <x v="445"/>
    <d v="2016-03-25T00:00:00"/>
    <x v="1"/>
    <s v="DM-12955"/>
    <s v="Dario Medina"/>
    <x v="1"/>
    <s v="United States"/>
    <x v="6"/>
    <x v="5"/>
    <x v="3"/>
    <s v="FUR-TA-10004767"/>
    <x v="0"/>
    <x v="2"/>
    <s v="Safco Drafting Table"/>
    <n v="99.372"/>
    <n v="2"/>
    <n v="-1.4196"/>
    <x v="4"/>
    <x v="9"/>
  </r>
  <r>
    <s v="CA-2014-153913"/>
    <x v="439"/>
    <d v="2014-12-20T00:00:00"/>
    <x v="0"/>
    <s v="KB-16585"/>
    <s v="Ken Black"/>
    <x v="1"/>
    <s v="United States"/>
    <x v="173"/>
    <x v="1"/>
    <x v="0"/>
    <s v="FUR-CH-10000988"/>
    <x v="0"/>
    <x v="1"/>
    <s v="Hon Olson Stacker Stools"/>
    <n v="1013.832"/>
    <n v="9"/>
    <n v="101.3832"/>
    <x v="4"/>
    <x v="5"/>
  </r>
  <r>
    <s v="CA-2016-155530"/>
    <x v="495"/>
    <d v="2016-12-21T00:00:00"/>
    <x v="1"/>
    <s v="CM-12160"/>
    <s v="Charles McCrossin"/>
    <x v="0"/>
    <s v="United States"/>
    <x v="28"/>
    <x v="2"/>
    <x v="1"/>
    <s v="FUR-TA-10004256"/>
    <x v="0"/>
    <x v="2"/>
    <s v="Bretford ÒJust In TimeÓ Height-Adjustable Multi-Task Work Tables"/>
    <n v="2003.52"/>
    <n v="6"/>
    <n v="-325.572"/>
    <x v="4"/>
    <x v="5"/>
  </r>
  <r>
    <s v="CA-2015-107937"/>
    <x v="496"/>
    <d v="2015-05-08T00:00:00"/>
    <x v="1"/>
    <s v="JB-16045"/>
    <s v="Julia Barnett"/>
    <x v="2"/>
    <s v="United States"/>
    <x v="223"/>
    <x v="2"/>
    <x v="1"/>
    <s v="FUR-FU-10002298"/>
    <x v="0"/>
    <x v="3"/>
    <s v="Rubbermaid ClusterMat Chairmats, Mat Size- 66&quot; x 60&quot;, Lip 20&quot; x 11&quot; -90 Degree Angle"/>
    <n v="665.88"/>
    <n v="6"/>
    <n v="106.5408"/>
    <x v="2"/>
    <x v="7"/>
  </r>
  <r>
    <s v="US-2014-117163"/>
    <x v="497"/>
    <d v="2014-02-02T00:00:00"/>
    <x v="1"/>
    <s v="EJ-13720"/>
    <s v="Ed Jacobs"/>
    <x v="0"/>
    <s v="United States"/>
    <x v="53"/>
    <x v="2"/>
    <x v="1"/>
    <s v="FUR-TA-10003469"/>
    <x v="0"/>
    <x v="2"/>
    <s v="Balt Split Level Computer Training Table"/>
    <n v="333"/>
    <n v="3"/>
    <n v="-16.649999999999999"/>
    <x v="6"/>
    <x v="8"/>
  </r>
  <r>
    <s v="CA-2017-147760"/>
    <x v="498"/>
    <d v="2017-11-05T00:00:00"/>
    <x v="2"/>
    <s v="KL-16555"/>
    <s v="Kelly Lampkin"/>
    <x v="1"/>
    <s v="United States"/>
    <x v="224"/>
    <x v="30"/>
    <x v="0"/>
    <s v="FUR-TA-10004575"/>
    <x v="0"/>
    <x v="2"/>
    <s v="Hon 5100 Series Wood Tables"/>
    <n v="523.76400000000001"/>
    <n v="3"/>
    <n v="-192.04679999999999"/>
    <x v="5"/>
    <x v="0"/>
  </r>
  <r>
    <s v="CA-2016-156503"/>
    <x v="499"/>
    <d v="2016-10-20T00:00:00"/>
    <x v="1"/>
    <s v="NC-18415"/>
    <s v="Nathan Cano"/>
    <x v="0"/>
    <s v="United States"/>
    <x v="51"/>
    <x v="30"/>
    <x v="0"/>
    <s v="FUR-CH-10003606"/>
    <x v="0"/>
    <x v="1"/>
    <s v="SAFCO Folding Chair Trolley"/>
    <n v="102.592"/>
    <n v="1"/>
    <n v="10.2592"/>
    <x v="6"/>
    <x v="1"/>
  </r>
  <r>
    <s v="CA-2015-113628"/>
    <x v="500"/>
    <d v="2015-11-19T00:00:00"/>
    <x v="1"/>
    <s v="AH-10690"/>
    <s v="Anna HŠberlin"/>
    <x v="1"/>
    <s v="United States"/>
    <x v="217"/>
    <x v="1"/>
    <x v="0"/>
    <s v="FUR-CH-10003298"/>
    <x v="0"/>
    <x v="1"/>
    <s v="Office Star - Contemporary Task Swivel chair with Loop Arms, Charcoal"/>
    <n v="523.91999999999996"/>
    <n v="5"/>
    <n v="-72.039000000000001"/>
    <x v="1"/>
    <x v="0"/>
  </r>
  <r>
    <s v="CA-2015-113628"/>
    <x v="500"/>
    <d v="2015-11-19T00:00:00"/>
    <x v="1"/>
    <s v="AH-10690"/>
    <s v="Anna HŠberlin"/>
    <x v="1"/>
    <s v="United States"/>
    <x v="217"/>
    <x v="1"/>
    <x v="0"/>
    <s v="FUR-CH-10004477"/>
    <x v="0"/>
    <x v="1"/>
    <s v="Global Push Button Manager's Chair, Indigo"/>
    <n v="146.136"/>
    <n v="3"/>
    <n v="16.440300000000001"/>
    <x v="1"/>
    <x v="0"/>
  </r>
  <r>
    <s v="CA-2015-102582"/>
    <x v="195"/>
    <d v="2015-09-19T00:00:00"/>
    <x v="1"/>
    <s v="NW-18400"/>
    <s v="Natalie Webber"/>
    <x v="0"/>
    <s v="United States"/>
    <x v="212"/>
    <x v="33"/>
    <x v="0"/>
    <s v="FUR-TA-10003569"/>
    <x v="0"/>
    <x v="2"/>
    <s v="Bretford CR8500 Series Meeting Room Furniture"/>
    <n v="801.96"/>
    <n v="2"/>
    <n v="200.49"/>
    <x v="4"/>
    <x v="4"/>
  </r>
  <r>
    <s v="CA-2015-102582"/>
    <x v="195"/>
    <d v="2015-09-19T00:00:00"/>
    <x v="1"/>
    <s v="NW-18400"/>
    <s v="Natalie Webber"/>
    <x v="0"/>
    <s v="United States"/>
    <x v="212"/>
    <x v="33"/>
    <x v="0"/>
    <s v="FUR-CH-10004853"/>
    <x v="0"/>
    <x v="1"/>
    <s v="Global Manager's Adjustable Task Chair, Storm"/>
    <n v="1056.8599999999999"/>
    <n v="7"/>
    <n v="306.48939999999999"/>
    <x v="4"/>
    <x v="4"/>
  </r>
  <r>
    <s v="CA-2017-141873"/>
    <x v="224"/>
    <d v="2017-10-14T00:00:00"/>
    <x v="1"/>
    <s v="HG-14845"/>
    <s v="Harry Greene"/>
    <x v="0"/>
    <s v="United States"/>
    <x v="13"/>
    <x v="7"/>
    <x v="2"/>
    <s v="FUR-BO-10003034"/>
    <x v="0"/>
    <x v="0"/>
    <s v="O'Sullivan Elevations Bookcase, Cherry Finish"/>
    <n v="314.35199999999998"/>
    <n v="3"/>
    <n v="-15.717599999999999"/>
    <x v="2"/>
    <x v="1"/>
  </r>
  <r>
    <s v="CA-2017-141733"/>
    <x v="501"/>
    <d v="2017-05-11T00:00:00"/>
    <x v="1"/>
    <s v="RW-19540"/>
    <s v="Rick Wilson"/>
    <x v="1"/>
    <s v="United States"/>
    <x v="25"/>
    <x v="17"/>
    <x v="3"/>
    <s v="FUR-CH-10004086"/>
    <x v="0"/>
    <x v="1"/>
    <s v="Hon 4070 Series Pagoda Armless Upholstered Stacking Chairs"/>
    <n v="1458.65"/>
    <n v="5"/>
    <n v="423.00850000000003"/>
    <x v="4"/>
    <x v="7"/>
  </r>
  <r>
    <s v="CA-2017-141733"/>
    <x v="501"/>
    <d v="2017-05-11T00:00:00"/>
    <x v="1"/>
    <s v="RW-19540"/>
    <s v="Rick Wilson"/>
    <x v="1"/>
    <s v="United States"/>
    <x v="25"/>
    <x v="17"/>
    <x v="3"/>
    <s v="FUR-CH-10002017"/>
    <x v="0"/>
    <x v="1"/>
    <s v="SAFCO Optional Arm Kit for Workspace Cribbage Stacking Chair"/>
    <n v="26.64"/>
    <n v="1"/>
    <n v="7.4592000000000001"/>
    <x v="4"/>
    <x v="7"/>
  </r>
  <r>
    <s v="CA-2017-141733"/>
    <x v="501"/>
    <d v="2017-05-11T00:00:00"/>
    <x v="1"/>
    <s v="RW-19540"/>
    <s v="Rick Wilson"/>
    <x v="1"/>
    <s v="United States"/>
    <x v="25"/>
    <x v="17"/>
    <x v="3"/>
    <s v="FUR-CH-10000595"/>
    <x v="0"/>
    <x v="1"/>
    <s v="Safco Contoured Stacking Chairs"/>
    <n v="476.8"/>
    <n v="2"/>
    <n v="119.2"/>
    <x v="4"/>
    <x v="7"/>
  </r>
  <r>
    <s v="US-2015-111927"/>
    <x v="502"/>
    <d v="2015-11-19T00:00:00"/>
    <x v="1"/>
    <s v="LS-17230"/>
    <s v="Lycoris Saunders"/>
    <x v="0"/>
    <s v="United States"/>
    <x v="63"/>
    <x v="14"/>
    <x v="2"/>
    <s v="FUR-FU-10004017"/>
    <x v="0"/>
    <x v="3"/>
    <s v="Executive Impressions 13&quot; Chairman Wall Clock"/>
    <n v="76.14"/>
    <n v="3"/>
    <n v="26.649000000000001"/>
    <x v="2"/>
    <x v="0"/>
  </r>
  <r>
    <s v="CA-2014-105984"/>
    <x v="168"/>
    <d v="2014-11-24T00:00:00"/>
    <x v="3"/>
    <s v="MY-18295"/>
    <s v="Muhammed Yedwab"/>
    <x v="1"/>
    <s v="United States"/>
    <x v="29"/>
    <x v="15"/>
    <x v="2"/>
    <s v="FUR-CH-10000847"/>
    <x v="0"/>
    <x v="1"/>
    <s v="Global Executive Mid-Back Manager's Chair"/>
    <n v="611.05799999999999"/>
    <n v="3"/>
    <n v="-34.9176"/>
    <x v="7"/>
    <x v="0"/>
  </r>
  <r>
    <s v="CA-2014-126760"/>
    <x v="503"/>
    <d v="2014-08-02T00:00:00"/>
    <x v="1"/>
    <s v="KM-16720"/>
    <s v="Kunst Miller"/>
    <x v="0"/>
    <s v="United States"/>
    <x v="111"/>
    <x v="34"/>
    <x v="1"/>
    <s v="FUR-CH-10003312"/>
    <x v="0"/>
    <x v="1"/>
    <s v="Hon 2090 ÒPillow SoftÓ Series Mid Back Swivel/Tilt Chairs"/>
    <n v="674.35199999999998"/>
    <n v="3"/>
    <n v="-109.5822"/>
    <x v="1"/>
    <x v="3"/>
  </r>
  <r>
    <s v="CA-2014-126760"/>
    <x v="503"/>
    <d v="2014-08-02T00:00:00"/>
    <x v="1"/>
    <s v="KM-16720"/>
    <s v="Kunst Miller"/>
    <x v="0"/>
    <s v="United States"/>
    <x v="111"/>
    <x v="34"/>
    <x v="1"/>
    <s v="FUR-FU-10004018"/>
    <x v="0"/>
    <x v="3"/>
    <s v="Tensor Computer Mounted Lamp"/>
    <n v="134.01"/>
    <n v="9"/>
    <n v="36.182699999999997"/>
    <x v="1"/>
    <x v="3"/>
  </r>
  <r>
    <s v="US-2014-109162"/>
    <x v="391"/>
    <d v="2014-06-12T00:00:00"/>
    <x v="1"/>
    <s v="KE-16420"/>
    <s v="Katrina Edelman"/>
    <x v="1"/>
    <s v="United States"/>
    <x v="203"/>
    <x v="9"/>
    <x v="0"/>
    <s v="FUR-CH-10002647"/>
    <x v="0"/>
    <x v="1"/>
    <s v="Situations Contoured Folding Chairs, 4/Set"/>
    <n v="170.352"/>
    <n v="3"/>
    <n v="10.647"/>
    <x v="4"/>
    <x v="2"/>
  </r>
  <r>
    <s v="CA-2014-101931"/>
    <x v="504"/>
    <d v="2014-10-31T00:00:00"/>
    <x v="2"/>
    <s v="TS-21370"/>
    <s v="Todd Sumrall"/>
    <x v="1"/>
    <s v="United States"/>
    <x v="2"/>
    <x v="2"/>
    <x v="1"/>
    <s v="FUR-BO-10001337"/>
    <x v="0"/>
    <x v="0"/>
    <s v="O'Sullivan Living Dimensions 2-Shelf Bookcases"/>
    <n v="616.99800000000005"/>
    <n v="6"/>
    <n v="-36.293999999999997"/>
    <x v="0"/>
    <x v="1"/>
  </r>
  <r>
    <s v="CA-2015-127593"/>
    <x v="231"/>
    <d v="2015-09-21T00:00:00"/>
    <x v="3"/>
    <s v="DH-13675"/>
    <s v="Duane Huffman"/>
    <x v="2"/>
    <s v="United States"/>
    <x v="202"/>
    <x v="20"/>
    <x v="2"/>
    <s v="FUR-FU-10004006"/>
    <x v="0"/>
    <x v="3"/>
    <s v="Deflect-o DuraMat Lighweight, Studded, Beveled Mat for Low Pile Carpeting"/>
    <n v="85.3"/>
    <n v="2"/>
    <n v="14.500999999999999"/>
    <x v="7"/>
    <x v="4"/>
  </r>
  <r>
    <s v="US-2017-131849"/>
    <x v="505"/>
    <d v="2017-06-10T00:00:00"/>
    <x v="1"/>
    <s v="GH-14410"/>
    <s v="Gary Hansen"/>
    <x v="2"/>
    <s v="United States"/>
    <x v="28"/>
    <x v="2"/>
    <x v="1"/>
    <s v="FUR-FU-10004164"/>
    <x v="0"/>
    <x v="3"/>
    <s v="Eldon 300 Class Desk Accessories, Black"/>
    <n v="4.95"/>
    <n v="1"/>
    <n v="2.1779999999999999"/>
    <x v="4"/>
    <x v="2"/>
  </r>
  <r>
    <s v="CA-2017-154039"/>
    <x v="506"/>
    <d v="2017-02-22T00:00:00"/>
    <x v="1"/>
    <s v="JK-16120"/>
    <s v="Julie Kriz"/>
    <x v="2"/>
    <s v="United States"/>
    <x v="9"/>
    <x v="8"/>
    <x v="3"/>
    <s v="FUR-TA-10001932"/>
    <x v="0"/>
    <x v="2"/>
    <s v="Chromcraft 48&quot; x 96&quot; Racetrack Double Pedestal Table"/>
    <n v="480.96"/>
    <n v="3"/>
    <n v="-269.33760000000001"/>
    <x v="2"/>
    <x v="11"/>
  </r>
  <r>
    <s v="CA-2015-157133"/>
    <x v="44"/>
    <d v="2015-12-03T00:00:00"/>
    <x v="1"/>
    <s v="LC-16885"/>
    <s v="Lena Creighton"/>
    <x v="0"/>
    <s v="United States"/>
    <x v="225"/>
    <x v="8"/>
    <x v="3"/>
    <s v="FUR-FU-10004904"/>
    <x v="0"/>
    <x v="3"/>
    <s v="Eldon &quot;L&quot; Workstation Diamond Chairmat"/>
    <n v="151.96"/>
    <n v="5"/>
    <n v="-182.352"/>
    <x v="2"/>
    <x v="0"/>
  </r>
  <r>
    <s v="CA-2015-132486"/>
    <x v="507"/>
    <d v="2015-10-27T00:00:00"/>
    <x v="0"/>
    <s v="JF-15355"/>
    <s v="Jay Fein"/>
    <x v="0"/>
    <s v="United States"/>
    <x v="53"/>
    <x v="2"/>
    <x v="1"/>
    <s v="FUR-CH-10004495"/>
    <x v="0"/>
    <x v="1"/>
    <s v="Global Leather and Oak Executive Chair, Black"/>
    <n v="240.78399999999999"/>
    <n v="1"/>
    <n v="27.088200000000001"/>
    <x v="4"/>
    <x v="1"/>
  </r>
  <r>
    <s v="CA-2015-132486"/>
    <x v="507"/>
    <d v="2015-10-27T00:00:00"/>
    <x v="0"/>
    <s v="JF-15355"/>
    <s v="Jay Fein"/>
    <x v="0"/>
    <s v="United States"/>
    <x v="53"/>
    <x v="2"/>
    <x v="1"/>
    <s v="FUR-CH-10004540"/>
    <x v="0"/>
    <x v="1"/>
    <s v="Global Chrome Stack Chair"/>
    <n v="191.96799999999999"/>
    <n v="7"/>
    <n v="16.7972"/>
    <x v="4"/>
    <x v="1"/>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x v="0"/>
    <x v="3"/>
    <s v="Eldon &quot;L&quot; Workstation Diamond Chairmat"/>
    <n v="364.70400000000001"/>
    <n v="6"/>
    <n v="-36.470399999999998"/>
    <x v="2"/>
    <x v="2"/>
  </r>
  <r>
    <s v="CA-2015-129896"/>
    <x v="508"/>
    <d v="2015-06-20T00:00:00"/>
    <x v="1"/>
    <s v="PF-19120"/>
    <s v="Peter Fuller"/>
    <x v="0"/>
    <s v="United States"/>
    <x v="171"/>
    <x v="22"/>
    <x v="1"/>
    <s v="FUR-FU-10002396"/>
    <x v="0"/>
    <x v="3"/>
    <s v="DAX Copper Panel Document Frame, 5 x 7 Size"/>
    <n v="40.256"/>
    <n v="4"/>
    <n v="11.070399999999999"/>
    <x v="2"/>
    <x v="2"/>
  </r>
  <r>
    <s v="US-2016-163881"/>
    <x v="243"/>
    <d v="2016-11-30T00:00:00"/>
    <x v="1"/>
    <s v="SP-20860"/>
    <s v="Sung Pak"/>
    <x v="1"/>
    <s v="United States"/>
    <x v="2"/>
    <x v="2"/>
    <x v="1"/>
    <s v="FUR-CH-10001394"/>
    <x v="0"/>
    <x v="1"/>
    <s v="Global Leather Executive Chair"/>
    <n v="1684.752"/>
    <n v="6"/>
    <n v="210.59399999999999"/>
    <x v="6"/>
    <x v="0"/>
  </r>
  <r>
    <s v="CA-2015-167010"/>
    <x v="509"/>
    <d v="2015-04-10T00:00:00"/>
    <x v="1"/>
    <s v="VT-21700"/>
    <s v="Valerie Takahito"/>
    <x v="2"/>
    <s v="United States"/>
    <x v="3"/>
    <x v="3"/>
    <x v="2"/>
    <s v="FUR-FU-10001468"/>
    <x v="0"/>
    <x v="3"/>
    <s v="Tenex Antistatic Computer Chair Mats"/>
    <n v="547.13599999999997"/>
    <n v="4"/>
    <n v="-68.391999999999996"/>
    <x v="2"/>
    <x v="6"/>
  </r>
  <r>
    <s v="CA-2015-167010"/>
    <x v="509"/>
    <d v="2015-04-10T00:00:00"/>
    <x v="1"/>
    <s v="VT-21700"/>
    <s v="Valerie Takahito"/>
    <x v="2"/>
    <s v="United States"/>
    <x v="3"/>
    <x v="3"/>
    <x v="2"/>
    <s v="FUR-FU-10001037"/>
    <x v="0"/>
    <x v="3"/>
    <s v="DAX Charcoal/Nickel-Tone Document Frame, 5 x 7"/>
    <n v="7.5839999999999996"/>
    <n v="1"/>
    <n v="2.37"/>
    <x v="2"/>
    <x v="6"/>
  </r>
  <r>
    <s v="CA-2015-167010"/>
    <x v="509"/>
    <d v="2015-04-10T00:00:00"/>
    <x v="1"/>
    <s v="VT-21700"/>
    <s v="Valerie Takahito"/>
    <x v="2"/>
    <s v="United States"/>
    <x v="3"/>
    <x v="3"/>
    <x v="2"/>
    <s v="FUR-BO-10004218"/>
    <x v="0"/>
    <x v="0"/>
    <s v="Bush Heritage Pine Collection 5-Shelf Bookcase, Albany Pine Finish, *Special Order"/>
    <n v="352.45"/>
    <n v="5"/>
    <n v="-211.47"/>
    <x v="2"/>
    <x v="6"/>
  </r>
  <r>
    <s v="CA-2017-148068"/>
    <x v="510"/>
    <d v="2017-09-25T00:00:00"/>
    <x v="1"/>
    <s v="MM-18280"/>
    <s v="Muhammed MacIntyre"/>
    <x v="1"/>
    <s v="United States"/>
    <x v="13"/>
    <x v="7"/>
    <x v="2"/>
    <s v="FUR-FU-10002268"/>
    <x v="0"/>
    <x v="3"/>
    <s v="Ultra Door Push Plate"/>
    <n v="9.82"/>
    <n v="2"/>
    <n v="3.2406000000000001"/>
    <x v="1"/>
    <x v="4"/>
  </r>
  <r>
    <s v="US-2017-142573"/>
    <x v="511"/>
    <d v="2017-07-23T00:00:00"/>
    <x v="1"/>
    <s v="ML-17410"/>
    <s v="Maris LaWare"/>
    <x v="0"/>
    <s v="United States"/>
    <x v="43"/>
    <x v="22"/>
    <x v="1"/>
    <s v="FUR-TA-10001932"/>
    <x v="0"/>
    <x v="2"/>
    <s v="Chromcraft 48&quot; x 96&quot; Racetrack Double Pedestal Table"/>
    <n v="801.6"/>
    <n v="5"/>
    <n v="-448.89600000000002"/>
    <x v="2"/>
    <x v="3"/>
  </r>
  <r>
    <s v="US-2017-142573"/>
    <x v="511"/>
    <d v="2017-07-23T00:00:00"/>
    <x v="1"/>
    <s v="ML-17410"/>
    <s v="Maris LaWare"/>
    <x v="0"/>
    <s v="United States"/>
    <x v="43"/>
    <x v="22"/>
    <x v="1"/>
    <s v="FUR-CH-10004218"/>
    <x v="0"/>
    <x v="1"/>
    <s v="Global Fabric Manager's Chair, Dark Gray"/>
    <n v="161.56800000000001"/>
    <n v="2"/>
    <n v="10.098000000000001"/>
    <x v="2"/>
    <x v="3"/>
  </r>
  <r>
    <s v="US-2017-142573"/>
    <x v="511"/>
    <d v="2017-07-23T00:00:00"/>
    <x v="1"/>
    <s v="ML-17410"/>
    <s v="Maris LaWare"/>
    <x v="0"/>
    <s v="United States"/>
    <x v="43"/>
    <x v="22"/>
    <x v="1"/>
    <s v="FUR-CH-10000513"/>
    <x v="0"/>
    <x v="1"/>
    <s v="High-Back Leather Manager's Chair"/>
    <n v="311.976"/>
    <n v="3"/>
    <n v="-42.896700000000003"/>
    <x v="2"/>
    <x v="3"/>
  </r>
  <r>
    <s v="CA-2014-103940"/>
    <x v="512"/>
    <d v="2014-09-21T00:00:00"/>
    <x v="1"/>
    <s v="BN-11515"/>
    <s v="Bradley Nguyen"/>
    <x v="0"/>
    <s v="United States"/>
    <x v="15"/>
    <x v="13"/>
    <x v="1"/>
    <s v="FUR-FU-10004671"/>
    <x v="0"/>
    <x v="3"/>
    <s v="Executive Impressions 12&quot; Wall Clock"/>
    <n v="35.340000000000003"/>
    <n v="2"/>
    <n v="13.4292"/>
    <x v="4"/>
    <x v="4"/>
  </r>
  <r>
    <s v="CA-2016-162082"/>
    <x v="269"/>
    <d v="2016-03-17T00:00:00"/>
    <x v="2"/>
    <s v="JS-15880"/>
    <s v="John Stevenson"/>
    <x v="0"/>
    <s v="United States"/>
    <x v="226"/>
    <x v="5"/>
    <x v="3"/>
    <s v="FUR-BO-10004409"/>
    <x v="0"/>
    <x v="0"/>
    <s v="Safco Value Mate Series Steel Bookcases, Baked Enamel Finish on Steel, Gray"/>
    <n v="241.33199999999999"/>
    <n v="5"/>
    <n v="-14.196"/>
    <x v="0"/>
    <x v="9"/>
  </r>
  <r>
    <s v="CA-2015-118955"/>
    <x v="513"/>
    <d v="2015-06-20T00:00:00"/>
    <x v="1"/>
    <s v="LS-17230"/>
    <s v="Lycoris Saunders"/>
    <x v="0"/>
    <s v="United States"/>
    <x v="141"/>
    <x v="5"/>
    <x v="3"/>
    <s v="FUR-CH-10001708"/>
    <x v="0"/>
    <x v="1"/>
    <s v="Office Star - Contemporary Swivel Chair with Padded Adjustable Arms and Flex Back"/>
    <n v="197.37200000000001"/>
    <n v="2"/>
    <n v="-25.3764"/>
    <x v="4"/>
    <x v="2"/>
  </r>
  <r>
    <s v="US-2016-143448"/>
    <x v="43"/>
    <d v="2016-12-10T00:00:00"/>
    <x v="3"/>
    <s v="MH-17455"/>
    <s v="Mark Hamilton"/>
    <x v="0"/>
    <s v="United States"/>
    <x v="227"/>
    <x v="6"/>
    <x v="3"/>
    <s v="FUR-CH-10003379"/>
    <x v="0"/>
    <x v="1"/>
    <s v="Global Commerce Series High-Back Swivel/Tilt Chairs"/>
    <n v="1424.9"/>
    <n v="5"/>
    <n v="356.22500000000002"/>
    <x v="7"/>
    <x v="5"/>
  </r>
  <r>
    <s v="CA-2017-117863"/>
    <x v="514"/>
    <d v="2017-05-23T00:00:00"/>
    <x v="1"/>
    <s v="TS-21340"/>
    <s v="Toby Swindell"/>
    <x v="0"/>
    <s v="United States"/>
    <x v="13"/>
    <x v="7"/>
    <x v="2"/>
    <s v="FUR-FU-10002456"/>
    <x v="0"/>
    <x v="3"/>
    <s v="Master Caster Door Stop, Large Neon Orange"/>
    <n v="14.56"/>
    <n v="2"/>
    <n v="6.2607999999999997"/>
    <x v="2"/>
    <x v="7"/>
  </r>
  <r>
    <s v="CA-2016-119963"/>
    <x v="515"/>
    <d v="2016-11-22T00:00:00"/>
    <x v="1"/>
    <s v="SN-20710"/>
    <s v="Steve Nguyen"/>
    <x v="2"/>
    <s v="United States"/>
    <x v="102"/>
    <x v="5"/>
    <x v="3"/>
    <s v="FUR-CH-10003817"/>
    <x v="0"/>
    <x v="1"/>
    <s v="Global Value Steno Chair, Gray"/>
    <n v="255.108"/>
    <n v="6"/>
    <n v="-18.222000000000001"/>
    <x v="4"/>
    <x v="0"/>
  </r>
  <r>
    <s v="CA-2014-133228"/>
    <x v="516"/>
    <d v="2014-04-09T00:00:00"/>
    <x v="1"/>
    <s v="MS-17710"/>
    <s v="Maurice Satty"/>
    <x v="0"/>
    <s v="United States"/>
    <x v="25"/>
    <x v="17"/>
    <x v="3"/>
    <s v="FUR-FU-10004020"/>
    <x v="0"/>
    <x v="3"/>
    <s v="Advantus Panel Wall Acrylic Frame"/>
    <n v="5.47"/>
    <n v="1"/>
    <n v="2.3521000000000001"/>
    <x v="2"/>
    <x v="6"/>
  </r>
  <r>
    <s v="CA-2016-114951"/>
    <x v="517"/>
    <d v="2016-07-03T00:00:00"/>
    <x v="1"/>
    <s v="DN-13690"/>
    <s v="Duane Noonan"/>
    <x v="0"/>
    <s v="United States"/>
    <x v="28"/>
    <x v="2"/>
    <x v="1"/>
    <s v="FUR-FU-10002364"/>
    <x v="0"/>
    <x v="3"/>
    <s v="Eldon Expressions Wood Desk Accessories, Oak"/>
    <n v="22.14"/>
    <n v="3"/>
    <n v="6.4206000000000003"/>
    <x v="1"/>
    <x v="2"/>
  </r>
  <r>
    <s v="CA-2016-156573"/>
    <x v="518"/>
    <d v="2016-06-02T00:00:00"/>
    <x v="1"/>
    <s v="RB-19360"/>
    <s v="Raymond Buch"/>
    <x v="0"/>
    <s v="United States"/>
    <x v="228"/>
    <x v="9"/>
    <x v="0"/>
    <s v="FUR-FU-10001085"/>
    <x v="0"/>
    <x v="3"/>
    <s v="3M Polarizing Light Filter Sleeves"/>
    <n v="44.76"/>
    <n v="3"/>
    <n v="14.547000000000001"/>
    <x v="4"/>
    <x v="7"/>
  </r>
  <r>
    <s v="CA-2017-134838"/>
    <x v="519"/>
    <d v="2017-02-20T00:00:00"/>
    <x v="2"/>
    <s v="ED-13885"/>
    <s v="Emily Ducich"/>
    <x v="2"/>
    <s v="United States"/>
    <x v="2"/>
    <x v="2"/>
    <x v="1"/>
    <s v="FUR-FU-10004018"/>
    <x v="0"/>
    <x v="3"/>
    <s v="Tensor Computer Mounted Lamp"/>
    <n v="44.67"/>
    <n v="3"/>
    <n v="12.0609"/>
    <x v="5"/>
    <x v="11"/>
  </r>
  <r>
    <s v="CA-2016-167556"/>
    <x v="477"/>
    <d v="2016-04-02T00:00:00"/>
    <x v="1"/>
    <s v="JM-15250"/>
    <s v="Janet Martin"/>
    <x v="0"/>
    <s v="United States"/>
    <x v="13"/>
    <x v="7"/>
    <x v="2"/>
    <s v="FUR-FU-10004848"/>
    <x v="0"/>
    <x v="3"/>
    <s v="Howard Miller 13-3/4&quot; Diameter Brushed Chrome Round Wall Clock"/>
    <n v="414"/>
    <n v="8"/>
    <n v="124.2"/>
    <x v="4"/>
    <x v="9"/>
  </r>
  <r>
    <s v="US-2016-116400"/>
    <x v="148"/>
    <d v="2016-10-24T00:00:00"/>
    <x v="2"/>
    <s v="EB-13930"/>
    <s v="Eric Barreto"/>
    <x v="0"/>
    <s v="United States"/>
    <x v="52"/>
    <x v="25"/>
    <x v="0"/>
    <s v="FUR-FU-10003731"/>
    <x v="0"/>
    <x v="3"/>
    <s v="Eldon Expressions Wood and Plastic Desk Accessories, Oak"/>
    <n v="39.92"/>
    <n v="4"/>
    <n v="11.1776"/>
    <x v="3"/>
    <x v="1"/>
  </r>
  <r>
    <s v="CA-2014-114517"/>
    <x v="520"/>
    <d v="2014-12-27T00:00:00"/>
    <x v="1"/>
    <s v="TH-21235"/>
    <s v="Tiffany House"/>
    <x v="1"/>
    <s v="United States"/>
    <x v="13"/>
    <x v="7"/>
    <x v="2"/>
    <s v="FUR-TA-10001676"/>
    <x v="0"/>
    <x v="2"/>
    <s v="Hon 61000 Series Interactive Training Tables"/>
    <n v="53.316000000000003"/>
    <n v="2"/>
    <n v="-19.549199999999999"/>
    <x v="4"/>
    <x v="5"/>
  </r>
  <r>
    <s v="CA-2017-119564"/>
    <x v="521"/>
    <d v="2017-12-20T00:00:00"/>
    <x v="1"/>
    <s v="PL-18925"/>
    <s v="Paul Lucas"/>
    <x v="2"/>
    <s v="United States"/>
    <x v="15"/>
    <x v="13"/>
    <x v="1"/>
    <s v="FUR-FU-10003096"/>
    <x v="0"/>
    <x v="3"/>
    <s v="Master Giant Foot Doorstop, Safety Yellow"/>
    <n v="22.77"/>
    <n v="3"/>
    <n v="9.7911000000000001"/>
    <x v="2"/>
    <x v="5"/>
  </r>
  <r>
    <s v="CA-2016-135265"/>
    <x v="281"/>
    <d v="2016-07-09T00:00:00"/>
    <x v="0"/>
    <s v="CC-12370"/>
    <s v="Christopher Conant"/>
    <x v="0"/>
    <s v="United States"/>
    <x v="2"/>
    <x v="2"/>
    <x v="1"/>
    <s v="FUR-CH-10003061"/>
    <x v="0"/>
    <x v="1"/>
    <s v="Global Leather Task Chair, Black"/>
    <n v="287.96800000000002"/>
    <n v="4"/>
    <n v="-3.5996000000000001"/>
    <x v="3"/>
    <x v="3"/>
  </r>
  <r>
    <s v="CA-2016-108735"/>
    <x v="380"/>
    <d v="2016-04-21T00:00:00"/>
    <x v="1"/>
    <s v="JM-15535"/>
    <s v="Jessica Myrick"/>
    <x v="0"/>
    <s v="United States"/>
    <x v="174"/>
    <x v="2"/>
    <x v="1"/>
    <s v="FUR-BO-10003441"/>
    <x v="0"/>
    <x v="0"/>
    <s v="Bush Westfield Collection Bookcases, Fully Assembled"/>
    <n v="257.49900000000002"/>
    <n v="3"/>
    <n v="24.235199999999999"/>
    <x v="4"/>
    <x v="6"/>
  </r>
  <r>
    <s v="US-2016-159415"/>
    <x v="380"/>
    <d v="2016-04-22T00:00:00"/>
    <x v="1"/>
    <s v="CS-12175"/>
    <s v="Charles Sheldon"/>
    <x v="1"/>
    <s v="United States"/>
    <x v="11"/>
    <x v="9"/>
    <x v="0"/>
    <s v="FUR-FU-10003798"/>
    <x v="0"/>
    <x v="3"/>
    <s v="Ultra Door Kickplate, 8&quot;H x 34&quot;W"/>
    <n v="79.12"/>
    <n v="5"/>
    <n v="13.846"/>
    <x v="2"/>
    <x v="6"/>
  </r>
  <r>
    <s v="CA-2014-122588"/>
    <x v="306"/>
    <d v="2014-11-27T00:00:00"/>
    <x v="0"/>
    <s v="AR-10540"/>
    <s v="Andy Reiter"/>
    <x v="0"/>
    <s v="United States"/>
    <x v="229"/>
    <x v="38"/>
    <x v="2"/>
    <s v="FUR-FU-10001095"/>
    <x v="0"/>
    <x v="3"/>
    <s v="DAX Black Cherry Wood-Tone Poster Frame"/>
    <n v="52.96"/>
    <n v="2"/>
    <n v="20.1248"/>
    <x v="3"/>
    <x v="0"/>
  </r>
  <r>
    <s v="CA-2015-161998"/>
    <x v="522"/>
    <d v="2015-05-05T00:00:00"/>
    <x v="1"/>
    <s v="DB-13120"/>
    <s v="David Bremer"/>
    <x v="1"/>
    <s v="United States"/>
    <x v="26"/>
    <x v="1"/>
    <x v="0"/>
    <s v="FUR-FU-10001095"/>
    <x v="0"/>
    <x v="3"/>
    <s v="DAX Black Cherry Wood-Tone Poster Frame"/>
    <n v="63.552"/>
    <n v="3"/>
    <n v="14.299200000000001"/>
    <x v="4"/>
    <x v="7"/>
  </r>
  <r>
    <s v="CA-2015-105627"/>
    <x v="523"/>
    <d v="2015-03-12T00:00:00"/>
    <x v="1"/>
    <s v="DK-12895"/>
    <s v="Dana Kaydos"/>
    <x v="0"/>
    <s v="United States"/>
    <x v="230"/>
    <x v="16"/>
    <x v="3"/>
    <s v="FUR-BO-10002916"/>
    <x v="0"/>
    <x v="0"/>
    <s v="Rush Hierlooms Collection 1&quot; Thick Stackable Bookcases"/>
    <n v="512.94000000000005"/>
    <n v="3"/>
    <n v="97.458600000000004"/>
    <x v="4"/>
    <x v="9"/>
  </r>
  <r>
    <s v="CA-2015-105627"/>
    <x v="523"/>
    <d v="2015-03-12T00:00:00"/>
    <x v="1"/>
    <s v="DK-12895"/>
    <s v="Dana Kaydos"/>
    <x v="0"/>
    <s v="United States"/>
    <x v="230"/>
    <x v="16"/>
    <x v="3"/>
    <s v="FUR-CH-10002084"/>
    <x v="0"/>
    <x v="1"/>
    <s v="Hon Mobius Operator's Chair"/>
    <n v="860.93"/>
    <n v="7"/>
    <n v="189.40459999999999"/>
    <x v="4"/>
    <x v="9"/>
  </r>
  <r>
    <s v="CA-2015-105627"/>
    <x v="523"/>
    <d v="2015-03-12T00:00:00"/>
    <x v="1"/>
    <s v="DK-12895"/>
    <s v="Dana Kaydos"/>
    <x v="0"/>
    <s v="United States"/>
    <x v="230"/>
    <x v="16"/>
    <x v="3"/>
    <s v="FUR-FU-10000308"/>
    <x v="0"/>
    <x v="3"/>
    <s v="Deflect-o Glass Clear Studded Chair Mats"/>
    <n v="373.08"/>
    <n v="6"/>
    <n v="82.077600000000004"/>
    <x v="4"/>
    <x v="9"/>
  </r>
  <r>
    <s v="US-2015-149629"/>
    <x v="392"/>
    <d v="2015-07-20T00:00:00"/>
    <x v="0"/>
    <s v="MP-17965"/>
    <s v="Michael Paige"/>
    <x v="1"/>
    <s v="United States"/>
    <x v="231"/>
    <x v="1"/>
    <x v="0"/>
    <s v="FUR-BO-10004709"/>
    <x v="0"/>
    <x v="0"/>
    <s v="Bush Westfield Collection Bookcases, Medium Cherry Finish"/>
    <n v="231.92"/>
    <n v="5"/>
    <n v="5.798"/>
    <x v="0"/>
    <x v="3"/>
  </r>
  <r>
    <s v="CA-2014-116834"/>
    <x v="524"/>
    <d v="2014-10-16T00:00:00"/>
    <x v="1"/>
    <s v="Dp-13240"/>
    <s v="Dean percer"/>
    <x v="2"/>
    <s v="United States"/>
    <x v="15"/>
    <x v="13"/>
    <x v="1"/>
    <s v="FUR-FU-10001196"/>
    <x v="0"/>
    <x v="3"/>
    <s v="DAX Cubicle Frames - 8x10"/>
    <n v="63.47"/>
    <n v="11"/>
    <n v="19.041"/>
    <x v="2"/>
    <x v="1"/>
  </r>
  <r>
    <s v="CA-2016-145730"/>
    <x v="492"/>
    <d v="2016-03-08T00:00:00"/>
    <x v="1"/>
    <s v="CC-12220"/>
    <s v="Chris Cortes"/>
    <x v="0"/>
    <s v="United States"/>
    <x v="21"/>
    <x v="5"/>
    <x v="3"/>
    <s v="FUR-TA-10004915"/>
    <x v="0"/>
    <x v="2"/>
    <s v="Office Impressions End Table, 20-1/2&quot;H x 24&quot;W x 20&quot;D"/>
    <n v="637.89599999999996"/>
    <n v="3"/>
    <n v="-127.5792"/>
    <x v="2"/>
    <x v="9"/>
  </r>
  <r>
    <s v="CA-2017-144463"/>
    <x v="143"/>
    <d v="2017-01-05T00:00:00"/>
    <x v="1"/>
    <s v="SC-20725"/>
    <s v="Steven Cartwright"/>
    <x v="0"/>
    <s v="United States"/>
    <x v="2"/>
    <x v="2"/>
    <x v="1"/>
    <s v="FUR-FU-10001215"/>
    <x v="0"/>
    <x v="3"/>
    <s v="Howard Miller 11-1/2&quot; Diameter Brentwood Wall Clock"/>
    <n v="474.43"/>
    <n v="11"/>
    <n v="199.26060000000001"/>
    <x v="4"/>
    <x v="8"/>
  </r>
  <r>
    <s v="CA-2014-154963"/>
    <x v="525"/>
    <d v="2014-06-27T00:00:00"/>
    <x v="1"/>
    <s v="AA-10645"/>
    <s v="Anna Andreadi"/>
    <x v="0"/>
    <s v="United States"/>
    <x v="100"/>
    <x v="3"/>
    <x v="2"/>
    <s v="FUR-CH-10004698"/>
    <x v="0"/>
    <x v="1"/>
    <s v="Padded Folding Chairs, Black, 4/Carton"/>
    <n v="170.05799999999999"/>
    <n v="3"/>
    <n v="-4.8587999999999996"/>
    <x v="2"/>
    <x v="2"/>
  </r>
  <r>
    <s v="CA-2014-154963"/>
    <x v="525"/>
    <d v="2014-06-27T00:00:00"/>
    <x v="1"/>
    <s v="AA-10645"/>
    <s v="Anna Andreadi"/>
    <x v="0"/>
    <s v="United States"/>
    <x v="100"/>
    <x v="3"/>
    <x v="2"/>
    <s v="FUR-CH-10000454"/>
    <x v="0"/>
    <x v="1"/>
    <s v="Hon Deluxe Fabric Upholstered Stacking Chairs, Rounded Back"/>
    <n v="853.93"/>
    <n v="5"/>
    <n v="0"/>
    <x v="2"/>
    <x v="2"/>
  </r>
  <r>
    <s v="CA-2017-130764"/>
    <x v="526"/>
    <d v="2017-10-28T00:00:00"/>
    <x v="2"/>
    <s v="JO-15145"/>
    <s v="Jack O'Briant"/>
    <x v="1"/>
    <s v="United States"/>
    <x v="28"/>
    <x v="2"/>
    <x v="1"/>
    <s v="FUR-BO-10003034"/>
    <x v="0"/>
    <x v="0"/>
    <s v="O'Sullivan Elevations Bookcase, Cherry Finish"/>
    <n v="556.66499999999996"/>
    <n v="5"/>
    <n v="6.5490000000000004"/>
    <x v="5"/>
    <x v="1"/>
  </r>
  <r>
    <s v="CA-2017-124296"/>
    <x v="455"/>
    <d v="2017-12-28T00:00:00"/>
    <x v="1"/>
    <s v="CS-12355"/>
    <s v="Christine Sundaresam"/>
    <x v="0"/>
    <s v="United States"/>
    <x v="120"/>
    <x v="35"/>
    <x v="0"/>
    <s v="FUR-CH-10002439"/>
    <x v="0"/>
    <x v="1"/>
    <s v="Iceberg Nesting Folding Chair, 19w x 6d x 43h"/>
    <n v="232.88"/>
    <n v="4"/>
    <n v="60.5488"/>
    <x v="4"/>
    <x v="5"/>
  </r>
  <r>
    <s v="CA-2014-110786"/>
    <x v="527"/>
    <d v="2015-01-02T00:00:00"/>
    <x v="1"/>
    <s v="AJ-10795"/>
    <s v="Anthony Johnson"/>
    <x v="1"/>
    <s v="United States"/>
    <x v="28"/>
    <x v="2"/>
    <x v="1"/>
    <s v="FUR-FU-10000550"/>
    <x v="0"/>
    <x v="3"/>
    <s v="Stacking Trays by OIC"/>
    <n v="24.9"/>
    <n v="5"/>
    <n v="8.2170000000000005"/>
    <x v="4"/>
    <x v="5"/>
  </r>
  <r>
    <s v="CA-2014-110786"/>
    <x v="527"/>
    <d v="2015-01-02T00:00:00"/>
    <x v="1"/>
    <s v="AJ-10795"/>
    <s v="Anthony Johnson"/>
    <x v="1"/>
    <s v="United States"/>
    <x v="28"/>
    <x v="2"/>
    <x v="1"/>
    <s v="FUR-FU-10000672"/>
    <x v="0"/>
    <x v="3"/>
    <s v="Executive Impressions 10&quot; Spectator Wall Clock"/>
    <n v="70.56"/>
    <n v="6"/>
    <n v="23.990400000000001"/>
    <x v="4"/>
    <x v="5"/>
  </r>
  <r>
    <s v="CA-2015-137750"/>
    <x v="528"/>
    <d v="2015-06-30T00:00:00"/>
    <x v="1"/>
    <s v="JF-15565"/>
    <s v="Jill Fjeld"/>
    <x v="0"/>
    <s v="United States"/>
    <x v="28"/>
    <x v="2"/>
    <x v="1"/>
    <s v="FUR-FU-10001979"/>
    <x v="0"/>
    <x v="3"/>
    <s v="Dana Halogen Swing-Arm Architect Lamp"/>
    <n v="204.85"/>
    <n v="5"/>
    <n v="57.357999999999997"/>
    <x v="2"/>
    <x v="2"/>
  </r>
  <r>
    <s v="CA-2017-136350"/>
    <x v="529"/>
    <d v="2017-06-26T00:00:00"/>
    <x v="0"/>
    <s v="GA-14515"/>
    <s v="George Ashbrook"/>
    <x v="0"/>
    <s v="United States"/>
    <x v="13"/>
    <x v="7"/>
    <x v="2"/>
    <s v="FUR-FU-10003601"/>
    <x v="0"/>
    <x v="3"/>
    <s v="Deflect-o RollaMat Studded, Beveled Mat for Medium Pile Carpeting"/>
    <n v="276.69"/>
    <n v="3"/>
    <n v="49.804200000000002"/>
    <x v="3"/>
    <x v="2"/>
  </r>
  <r>
    <s v="CA-2017-136350"/>
    <x v="529"/>
    <d v="2017-06-26T00:00:00"/>
    <x v="0"/>
    <s v="GA-14515"/>
    <s v="George Ashbrook"/>
    <x v="0"/>
    <s v="United States"/>
    <x v="13"/>
    <x v="7"/>
    <x v="2"/>
    <s v="FUR-CH-10001891"/>
    <x v="0"/>
    <x v="1"/>
    <s v="Global Deluxe Office Fabric Chairs"/>
    <n v="172.76400000000001"/>
    <n v="2"/>
    <n v="32.633200000000002"/>
    <x v="3"/>
    <x v="2"/>
  </r>
  <r>
    <s v="CA-2014-122931"/>
    <x v="189"/>
    <d v="2014-10-03T00:00:00"/>
    <x v="1"/>
    <s v="SM-20950"/>
    <s v="Suzanne McNair"/>
    <x v="1"/>
    <s v="United States"/>
    <x v="3"/>
    <x v="3"/>
    <x v="2"/>
    <s v="FUR-TA-10004175"/>
    <x v="0"/>
    <x v="2"/>
    <s v="Hon 30&quot; x 60&quot; Table with Locking Drawer"/>
    <n v="409.27199999999999"/>
    <n v="2"/>
    <n v="-81.854399999999998"/>
    <x v="4"/>
    <x v="4"/>
  </r>
  <r>
    <s v="CA-2014-122931"/>
    <x v="189"/>
    <d v="2014-10-03T00:00:00"/>
    <x v="1"/>
    <s v="SM-20950"/>
    <s v="Suzanne McNair"/>
    <x v="1"/>
    <s v="United States"/>
    <x v="3"/>
    <x v="3"/>
    <x v="2"/>
    <s v="FUR-TA-10004147"/>
    <x v="0"/>
    <x v="2"/>
    <s v="Hon 4060 Series Tables"/>
    <n v="67.176000000000002"/>
    <n v="1"/>
    <n v="-20.152799999999999"/>
    <x v="4"/>
    <x v="4"/>
  </r>
  <r>
    <s v="CA-2015-124058"/>
    <x v="141"/>
    <d v="2015-11-24T00:00:00"/>
    <x v="1"/>
    <s v="LC-16885"/>
    <s v="Lena Creighton"/>
    <x v="0"/>
    <s v="United States"/>
    <x v="121"/>
    <x v="2"/>
    <x v="1"/>
    <s v="FUR-CH-10000595"/>
    <x v="0"/>
    <x v="1"/>
    <s v="Safco Contoured Stacking Chairs"/>
    <n v="572.16"/>
    <n v="3"/>
    <n v="35.76"/>
    <x v="4"/>
    <x v="0"/>
  </r>
  <r>
    <s v="CA-2016-145303"/>
    <x v="530"/>
    <d v="2016-08-31T00:00:00"/>
    <x v="2"/>
    <s v="TP-21415"/>
    <s v="Tom Prescott"/>
    <x v="0"/>
    <s v="United States"/>
    <x v="144"/>
    <x v="5"/>
    <x v="3"/>
    <s v="FUR-BO-10003159"/>
    <x v="0"/>
    <x v="0"/>
    <s v="Sauder Camden County Collection Libraries, Planked Cherry Finish"/>
    <n v="156.37280000000001"/>
    <n v="2"/>
    <n v="-52.890799999999999"/>
    <x v="0"/>
    <x v="10"/>
  </r>
  <r>
    <s v="CA-2017-108112"/>
    <x v="531"/>
    <d v="2017-11-20T00:00:00"/>
    <x v="1"/>
    <s v="DK-12895"/>
    <s v="Dana Kaydos"/>
    <x v="0"/>
    <s v="United States"/>
    <x v="232"/>
    <x v="1"/>
    <x v="0"/>
    <s v="FUR-FU-10003553"/>
    <x v="0"/>
    <x v="3"/>
    <s v="Howard Miller 13-1/2&quot; Diameter Rosebrook Wall Clock"/>
    <n v="220.06399999999999"/>
    <n v="4"/>
    <n v="55.015999999999998"/>
    <x v="2"/>
    <x v="0"/>
  </r>
  <r>
    <s v="CA-2017-108112"/>
    <x v="531"/>
    <d v="2017-11-20T00:00:00"/>
    <x v="1"/>
    <s v="DK-12895"/>
    <s v="Dana Kaydos"/>
    <x v="0"/>
    <s v="United States"/>
    <x v="232"/>
    <x v="1"/>
    <x v="0"/>
    <s v="FUR-FU-10001488"/>
    <x v="0"/>
    <x v="3"/>
    <s v="Tenex 46&quot; x 60&quot; Computer Anti-Static Chairmat, Rectangular Shaped"/>
    <n v="339.13600000000002"/>
    <n v="4"/>
    <n v="0"/>
    <x v="2"/>
    <x v="0"/>
  </r>
  <r>
    <s v="US-2014-156559"/>
    <x v="532"/>
    <d v="2014-08-26T00:00:00"/>
    <x v="1"/>
    <s v="LH-16900"/>
    <s v="Lena Hernandez"/>
    <x v="0"/>
    <s v="United States"/>
    <x v="93"/>
    <x v="31"/>
    <x v="0"/>
    <s v="FUR-BO-10000711"/>
    <x v="0"/>
    <x v="0"/>
    <s v="Hon Metal Bookcases, Gray"/>
    <n v="638.82000000000005"/>
    <n v="9"/>
    <n v="172.48140000000001"/>
    <x v="1"/>
    <x v="10"/>
  </r>
  <r>
    <s v="CA-2017-137456"/>
    <x v="533"/>
    <d v="2017-12-21T00:00:00"/>
    <x v="3"/>
    <s v="RB-19465"/>
    <s v="Rick Bensley"/>
    <x v="2"/>
    <s v="United States"/>
    <x v="233"/>
    <x v="27"/>
    <x v="3"/>
    <s v="FUR-FU-10001940"/>
    <x v="0"/>
    <x v="3"/>
    <s v="Staple-based wall hangings"/>
    <n v="15.92"/>
    <n v="2"/>
    <n v="7.0048000000000004"/>
    <x v="7"/>
    <x v="5"/>
  </r>
  <r>
    <s v="CA-2015-105599"/>
    <x v="395"/>
    <d v="2015-09-07T00:00:00"/>
    <x v="3"/>
    <s v="MC-17275"/>
    <s v="Marc Crier"/>
    <x v="0"/>
    <s v="United States"/>
    <x v="13"/>
    <x v="7"/>
    <x v="2"/>
    <s v="FUR-TA-10003837"/>
    <x v="0"/>
    <x v="2"/>
    <s v="Anderson Hickey Conga Table Tops &amp; Accessories"/>
    <n v="27.414000000000001"/>
    <n v="3"/>
    <n v="-14.1639"/>
    <x v="7"/>
    <x v="4"/>
  </r>
  <r>
    <s v="CA-2015-153717"/>
    <x v="344"/>
    <d v="2016-01-01T00:00:00"/>
    <x v="1"/>
    <s v="DL-13495"/>
    <s v="Dionis Lloyd"/>
    <x v="1"/>
    <s v="United States"/>
    <x v="25"/>
    <x v="17"/>
    <x v="3"/>
    <s v="FUR-BO-10004360"/>
    <x v="0"/>
    <x v="0"/>
    <s v="Rush Hierlooms Collection Rich Wood Bookcases"/>
    <n v="160.97999999999999"/>
    <n v="1"/>
    <n v="20.927399999999999"/>
    <x v="1"/>
    <x v="5"/>
  </r>
  <r>
    <s v="CA-2017-123239"/>
    <x v="534"/>
    <d v="2017-07-31T00:00:00"/>
    <x v="0"/>
    <s v="MG-18145"/>
    <s v="Mike Gockenbach"/>
    <x v="0"/>
    <s v="United States"/>
    <x v="51"/>
    <x v="1"/>
    <x v="0"/>
    <s v="FUR-FU-10001602"/>
    <x v="0"/>
    <x v="3"/>
    <s v="Eldon Delta Triangular Chair Mat, 52&quot; x 58&quot;, Clear"/>
    <n v="91.031999999999996"/>
    <n v="3"/>
    <n v="-2.2757999999999998"/>
    <x v="4"/>
    <x v="3"/>
  </r>
  <r>
    <s v="CA-2017-127313"/>
    <x v="451"/>
    <d v="2017-12-04T00:00:00"/>
    <x v="2"/>
    <s v="RA-19285"/>
    <s v="Ralph Arnett"/>
    <x v="0"/>
    <s v="United States"/>
    <x v="3"/>
    <x v="3"/>
    <x v="2"/>
    <s v="FUR-FU-10003798"/>
    <x v="0"/>
    <x v="3"/>
    <s v="Ultra Door Kickplate, 8&quot;H x 34&quot;W"/>
    <n v="79.12"/>
    <n v="5"/>
    <n v="13.846"/>
    <x v="0"/>
    <x v="5"/>
  </r>
  <r>
    <s v="CA-2017-112725"/>
    <x v="129"/>
    <d v="2017-02-06T00:00:00"/>
    <x v="1"/>
    <s v="EH-14125"/>
    <s v="Eugene Hildebrand"/>
    <x v="2"/>
    <s v="United States"/>
    <x v="28"/>
    <x v="2"/>
    <x v="1"/>
    <s v="FUR-CH-10000863"/>
    <x v="0"/>
    <x v="1"/>
    <s v="Novimex Swivel Fabric Task Chair"/>
    <n v="120.78400000000001"/>
    <n v="1"/>
    <n v="-13.588200000000001"/>
    <x v="1"/>
    <x v="8"/>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x v="0"/>
    <x v="1"/>
    <s v="Global Enterprise Series Seating High-Back Swivel/Tilt Chairs"/>
    <n v="433.56799999999998"/>
    <n v="2"/>
    <n v="-65.035200000000003"/>
    <x v="3"/>
    <x v="1"/>
  </r>
  <r>
    <s v="CA-2016-143749"/>
    <x v="28"/>
    <d v="2016-12-07T00:00:00"/>
    <x v="2"/>
    <s v="AG-10300"/>
    <s v="Aleksandra Gannaway"/>
    <x v="1"/>
    <s v="United States"/>
    <x v="20"/>
    <x v="20"/>
    <x v="2"/>
    <s v="FUR-BO-10002853"/>
    <x v="0"/>
    <x v="0"/>
    <s v="O'Sullivan 5-Shelf Heavy-Duty Bookcases"/>
    <n v="81.94"/>
    <n v="1"/>
    <n v="20.484999999999999"/>
    <x v="3"/>
    <x v="5"/>
  </r>
  <r>
    <s v="CA-2015-150875"/>
    <x v="397"/>
    <d v="2015-11-20T00:00:00"/>
    <x v="1"/>
    <s v="HK-14890"/>
    <s v="Heather Kirkland"/>
    <x v="1"/>
    <s v="United States"/>
    <x v="235"/>
    <x v="42"/>
    <x v="1"/>
    <s v="FUR-TA-10000577"/>
    <x v="0"/>
    <x v="2"/>
    <s v="Bretford CR4500 Series Slim Rectangular Table"/>
    <n v="696.42"/>
    <n v="2"/>
    <n v="160.17660000000001"/>
    <x v="4"/>
    <x v="0"/>
  </r>
  <r>
    <s v="CA-2016-124233"/>
    <x v="57"/>
    <d v="2016-04-14T00:00:00"/>
    <x v="1"/>
    <s v="CK-12595"/>
    <s v="Clytie Kelty"/>
    <x v="0"/>
    <s v="United States"/>
    <x v="2"/>
    <x v="2"/>
    <x v="1"/>
    <s v="FUR-FU-10002597"/>
    <x v="0"/>
    <x v="3"/>
    <s v="C-Line Magnetic Cubicle Keepers, Clear Polypropylene"/>
    <n v="24.7"/>
    <n v="5"/>
    <n v="10.374000000000001"/>
    <x v="6"/>
    <x v="6"/>
  </r>
  <r>
    <s v="CA-2014-145387"/>
    <x v="314"/>
    <d v="2014-11-02T00:00:00"/>
    <x v="0"/>
    <s v="AM-10705"/>
    <s v="Anne McFarland"/>
    <x v="0"/>
    <s v="United States"/>
    <x v="236"/>
    <x v="38"/>
    <x v="2"/>
    <s v="FUR-FU-10002364"/>
    <x v="0"/>
    <x v="3"/>
    <s v="Eldon Expressions Wood Desk Accessories, Oak"/>
    <n v="14.76"/>
    <n v="2"/>
    <n v="4.2804000000000002"/>
    <x v="3"/>
    <x v="1"/>
  </r>
  <r>
    <s v="CA-2014-145387"/>
    <x v="314"/>
    <d v="2014-11-02T00:00:00"/>
    <x v="0"/>
    <s v="AM-10705"/>
    <s v="Anne McFarland"/>
    <x v="0"/>
    <s v="United States"/>
    <x v="236"/>
    <x v="38"/>
    <x v="2"/>
    <s v="FUR-FU-10000023"/>
    <x v="0"/>
    <x v="3"/>
    <s v="Eldon Wave Desk Accessories"/>
    <n v="17.670000000000002"/>
    <n v="3"/>
    <n v="7.7747999999999999"/>
    <x v="3"/>
    <x v="1"/>
  </r>
  <r>
    <s v="CA-2014-145387"/>
    <x v="314"/>
    <d v="2014-11-02T00:00:00"/>
    <x v="0"/>
    <s v="AM-10705"/>
    <s v="Anne McFarland"/>
    <x v="0"/>
    <s v="United States"/>
    <x v="236"/>
    <x v="38"/>
    <x v="2"/>
    <s v="FUR-CH-10002320"/>
    <x v="0"/>
    <x v="1"/>
    <s v="Hon Pagoda Stacking Chairs"/>
    <n v="1604.9"/>
    <n v="5"/>
    <n v="481.47"/>
    <x v="3"/>
    <x v="1"/>
  </r>
  <r>
    <s v="CA-2014-145387"/>
    <x v="314"/>
    <d v="2014-11-02T00:00:00"/>
    <x v="0"/>
    <s v="AM-10705"/>
    <s v="Anne McFarland"/>
    <x v="0"/>
    <s v="United States"/>
    <x v="236"/>
    <x v="38"/>
    <x v="2"/>
    <s v="FUR-TA-10003238"/>
    <x v="0"/>
    <x v="2"/>
    <s v="Chromcraft Bull-Nose Wood 48&quot; x 96&quot; Rectangular Conference Tables"/>
    <n v="385.68599999999998"/>
    <n v="1"/>
    <n v="-60.607799999999997"/>
    <x v="3"/>
    <x v="1"/>
  </r>
  <r>
    <s v="CA-2017-149881"/>
    <x v="535"/>
    <d v="2017-04-03T00:00:00"/>
    <x v="2"/>
    <s v="NC-18535"/>
    <s v="Nick Crebassa"/>
    <x v="1"/>
    <s v="United States"/>
    <x v="28"/>
    <x v="2"/>
    <x v="1"/>
    <s v="FUR-BO-10003894"/>
    <x v="0"/>
    <x v="0"/>
    <s v="Safco Value Mate Steel Bookcase, Baked Enamel Finish on Steel, Black"/>
    <n v="482.66399999999999"/>
    <n v="8"/>
    <n v="85.176000000000002"/>
    <x v="3"/>
    <x v="6"/>
  </r>
  <r>
    <s v="CA-2017-134565"/>
    <x v="343"/>
    <d v="2017-06-13T00:00:00"/>
    <x v="0"/>
    <s v="TB-21400"/>
    <s v="Tom Boeckenhauer"/>
    <x v="0"/>
    <s v="United States"/>
    <x v="15"/>
    <x v="13"/>
    <x v="1"/>
    <s v="FUR-BO-10001519"/>
    <x v="0"/>
    <x v="0"/>
    <s v="O'Sullivan 3-Shelf Heavy-Duty Bookcases"/>
    <n v="174.42"/>
    <n v="3"/>
    <n v="41.860799999999998"/>
    <x v="3"/>
    <x v="2"/>
  </r>
  <r>
    <s v="US-2014-102631"/>
    <x v="536"/>
    <d v="2014-12-17T00:00:00"/>
    <x v="1"/>
    <s v="EB-13840"/>
    <s v="Ellis Ballard"/>
    <x v="1"/>
    <s v="United States"/>
    <x v="9"/>
    <x v="8"/>
    <x v="3"/>
    <s v="FUR-FU-10003930"/>
    <x v="0"/>
    <x v="3"/>
    <s v="Howard Miller 12-3/4 Diameter Accuwave DS  Wall Clock"/>
    <n v="94.427999999999997"/>
    <n v="3"/>
    <n v="-42.492600000000003"/>
    <x v="4"/>
    <x v="5"/>
  </r>
  <r>
    <s v="CA-2015-154970"/>
    <x v="537"/>
    <d v="2015-01-10T00:00:00"/>
    <x v="1"/>
    <s v="SR-20740"/>
    <s v="Steven Roelle"/>
    <x v="2"/>
    <s v="United States"/>
    <x v="15"/>
    <x v="13"/>
    <x v="1"/>
    <s v="FUR-CH-10003396"/>
    <x v="0"/>
    <x v="1"/>
    <s v="Global Deluxe Steno Chair"/>
    <n v="61.584000000000003"/>
    <n v="1"/>
    <n v="-6.9282000000000004"/>
    <x v="2"/>
    <x v="8"/>
  </r>
  <r>
    <s v="CA-2017-100223"/>
    <x v="538"/>
    <d v="2017-07-10T00:00:00"/>
    <x v="1"/>
    <s v="LS-16945"/>
    <s v="Linda Southworth"/>
    <x v="1"/>
    <s v="United States"/>
    <x v="144"/>
    <x v="5"/>
    <x v="3"/>
    <s v="FUR-FU-10003601"/>
    <x v="0"/>
    <x v="3"/>
    <s v="Deflect-o RollaMat Studded, Beveled Mat for Medium Pile Carpeting"/>
    <n v="332.02800000000002"/>
    <n v="9"/>
    <n v="-348.62939999999998"/>
    <x v="2"/>
    <x v="3"/>
  </r>
  <r>
    <s v="CA-2017-117702"/>
    <x v="156"/>
    <d v="2017-12-04T00:00:00"/>
    <x v="1"/>
    <s v="LS-16975"/>
    <s v="Lindsay Shagiari"/>
    <x v="2"/>
    <s v="United States"/>
    <x v="237"/>
    <x v="32"/>
    <x v="2"/>
    <s v="FUR-FU-10000576"/>
    <x v="0"/>
    <x v="3"/>
    <s v="Luxo Professional Fluorescent Magnifier Lamp with Clamp-Mount Base"/>
    <n v="1049.2"/>
    <n v="5"/>
    <n v="272.79199999999997"/>
    <x v="6"/>
    <x v="0"/>
  </r>
  <r>
    <s v="CA-2017-117702"/>
    <x v="156"/>
    <d v="2017-12-04T00:00:00"/>
    <x v="1"/>
    <s v="LS-16975"/>
    <s v="Lindsay Shagiari"/>
    <x v="2"/>
    <s v="United States"/>
    <x v="237"/>
    <x v="32"/>
    <x v="2"/>
    <s v="FUR-FU-10004270"/>
    <x v="0"/>
    <x v="3"/>
    <s v="Eldon Image Series Desk Accessories, Burgundy"/>
    <n v="20.9"/>
    <n v="5"/>
    <n v="7.524"/>
    <x v="6"/>
    <x v="0"/>
  </r>
  <r>
    <s v="CA-2016-157336"/>
    <x v="193"/>
    <d v="2016-12-05T00:00:00"/>
    <x v="0"/>
    <s v="SJ-20500"/>
    <s v="Shirley Jackson"/>
    <x v="0"/>
    <s v="United States"/>
    <x v="130"/>
    <x v="19"/>
    <x v="2"/>
    <s v="FUR-CH-10004997"/>
    <x v="0"/>
    <x v="1"/>
    <s v="Hon Every-Day Series Multi-Task Chairs"/>
    <n v="751.92"/>
    <n v="4"/>
    <n v="150.38399999999999"/>
    <x v="4"/>
    <x v="5"/>
  </r>
  <r>
    <s v="CA-2014-168130"/>
    <x v="539"/>
    <d v="2014-09-19T00:00:00"/>
    <x v="3"/>
    <s v="BS-11365"/>
    <s v="Bill Shonely"/>
    <x v="1"/>
    <s v="United States"/>
    <x v="13"/>
    <x v="7"/>
    <x v="2"/>
    <s v="FUR-CH-10000988"/>
    <x v="0"/>
    <x v="1"/>
    <s v="Hon Olson Stacker Stools"/>
    <n v="887.10299999999995"/>
    <n v="7"/>
    <n v="177.42060000000001"/>
    <x v="7"/>
    <x v="4"/>
  </r>
  <r>
    <s v="CA-2017-163160"/>
    <x v="540"/>
    <d v="2017-10-16T00:00:00"/>
    <x v="2"/>
    <s v="TS-21610"/>
    <s v="Troy Staebel"/>
    <x v="0"/>
    <s v="United States"/>
    <x v="234"/>
    <x v="8"/>
    <x v="3"/>
    <s v="FUR-FU-10001424"/>
    <x v="0"/>
    <x v="3"/>
    <s v="Dax Clear Box Frame"/>
    <n v="10.476000000000001"/>
    <n v="3"/>
    <n v="-6.8094000000000001"/>
    <x v="0"/>
    <x v="1"/>
  </r>
  <r>
    <s v="CA-2016-124793"/>
    <x v="269"/>
    <d v="2016-03-16T00:00:00"/>
    <x v="2"/>
    <s v="MM-18280"/>
    <s v="Muhammed MacIntyre"/>
    <x v="1"/>
    <s v="United States"/>
    <x v="15"/>
    <x v="13"/>
    <x v="1"/>
    <s v="FUR-CH-10002880"/>
    <x v="0"/>
    <x v="1"/>
    <s v="Global High-Back Leather Tilter, Burgundy"/>
    <n v="196.78399999999999"/>
    <n v="2"/>
    <n v="-22.138200000000001"/>
    <x v="3"/>
    <x v="9"/>
  </r>
  <r>
    <s v="US-2016-131611"/>
    <x v="541"/>
    <d v="2016-11-09T00:00:00"/>
    <x v="1"/>
    <s v="EP-13915"/>
    <s v="Emily Phan"/>
    <x v="0"/>
    <s v="United States"/>
    <x v="6"/>
    <x v="5"/>
    <x v="3"/>
    <s v="FUR-TA-10002774"/>
    <x v="0"/>
    <x v="2"/>
    <s v="Laminate Occasional Tables"/>
    <n v="863.12800000000004"/>
    <n v="8"/>
    <n v="-160.29519999999999"/>
    <x v="4"/>
    <x v="0"/>
  </r>
  <r>
    <s v="US-2016-131611"/>
    <x v="541"/>
    <d v="2016-11-09T00:00:00"/>
    <x v="1"/>
    <s v="EP-13915"/>
    <s v="Emily Phan"/>
    <x v="0"/>
    <s v="United States"/>
    <x v="6"/>
    <x v="5"/>
    <x v="3"/>
    <s v="FUR-BO-10000780"/>
    <x v="0"/>
    <x v="0"/>
    <s v="O'Sullivan Plantations 2-Door Library in Landvery Oak"/>
    <n v="956.66480000000001"/>
    <n v="7"/>
    <n v="-225.0976"/>
    <x v="4"/>
    <x v="0"/>
  </r>
  <r>
    <s v="US-2017-124821"/>
    <x v="542"/>
    <d v="2017-06-29T00:00:00"/>
    <x v="0"/>
    <s v="AM-10705"/>
    <s v="Anne McFarland"/>
    <x v="0"/>
    <s v="United States"/>
    <x v="15"/>
    <x v="13"/>
    <x v="1"/>
    <s v="FUR-TA-10000688"/>
    <x v="0"/>
    <x v="2"/>
    <s v="Chromcraft Bull-Nose Wood Round Conference Table Top, Wood Base"/>
    <n v="871.4"/>
    <n v="4"/>
    <n v="148.13800000000001"/>
    <x v="4"/>
    <x v="2"/>
  </r>
  <r>
    <s v="CA-2015-166975"/>
    <x v="543"/>
    <d v="2015-11-30T00:00:00"/>
    <x v="1"/>
    <s v="SH-20635"/>
    <s v="Stefanie Holloman"/>
    <x v="1"/>
    <s v="United States"/>
    <x v="38"/>
    <x v="9"/>
    <x v="0"/>
    <s v="FUR-FU-10003930"/>
    <x v="0"/>
    <x v="3"/>
    <s v="Howard Miller 12-3/4 Diameter Accuwave DS  Wall Clock"/>
    <n v="692.47199999999998"/>
    <n v="11"/>
    <n v="190.4298"/>
    <x v="4"/>
    <x v="0"/>
  </r>
  <r>
    <s v="CA-2016-123806"/>
    <x v="243"/>
    <d v="2016-11-27T00:00:00"/>
    <x v="0"/>
    <s v="LA-16780"/>
    <s v="Laura Armstrong"/>
    <x v="1"/>
    <s v="United States"/>
    <x v="237"/>
    <x v="32"/>
    <x v="2"/>
    <s v="FUR-FU-10000965"/>
    <x v="0"/>
    <x v="3"/>
    <s v="Howard Miller 11-1/2&quot; Diameter Ridgewood Wall Clock"/>
    <n v="207.76"/>
    <n v="4"/>
    <n v="85.181600000000003"/>
    <x v="0"/>
    <x v="0"/>
  </r>
  <r>
    <s v="US-2016-107440"/>
    <x v="544"/>
    <d v="2016-04-20T00:00:00"/>
    <x v="1"/>
    <s v="BS-11365"/>
    <s v="Bill Shonely"/>
    <x v="1"/>
    <s v="United States"/>
    <x v="174"/>
    <x v="18"/>
    <x v="2"/>
    <s v="FUR-FU-10000550"/>
    <x v="0"/>
    <x v="3"/>
    <s v="Stacking Trays by OIC"/>
    <n v="9.9600000000000009"/>
    <n v="2"/>
    <n v="3.2867999999999999"/>
    <x v="4"/>
    <x v="6"/>
  </r>
  <r>
    <s v="CA-2014-166989"/>
    <x v="545"/>
    <d v="2014-11-18T00:00:00"/>
    <x v="1"/>
    <s v="RM-19675"/>
    <s v="Robert Marley"/>
    <x v="2"/>
    <s v="United States"/>
    <x v="13"/>
    <x v="7"/>
    <x v="2"/>
    <s v="FUR-CH-10001797"/>
    <x v="0"/>
    <x v="1"/>
    <s v="Safco Chair Connectors, 6/Carton"/>
    <n v="69.263999999999996"/>
    <n v="2"/>
    <n v="14.622400000000001"/>
    <x v="4"/>
    <x v="0"/>
  </r>
  <r>
    <s v="CA-2015-105690"/>
    <x v="32"/>
    <d v="2015-11-26T00:00:00"/>
    <x v="0"/>
    <s v="CA-11965"/>
    <s v="Carol Adams"/>
    <x v="1"/>
    <s v="United States"/>
    <x v="238"/>
    <x v="5"/>
    <x v="3"/>
    <s v="FUR-BO-10003965"/>
    <x v="0"/>
    <x v="0"/>
    <s v="O'Sullivan Manor Hill 2-Door Library in Brianna Oak"/>
    <n v="246.1328"/>
    <n v="2"/>
    <n v="-76.011600000000001"/>
    <x v="2"/>
    <x v="0"/>
  </r>
  <r>
    <s v="CA-2017-102407"/>
    <x v="13"/>
    <d v="2017-12-13T00:00:00"/>
    <x v="0"/>
    <s v="AT-10435"/>
    <s v="Alyssa Tate"/>
    <x v="2"/>
    <s v="United States"/>
    <x v="2"/>
    <x v="2"/>
    <x v="1"/>
    <s v="FUR-TA-10003748"/>
    <x v="0"/>
    <x v="2"/>
    <s v="Bevis 36 x 72 Conference Tables"/>
    <n v="896.32799999999997"/>
    <n v="9"/>
    <n v="22.408200000000001"/>
    <x v="4"/>
    <x v="5"/>
  </r>
  <r>
    <s v="CA-2017-101581"/>
    <x v="546"/>
    <d v="2017-10-27T00:00:00"/>
    <x v="1"/>
    <s v="DW-13195"/>
    <s v="David Wiener"/>
    <x v="1"/>
    <s v="United States"/>
    <x v="125"/>
    <x v="36"/>
    <x v="1"/>
    <s v="FUR-TA-10002607"/>
    <x v="0"/>
    <x v="2"/>
    <s v="KI Conference Tables"/>
    <n v="177.22499999999999"/>
    <n v="5"/>
    <n v="-120.51300000000001"/>
    <x v="2"/>
    <x v="1"/>
  </r>
  <r>
    <s v="CA-2017-169124"/>
    <x v="209"/>
    <d v="2017-07-10T00:00:00"/>
    <x v="1"/>
    <s v="MB-17305"/>
    <s v="Maria Bertelson"/>
    <x v="0"/>
    <s v="United States"/>
    <x v="239"/>
    <x v="2"/>
    <x v="1"/>
    <s v="FUR-FU-10001215"/>
    <x v="0"/>
    <x v="3"/>
    <s v="Howard Miller 11-1/2&quot; Diameter Brentwood Wall Clock"/>
    <n v="129.38999999999999"/>
    <n v="3"/>
    <n v="54.343800000000002"/>
    <x v="1"/>
    <x v="3"/>
  </r>
  <r>
    <s v="CA-2017-129021"/>
    <x v="547"/>
    <d v="2017-08-26T00:00:00"/>
    <x v="0"/>
    <s v="PO-18850"/>
    <s v="Patrick O'Brill"/>
    <x v="0"/>
    <s v="United States"/>
    <x v="199"/>
    <x v="1"/>
    <x v="0"/>
    <s v="FUR-FU-10001852"/>
    <x v="0"/>
    <x v="3"/>
    <s v="Eldon Regeneration Recycled Desk Accessories, Smoke"/>
    <n v="2.7839999999999998"/>
    <n v="2"/>
    <n v="0.41760000000000003"/>
    <x v="0"/>
    <x v="10"/>
  </r>
  <r>
    <s v="CA-2014-162278"/>
    <x v="548"/>
    <d v="2014-10-30T00:00:00"/>
    <x v="0"/>
    <s v="AH-10585"/>
    <s v="Angele Hood"/>
    <x v="0"/>
    <s v="United States"/>
    <x v="15"/>
    <x v="13"/>
    <x v="1"/>
    <s v="FUR-FU-10000448"/>
    <x v="0"/>
    <x v="3"/>
    <s v="Tenex Chairmats For Use With Carpeted Floors"/>
    <n v="63.92"/>
    <n v="4"/>
    <n v="3.1960000000000002"/>
    <x v="4"/>
    <x v="1"/>
  </r>
  <r>
    <s v="CA-2014-125829"/>
    <x v="53"/>
    <d v="2014-11-11T00:00:00"/>
    <x v="1"/>
    <s v="WB-21850"/>
    <s v="William Brown"/>
    <x v="0"/>
    <s v="United States"/>
    <x v="2"/>
    <x v="2"/>
    <x v="1"/>
    <s v="FUR-TA-10002041"/>
    <x v="0"/>
    <x v="2"/>
    <s v="Bevis Round Conference Table Top, X-Base"/>
    <n v="573.72799999999995"/>
    <n v="4"/>
    <n v="-64.544399999999996"/>
    <x v="1"/>
    <x v="0"/>
  </r>
  <r>
    <s v="US-2017-136189"/>
    <x v="549"/>
    <d v="2017-12-11T00:00:00"/>
    <x v="1"/>
    <s v="DC-13285"/>
    <s v="Debra Catini"/>
    <x v="0"/>
    <s v="United States"/>
    <x v="52"/>
    <x v="25"/>
    <x v="0"/>
    <s v="FUR-FU-10000175"/>
    <x v="0"/>
    <x v="3"/>
    <s v="DAX Wood Document Frame."/>
    <n v="82.38"/>
    <n v="6"/>
    <n v="25.537800000000001"/>
    <x v="4"/>
    <x v="5"/>
  </r>
  <r>
    <s v="CA-2015-154795"/>
    <x v="274"/>
    <d v="2015-12-24T00:00:00"/>
    <x v="1"/>
    <s v="GZ-14470"/>
    <s v="Gary Zandusky"/>
    <x v="0"/>
    <s v="United States"/>
    <x v="240"/>
    <x v="22"/>
    <x v="1"/>
    <s v="FUR-FU-10002088"/>
    <x v="0"/>
    <x v="3"/>
    <s v="Nu-Dell Float Frame 11 x 14 1/2"/>
    <n v="14.368"/>
    <n v="2"/>
    <n v="3.9512"/>
    <x v="4"/>
    <x v="5"/>
  </r>
  <r>
    <s v="CA-2016-120355"/>
    <x v="126"/>
    <d v="2016-09-25T00:00:00"/>
    <x v="1"/>
    <s v="MM-17260"/>
    <s v="Magdelene Morse"/>
    <x v="0"/>
    <s v="United States"/>
    <x v="241"/>
    <x v="7"/>
    <x v="2"/>
    <s v="FUR-CH-10001394"/>
    <x v="0"/>
    <x v="1"/>
    <s v="Global Leather Executive Chair"/>
    <n v="631.78200000000004"/>
    <n v="2"/>
    <n v="140.39599999999999"/>
    <x v="1"/>
    <x v="4"/>
  </r>
  <r>
    <s v="CA-2016-120355"/>
    <x v="126"/>
    <d v="2016-09-25T00:00:00"/>
    <x v="1"/>
    <s v="MM-17260"/>
    <s v="Magdelene Morse"/>
    <x v="0"/>
    <s v="United States"/>
    <x v="241"/>
    <x v="7"/>
    <x v="2"/>
    <s v="FUR-FU-10004053"/>
    <x v="0"/>
    <x v="3"/>
    <s v="DAX Two-Tone Silver Metal Document Frame"/>
    <n v="60.72"/>
    <n v="3"/>
    <n v="26.1096"/>
    <x v="1"/>
    <x v="4"/>
  </r>
  <r>
    <s v="CA-2017-162565"/>
    <x v="246"/>
    <d v="2017-12-11T00:00:00"/>
    <x v="3"/>
    <s v="RR-19315"/>
    <s v="Ralph Ritter"/>
    <x v="0"/>
    <s v="United States"/>
    <x v="14"/>
    <x v="8"/>
    <x v="3"/>
    <s v="FUR-FU-10004306"/>
    <x v="0"/>
    <x v="3"/>
    <s v="Electrix Halogen Magnifier Lamp"/>
    <n v="77.72"/>
    <n v="1"/>
    <n v="-66.061999999999998"/>
    <x v="7"/>
    <x v="5"/>
  </r>
  <r>
    <s v="CA-2017-162565"/>
    <x v="246"/>
    <d v="2017-12-11T00:00:00"/>
    <x v="3"/>
    <s v="RR-19315"/>
    <s v="Ralph Ritter"/>
    <x v="0"/>
    <s v="United States"/>
    <x v="14"/>
    <x v="8"/>
    <x v="3"/>
    <s v="FUR-CH-10003973"/>
    <x v="0"/>
    <x v="1"/>
    <s v="GuestStacker Chair with Chrome Finish Legs"/>
    <n v="520.46400000000006"/>
    <n v="2"/>
    <n v="-14.8704"/>
    <x v="7"/>
    <x v="5"/>
  </r>
  <r>
    <s v="CA-2014-166954"/>
    <x v="550"/>
    <d v="2014-04-30T00:00:00"/>
    <x v="1"/>
    <s v="BT-11305"/>
    <s v="Beth Thompson"/>
    <x v="2"/>
    <s v="United States"/>
    <x v="242"/>
    <x v="2"/>
    <x v="1"/>
    <s v="FUR-FU-10003708"/>
    <x v="0"/>
    <x v="3"/>
    <s v="Tenex Traditional Chairmats for Medium Pile Carpet, Standard Lip, 36&quot; x 48&quot;"/>
    <n v="303.25"/>
    <n v="5"/>
    <n v="63.682499999999997"/>
    <x v="2"/>
    <x v="6"/>
  </r>
  <r>
    <s v="CA-2014-166954"/>
    <x v="550"/>
    <d v="2014-04-30T00:00:00"/>
    <x v="1"/>
    <s v="BT-11305"/>
    <s v="Beth Thompson"/>
    <x v="2"/>
    <s v="United States"/>
    <x v="242"/>
    <x v="2"/>
    <x v="1"/>
    <s v="FUR-CH-10003973"/>
    <x v="0"/>
    <x v="1"/>
    <s v="GuestStacker Chair with Chrome Finish Legs"/>
    <n v="1487.04"/>
    <n v="5"/>
    <n v="148.70400000000001"/>
    <x v="2"/>
    <x v="6"/>
  </r>
  <r>
    <s v="CA-2015-152891"/>
    <x v="551"/>
    <d v="2015-10-30T00:00:00"/>
    <x v="1"/>
    <s v="TB-21625"/>
    <s v="Trudy Brown"/>
    <x v="0"/>
    <s v="United States"/>
    <x v="28"/>
    <x v="2"/>
    <x v="1"/>
    <s v="FUR-TA-10001857"/>
    <x v="0"/>
    <x v="2"/>
    <s v="Balt Solid Wood Rectangular Table"/>
    <n v="253.17599999999999"/>
    <n v="3"/>
    <n v="-31.646999999999998"/>
    <x v="2"/>
    <x v="1"/>
  </r>
  <r>
    <s v="US-2015-122784"/>
    <x v="552"/>
    <d v="2015-07-27T00:00:00"/>
    <x v="1"/>
    <s v="RA-19915"/>
    <s v="Russell Applegate"/>
    <x v="0"/>
    <s v="United States"/>
    <x v="185"/>
    <x v="8"/>
    <x v="3"/>
    <s v="FUR-BO-10004690"/>
    <x v="0"/>
    <x v="0"/>
    <s v="O'Sullivan Cherrywood Estates Traditional Barrister Bookcase"/>
    <n v="384.94400000000002"/>
    <n v="4"/>
    <n v="-126.4816"/>
    <x v="1"/>
    <x v="3"/>
  </r>
  <r>
    <s v="US-2015-122784"/>
    <x v="552"/>
    <d v="2015-07-27T00:00:00"/>
    <x v="1"/>
    <s v="RA-19915"/>
    <s v="Russell Applegate"/>
    <x v="0"/>
    <s v="United States"/>
    <x v="185"/>
    <x v="8"/>
    <x v="3"/>
    <s v="FUR-BO-10002545"/>
    <x v="0"/>
    <x v="0"/>
    <s v="Atlantic Metals Mobile 3-Shelf Bookcases, Custom Colors"/>
    <n v="913.43"/>
    <n v="5"/>
    <n v="-52.195999999999998"/>
    <x v="1"/>
    <x v="3"/>
  </r>
  <r>
    <s v="CA-2017-111556"/>
    <x v="93"/>
    <d v="2017-11-22T00:00:00"/>
    <x v="2"/>
    <s v="CD-11920"/>
    <s v="Carlos Daly"/>
    <x v="0"/>
    <s v="United States"/>
    <x v="13"/>
    <x v="7"/>
    <x v="2"/>
    <s v="FUR-BO-10003159"/>
    <x v="0"/>
    <x v="0"/>
    <s v="Sauder Camden County Collection Libraries, Planked Cherry Finish"/>
    <n v="183.96799999999999"/>
    <n v="2"/>
    <n v="-25.2956"/>
    <x v="3"/>
    <x v="0"/>
  </r>
  <r>
    <s v="US-2014-138758"/>
    <x v="553"/>
    <d v="2014-07-11T00:00:00"/>
    <x v="1"/>
    <s v="JL-15835"/>
    <s v="John Lee"/>
    <x v="0"/>
    <s v="United States"/>
    <x v="3"/>
    <x v="3"/>
    <x v="2"/>
    <s v="FUR-CH-10002880"/>
    <x v="0"/>
    <x v="1"/>
    <s v="Global High-Back Leather Tilter, Burgundy"/>
    <n v="172.18600000000001"/>
    <n v="2"/>
    <n v="-46.736199999999997"/>
    <x v="4"/>
    <x v="3"/>
  </r>
  <r>
    <s v="US-2014-138758"/>
    <x v="553"/>
    <d v="2014-07-11T00:00:00"/>
    <x v="1"/>
    <s v="JL-15835"/>
    <s v="John Lee"/>
    <x v="0"/>
    <s v="United States"/>
    <x v="3"/>
    <x v="3"/>
    <x v="2"/>
    <s v="FUR-FU-10003039"/>
    <x v="0"/>
    <x v="3"/>
    <s v="Howard Miller 11-1/2&quot; Diameter Grantwood Wall Clock"/>
    <n v="69.007999999999996"/>
    <n v="2"/>
    <n v="12.0764"/>
    <x v="4"/>
    <x v="3"/>
  </r>
  <r>
    <s v="CA-2016-131737"/>
    <x v="554"/>
    <d v="2016-03-17T00:00:00"/>
    <x v="3"/>
    <s v="GZ-14470"/>
    <s v="Gary Zandusky"/>
    <x v="0"/>
    <s v="United States"/>
    <x v="11"/>
    <x v="32"/>
    <x v="2"/>
    <s v="FUR-FU-10004306"/>
    <x v="0"/>
    <x v="3"/>
    <s v="Electrix Halogen Magnifier Lamp"/>
    <n v="971.5"/>
    <n v="5"/>
    <n v="252.59"/>
    <x v="7"/>
    <x v="9"/>
  </r>
  <r>
    <s v="CA-2014-160157"/>
    <x v="191"/>
    <d v="2014-12-27T00:00:00"/>
    <x v="1"/>
    <s v="MH-17455"/>
    <s v="Mark Hamilton"/>
    <x v="0"/>
    <s v="United States"/>
    <x v="243"/>
    <x v="15"/>
    <x v="2"/>
    <s v="FUR-FU-10003773"/>
    <x v="0"/>
    <x v="3"/>
    <s v="Eldon Cleatmat Plus Chair Mats for High Pile Carpets"/>
    <n v="190.84800000000001"/>
    <n v="3"/>
    <n v="-21.470400000000001"/>
    <x v="1"/>
    <x v="5"/>
  </r>
  <r>
    <s v="CA-2017-159464"/>
    <x v="514"/>
    <d v="2017-05-19T00:00:00"/>
    <x v="2"/>
    <s v="TB-21355"/>
    <s v="Todd Boyes"/>
    <x v="1"/>
    <s v="United States"/>
    <x v="244"/>
    <x v="24"/>
    <x v="0"/>
    <s v="FUR-BO-10003546"/>
    <x v="0"/>
    <x v="0"/>
    <s v="Hon 4-Shelf Metal Bookcases"/>
    <n v="302.94"/>
    <n v="3"/>
    <n v="75.734999999999999"/>
    <x v="5"/>
    <x v="7"/>
  </r>
  <r>
    <s v="CA-2017-119452"/>
    <x v="555"/>
    <d v="2017-03-27T00:00:00"/>
    <x v="1"/>
    <s v="CL-12565"/>
    <s v="Clay Ludtke"/>
    <x v="0"/>
    <s v="United States"/>
    <x v="169"/>
    <x v="37"/>
    <x v="3"/>
    <s v="FUR-CH-10004495"/>
    <x v="0"/>
    <x v="1"/>
    <s v="Global Leather and Oak Executive Chair, Black"/>
    <n v="1805.88"/>
    <n v="6"/>
    <n v="523.70519999999999"/>
    <x v="6"/>
    <x v="9"/>
  </r>
  <r>
    <s v="CA-2016-168893"/>
    <x v="361"/>
    <d v="2016-11-08T00:00:00"/>
    <x v="0"/>
    <s v="AP-10915"/>
    <s v="Arthur Prichep"/>
    <x v="0"/>
    <s v="United States"/>
    <x v="0"/>
    <x v="0"/>
    <x v="0"/>
    <s v="FUR-FU-10002885"/>
    <x v="0"/>
    <x v="3"/>
    <s v="Magna Visual Magnetic Picture Hangers"/>
    <n v="24.1"/>
    <n v="5"/>
    <n v="9.1579999999999995"/>
    <x v="2"/>
    <x v="0"/>
  </r>
  <r>
    <s v="CA-2016-168893"/>
    <x v="361"/>
    <d v="2016-11-08T00:00:00"/>
    <x v="0"/>
    <s v="AP-10915"/>
    <s v="Arthur Prichep"/>
    <x v="0"/>
    <s v="United States"/>
    <x v="0"/>
    <x v="0"/>
    <x v="0"/>
    <s v="FUR-TA-10003392"/>
    <x v="0"/>
    <x v="2"/>
    <s v="Global Adaptabilities Conference Tables"/>
    <n v="842.94"/>
    <n v="3"/>
    <n v="160.15860000000001"/>
    <x v="2"/>
    <x v="0"/>
  </r>
  <r>
    <s v="CA-2015-121965"/>
    <x v="556"/>
    <d v="2015-06-23T00:00:00"/>
    <x v="1"/>
    <s v="LH-17155"/>
    <s v="Logan Haushalter"/>
    <x v="0"/>
    <s v="United States"/>
    <x v="2"/>
    <x v="2"/>
    <x v="1"/>
    <s v="FUR-FU-10000732"/>
    <x v="0"/>
    <x v="3"/>
    <s v="Eldon 200 Class Desk Accessories"/>
    <n v="12.56"/>
    <n v="2"/>
    <n v="4.0191999999999997"/>
    <x v="4"/>
    <x v="2"/>
  </r>
  <r>
    <s v="CA-2016-147137"/>
    <x v="557"/>
    <d v="2016-07-06T00:00:00"/>
    <x v="2"/>
    <s v="AA-10645"/>
    <s v="Anna Andreadi"/>
    <x v="0"/>
    <s v="United States"/>
    <x v="28"/>
    <x v="2"/>
    <x v="1"/>
    <s v="FUR-FU-10000221"/>
    <x v="0"/>
    <x v="3"/>
    <s v="Master Caster Door Stop, Brown"/>
    <n v="25.4"/>
    <n v="5"/>
    <n v="8.6359999999999992"/>
    <x v="3"/>
    <x v="3"/>
  </r>
  <r>
    <s v="CA-2016-147137"/>
    <x v="557"/>
    <d v="2016-07-06T00:00:00"/>
    <x v="2"/>
    <s v="AA-10645"/>
    <s v="Anna Andreadi"/>
    <x v="0"/>
    <s v="United States"/>
    <x v="28"/>
    <x v="2"/>
    <x v="1"/>
    <s v="FUR-BO-10001811"/>
    <x v="0"/>
    <x v="0"/>
    <s v="Atlantic Metals Mobile 5-Shelf Bookcases, Custom Colors"/>
    <n v="1279.165"/>
    <n v="5"/>
    <n v="225.73500000000001"/>
    <x v="3"/>
    <x v="3"/>
  </r>
  <r>
    <s v="US-2015-146745"/>
    <x v="558"/>
    <d v="2015-09-08T00:00:00"/>
    <x v="1"/>
    <s v="AS-10630"/>
    <s v="Ann Steele"/>
    <x v="2"/>
    <s v="United States"/>
    <x v="28"/>
    <x v="2"/>
    <x v="1"/>
    <s v="FUR-CH-10002372"/>
    <x v="0"/>
    <x v="1"/>
    <s v="Office Star - Ergonomically Designed Knee Chair"/>
    <n v="129.56800000000001"/>
    <n v="2"/>
    <n v="-12.956799999999999"/>
    <x v="2"/>
    <x v="4"/>
  </r>
  <r>
    <s v="US-2017-125717"/>
    <x v="559"/>
    <d v="2017-10-01T00:00:00"/>
    <x v="2"/>
    <s v="DS-13030"/>
    <s v="Darrin Sayre"/>
    <x v="2"/>
    <s v="United States"/>
    <x v="14"/>
    <x v="12"/>
    <x v="1"/>
    <s v="FUR-FU-10001979"/>
    <x v="0"/>
    <x v="3"/>
    <s v="Dana Halogen Swing-Arm Architect Lamp"/>
    <n v="32.776000000000003"/>
    <n v="1"/>
    <n v="3.2776000000000001"/>
    <x v="0"/>
    <x v="4"/>
  </r>
  <r>
    <s v="CA-2017-168641"/>
    <x v="241"/>
    <d v="2017-12-01T00:00:00"/>
    <x v="1"/>
    <s v="KA-16525"/>
    <s v="Kelly Andreada"/>
    <x v="0"/>
    <s v="United States"/>
    <x v="13"/>
    <x v="7"/>
    <x v="2"/>
    <s v="FUR-BO-10000780"/>
    <x v="0"/>
    <x v="0"/>
    <s v="O'Sullivan Plantations 2-Door Library in Landvery Oak"/>
    <n v="321.56799999999998"/>
    <n v="2"/>
    <n v="-16.078399999999998"/>
    <x v="1"/>
    <x v="0"/>
  </r>
  <r>
    <s v="CA-2017-156895"/>
    <x v="258"/>
    <d v="2017-05-12T00:00:00"/>
    <x v="1"/>
    <s v="DJ-13510"/>
    <s v="Don Jones"/>
    <x v="1"/>
    <s v="United States"/>
    <x v="3"/>
    <x v="3"/>
    <x v="2"/>
    <s v="FUR-CH-10003535"/>
    <x v="0"/>
    <x v="1"/>
    <s v="Global Armless Task Chair, Royal Blue"/>
    <n v="128.05799999999999"/>
    <n v="3"/>
    <n v="-23.7822"/>
    <x v="4"/>
    <x v="7"/>
  </r>
  <r>
    <s v="CA-2017-121300"/>
    <x v="560"/>
    <d v="2017-09-29T00:00:00"/>
    <x v="3"/>
    <s v="MG-17680"/>
    <s v="Maureen Gastineau"/>
    <x v="2"/>
    <s v="United States"/>
    <x v="245"/>
    <x v="15"/>
    <x v="2"/>
    <s v="FUR-CH-10003774"/>
    <x v="0"/>
    <x v="1"/>
    <s v="Global Wood Trimmed Manager's Task Chair, Khaki"/>
    <n v="63.686"/>
    <n v="1"/>
    <n v="-15.4666"/>
    <x v="7"/>
    <x v="4"/>
  </r>
  <r>
    <s v="CA-2017-121300"/>
    <x v="560"/>
    <d v="2017-09-29T00:00:00"/>
    <x v="3"/>
    <s v="MG-17680"/>
    <s v="Maureen Gastineau"/>
    <x v="2"/>
    <s v="United States"/>
    <x v="245"/>
    <x v="15"/>
    <x v="2"/>
    <s v="FUR-TA-10004442"/>
    <x v="0"/>
    <x v="2"/>
    <s v="Riverside Furniture Stanwyck Manor Table Series"/>
    <n v="344.22"/>
    <n v="2"/>
    <n v="-189.321"/>
    <x v="7"/>
    <x v="4"/>
  </r>
  <r>
    <s v="CA-2017-121300"/>
    <x v="560"/>
    <d v="2017-09-29T00:00:00"/>
    <x v="3"/>
    <s v="MG-17680"/>
    <s v="Maureen Gastineau"/>
    <x v="2"/>
    <s v="United States"/>
    <x v="245"/>
    <x v="15"/>
    <x v="2"/>
    <s v="FUR-FU-10004586"/>
    <x v="0"/>
    <x v="3"/>
    <s v="G.E. Longer-Life Indoor Recessed Floodlight Bulbs"/>
    <n v="21.248000000000001"/>
    <n v="4"/>
    <n v="7.4367999999999999"/>
    <x v="7"/>
    <x v="4"/>
  </r>
  <r>
    <s v="CA-2017-130211"/>
    <x v="546"/>
    <d v="2017-10-22T00:00:00"/>
    <x v="3"/>
    <s v="BD-11620"/>
    <s v="Brian DeCherney"/>
    <x v="0"/>
    <s v="United States"/>
    <x v="246"/>
    <x v="37"/>
    <x v="3"/>
    <s v="FUR-TA-10003748"/>
    <x v="0"/>
    <x v="2"/>
    <s v="Bevis 36 x 72 Conference Tables"/>
    <n v="248.98"/>
    <n v="2"/>
    <n v="54.775599999999997"/>
    <x v="7"/>
    <x v="1"/>
  </r>
  <r>
    <s v="CA-2017-105921"/>
    <x v="561"/>
    <d v="2017-08-21T00:00:00"/>
    <x v="1"/>
    <s v="JM-15250"/>
    <s v="Janet Martin"/>
    <x v="0"/>
    <s v="United States"/>
    <x v="2"/>
    <x v="2"/>
    <x v="1"/>
    <s v="FUR-TA-10001095"/>
    <x v="0"/>
    <x v="2"/>
    <s v="Chromcraft Round Conference Tables"/>
    <n v="418.29599999999999"/>
    <n v="3"/>
    <n v="5.2286999999999999"/>
    <x v="1"/>
    <x v="10"/>
  </r>
  <r>
    <s v="CA-2014-150798"/>
    <x v="280"/>
    <d v="2014-12-03T00:00:00"/>
    <x v="0"/>
    <s v="JK-15730"/>
    <s v="Joe Kamberova"/>
    <x v="0"/>
    <s v="United States"/>
    <x v="29"/>
    <x v="15"/>
    <x v="2"/>
    <s v="FUR-FU-10000221"/>
    <x v="0"/>
    <x v="3"/>
    <s v="Master Caster Door Stop, Brown"/>
    <n v="8.1280000000000001"/>
    <n v="2"/>
    <n v="1.4224000000000001"/>
    <x v="3"/>
    <x v="5"/>
  </r>
  <r>
    <s v="CA-2014-150798"/>
    <x v="280"/>
    <d v="2014-12-03T00:00:00"/>
    <x v="0"/>
    <s v="JK-15730"/>
    <s v="Joe Kamberova"/>
    <x v="0"/>
    <s v="United States"/>
    <x v="29"/>
    <x v="15"/>
    <x v="2"/>
    <s v="FUR-CH-10000015"/>
    <x v="0"/>
    <x v="1"/>
    <s v="Hon Multipurpose Stacking Arm Chairs"/>
    <n v="909.72"/>
    <n v="6"/>
    <n v="-51.984000000000002"/>
    <x v="3"/>
    <x v="5"/>
  </r>
  <r>
    <s v="CA-2017-112753"/>
    <x v="562"/>
    <d v="2017-06-23T00:00:00"/>
    <x v="1"/>
    <s v="CC-12670"/>
    <s v="Craig Carreira"/>
    <x v="0"/>
    <s v="United States"/>
    <x v="2"/>
    <x v="2"/>
    <x v="1"/>
    <s v="FUR-BO-10004015"/>
    <x v="0"/>
    <x v="0"/>
    <s v="Bush Andora Bookcase, Maple/Graphite Gray Finish"/>
    <n v="917.92349999999999"/>
    <n v="9"/>
    <n v="75.593699999999998"/>
    <x v="2"/>
    <x v="2"/>
  </r>
  <r>
    <s v="US-2014-138247"/>
    <x v="109"/>
    <d v="2014-12-29T00:00:00"/>
    <x v="1"/>
    <s v="BF-11170"/>
    <s v="Ben Ferrer"/>
    <x v="2"/>
    <s v="United States"/>
    <x v="2"/>
    <x v="2"/>
    <x v="1"/>
    <s v="FUR-FU-10002554"/>
    <x v="0"/>
    <x v="3"/>
    <s v="Westinghouse Floor Lamp with Metal Mesh Shade, Black"/>
    <n v="23.99"/>
    <n v="1"/>
    <n v="5.5176999999999996"/>
    <x v="2"/>
    <x v="5"/>
  </r>
  <r>
    <s v="CA-2017-167003"/>
    <x v="563"/>
    <d v="2017-05-29T00:00:00"/>
    <x v="1"/>
    <s v="VS-21820"/>
    <s v="Vivek Sundaresam"/>
    <x v="0"/>
    <s v="United States"/>
    <x v="2"/>
    <x v="2"/>
    <x v="1"/>
    <s v="FUR-TA-10001520"/>
    <x v="0"/>
    <x v="2"/>
    <s v="Lesro Sheffield Collection Coffee Table, End Table, Center Table, Corner Table"/>
    <n v="171.28800000000001"/>
    <n v="3"/>
    <n v="-6.4233000000000002"/>
    <x v="6"/>
    <x v="7"/>
  </r>
  <r>
    <s v="CA-2016-119935"/>
    <x v="480"/>
    <d v="2016-11-14T00:00:00"/>
    <x v="1"/>
    <s v="KM-16225"/>
    <s v="Kalyca Meade"/>
    <x v="1"/>
    <s v="United States"/>
    <x v="76"/>
    <x v="23"/>
    <x v="3"/>
    <s v="FUR-FU-10001085"/>
    <x v="0"/>
    <x v="3"/>
    <s v="3M Polarizing Light Filter Sleeves"/>
    <n v="37.299999999999997"/>
    <n v="2"/>
    <n v="17.158000000000001"/>
    <x v="4"/>
    <x v="0"/>
  </r>
  <r>
    <s v="CA-2016-120873"/>
    <x v="78"/>
    <d v="2016-11-01T00:00:00"/>
    <x v="0"/>
    <s v="BW-11200"/>
    <s v="Ben Wallace"/>
    <x v="0"/>
    <s v="United States"/>
    <x v="247"/>
    <x v="25"/>
    <x v="0"/>
    <s v="FUR-CH-10000847"/>
    <x v="0"/>
    <x v="1"/>
    <s v="Global Executive Mid-Back Manager's Chair"/>
    <n v="290.98"/>
    <n v="1"/>
    <n v="75.654799999999994"/>
    <x v="2"/>
    <x v="1"/>
  </r>
  <r>
    <s v="CA-2014-109491"/>
    <x v="564"/>
    <d v="2014-02-26T00:00:00"/>
    <x v="1"/>
    <s v="LC-16930"/>
    <s v="Linda Cazamias"/>
    <x v="1"/>
    <s v="United States"/>
    <x v="52"/>
    <x v="6"/>
    <x v="3"/>
    <s v="FUR-FU-10000221"/>
    <x v="0"/>
    <x v="3"/>
    <s v="Master Caster Door Stop, Brown"/>
    <n v="20.32"/>
    <n v="4"/>
    <n v="6.9088000000000003"/>
    <x v="6"/>
    <x v="11"/>
  </r>
  <r>
    <s v="CA-2014-107454"/>
    <x v="565"/>
    <d v="2014-11-06T00:00:00"/>
    <x v="1"/>
    <s v="RD-19720"/>
    <s v="Roger Demir"/>
    <x v="0"/>
    <s v="United States"/>
    <x v="13"/>
    <x v="7"/>
    <x v="2"/>
    <s v="FUR-FU-10004018"/>
    <x v="0"/>
    <x v="3"/>
    <s v="Tensor Computer Mounted Lamp"/>
    <n v="89.34"/>
    <n v="6"/>
    <n v="24.1218"/>
    <x v="4"/>
    <x v="0"/>
  </r>
  <r>
    <s v="US-2017-105046"/>
    <x v="357"/>
    <d v="2017-07-23T00:00:00"/>
    <x v="1"/>
    <s v="BE-11335"/>
    <s v="Bill Eplett"/>
    <x v="2"/>
    <s v="United States"/>
    <x v="248"/>
    <x v="7"/>
    <x v="2"/>
    <s v="FUR-FU-10004848"/>
    <x v="0"/>
    <x v="3"/>
    <s v="DAX Solid Wood Frames"/>
    <n v="39.08"/>
    <n v="4"/>
    <n v="14.4596"/>
    <x v="6"/>
    <x v="3"/>
  </r>
  <r>
    <s v="CA-2016-118759"/>
    <x v="566"/>
    <d v="2016-11-17T00:00:00"/>
    <x v="2"/>
    <s v="MB-17305"/>
    <s v="Maria Bertelson"/>
    <x v="0"/>
    <s v="United States"/>
    <x v="13"/>
    <x v="7"/>
    <x v="2"/>
    <s v="FUR-CH-10002335"/>
    <x v="0"/>
    <x v="1"/>
    <s v="Hon GuestStacker Chair"/>
    <n v="408.00599999999997"/>
    <n v="2"/>
    <n v="72.534400000000005"/>
    <x v="0"/>
    <x v="0"/>
  </r>
  <r>
    <s v="CA-2014-140403"/>
    <x v="567"/>
    <d v="2014-10-10T00:00:00"/>
    <x v="3"/>
    <s v="TN-21040"/>
    <s v="Tanja Norvell"/>
    <x v="2"/>
    <s v="United States"/>
    <x v="249"/>
    <x v="2"/>
    <x v="1"/>
    <s v="FUR-CH-10002774"/>
    <x v="0"/>
    <x v="1"/>
    <s v="Global Deluxe Stacking Chair, Gray"/>
    <n v="122.352"/>
    <n v="3"/>
    <n v="13.7646"/>
    <x v="7"/>
    <x v="1"/>
  </r>
  <r>
    <s v="CA-2017-138464"/>
    <x v="220"/>
    <d v="2017-07-12T00:00:00"/>
    <x v="1"/>
    <s v="VF-21715"/>
    <s v="Vicky Freymann"/>
    <x v="2"/>
    <s v="United States"/>
    <x v="15"/>
    <x v="13"/>
    <x v="1"/>
    <s v="FUR-FU-10003142"/>
    <x v="0"/>
    <x v="3"/>
    <s v="Master Big Foot Doorstop, Beige"/>
    <n v="15.84"/>
    <n v="3"/>
    <n v="4.9104000000000001"/>
    <x v="4"/>
    <x v="3"/>
  </r>
  <r>
    <s v="CA-2015-104129"/>
    <x v="568"/>
    <d v="2015-03-02T00:00:00"/>
    <x v="1"/>
    <s v="ES-14080"/>
    <s v="Erin Smith"/>
    <x v="1"/>
    <s v="United States"/>
    <x v="134"/>
    <x v="38"/>
    <x v="2"/>
    <s v="FUR-TA-10004152"/>
    <x v="0"/>
    <x v="2"/>
    <s v="Barricks 18&quot; x 48&quot; Non-Folding Utility Table with Bottom Storage Shelf"/>
    <n v="493.92"/>
    <n v="7"/>
    <n v="-28.224"/>
    <x v="0"/>
    <x v="11"/>
  </r>
  <r>
    <s v="CA-2015-126557"/>
    <x v="569"/>
    <d v="2015-07-17T00:00:00"/>
    <x v="0"/>
    <s v="RL-19615"/>
    <s v="Rob Lucas"/>
    <x v="0"/>
    <s v="United States"/>
    <x v="9"/>
    <x v="8"/>
    <x v="3"/>
    <s v="FUR-CH-10004477"/>
    <x v="0"/>
    <x v="1"/>
    <s v="Global Push Button Manager's Chair, Indigo"/>
    <n v="383.60700000000003"/>
    <n v="9"/>
    <n v="-5.4801000000000002"/>
    <x v="2"/>
    <x v="3"/>
  </r>
  <r>
    <s v="CA-2015-126557"/>
    <x v="569"/>
    <d v="2015-07-17T00:00:00"/>
    <x v="0"/>
    <s v="RL-19615"/>
    <s v="Rob Lucas"/>
    <x v="0"/>
    <s v="United States"/>
    <x v="9"/>
    <x v="8"/>
    <x v="3"/>
    <s v="FUR-FU-10001861"/>
    <x v="0"/>
    <x v="3"/>
    <s v="Floodlight Indoor Halogen Bulbs, 1 Bulb per Pack, 60 Watts"/>
    <n v="7.76"/>
    <n v="1"/>
    <n v="-2.1339999999999999"/>
    <x v="2"/>
    <x v="3"/>
  </r>
  <r>
    <s v="US-2014-165862"/>
    <x v="570"/>
    <d v="2014-07-17T00:00:00"/>
    <x v="1"/>
    <s v="GK-14620"/>
    <s v="Grace Kelly"/>
    <x v="1"/>
    <s v="United States"/>
    <x v="2"/>
    <x v="2"/>
    <x v="1"/>
    <s v="FUR-TA-10002855"/>
    <x v="0"/>
    <x v="2"/>
    <s v="Bevis Round Conference Table Top &amp; Single Column Base"/>
    <n v="351.21600000000001"/>
    <n v="3"/>
    <n v="4.3902000000000001"/>
    <x v="4"/>
    <x v="3"/>
  </r>
  <r>
    <s v="US-2014-106334"/>
    <x v="421"/>
    <d v="2015-01-02T00:00:00"/>
    <x v="1"/>
    <s v="JF-15490"/>
    <s v="Jeremy Farry"/>
    <x v="0"/>
    <s v="United States"/>
    <x v="28"/>
    <x v="2"/>
    <x v="1"/>
    <s v="FUR-CH-10004886"/>
    <x v="0"/>
    <x v="1"/>
    <s v="Bevis Steel Folding Chairs"/>
    <n v="230.28"/>
    <n v="3"/>
    <n v="23.027999999999999"/>
    <x v="6"/>
    <x v="5"/>
  </r>
  <r>
    <s v="CA-2014-110219"/>
    <x v="571"/>
    <d v="2014-05-08T00:00:00"/>
    <x v="2"/>
    <s v="EB-13870"/>
    <s v="Emily Burns"/>
    <x v="0"/>
    <s v="United States"/>
    <x v="21"/>
    <x v="5"/>
    <x v="3"/>
    <s v="FUR-CH-10001146"/>
    <x v="0"/>
    <x v="1"/>
    <s v="Global Value Mid-Back Manager's Chair, Gray"/>
    <n v="127.869"/>
    <n v="3"/>
    <n v="-9.1334999999999997"/>
    <x v="0"/>
    <x v="7"/>
  </r>
  <r>
    <s v="CA-2015-118871"/>
    <x v="463"/>
    <d v="2015-12-09T00:00:00"/>
    <x v="0"/>
    <s v="HM-14860"/>
    <s v="Harry Marie"/>
    <x v="1"/>
    <s v="United States"/>
    <x v="2"/>
    <x v="2"/>
    <x v="1"/>
    <s v="FUR-FU-10002111"/>
    <x v="0"/>
    <x v="3"/>
    <s v="Master Caster Door Stop, Large Brown"/>
    <n v="36.4"/>
    <n v="5"/>
    <n v="13.832000000000001"/>
    <x v="2"/>
    <x v="5"/>
  </r>
  <r>
    <s v="CA-2017-129490"/>
    <x v="572"/>
    <d v="2017-09-30T00:00:00"/>
    <x v="1"/>
    <s v="SJ-20125"/>
    <s v="Sanjit Jacobs"/>
    <x v="2"/>
    <s v="United States"/>
    <x v="232"/>
    <x v="1"/>
    <x v="0"/>
    <s v="FUR-CH-10003298"/>
    <x v="0"/>
    <x v="1"/>
    <s v="Office Star - Contemporary Task Swivel chair with Loop Arms, Charcoal"/>
    <n v="419.13600000000002"/>
    <n v="4"/>
    <n v="-57.6312"/>
    <x v="4"/>
    <x v="4"/>
  </r>
  <r>
    <s v="CA-2014-169460"/>
    <x v="573"/>
    <d v="2014-04-21T00:00:00"/>
    <x v="0"/>
    <s v="NF-18595"/>
    <s v="Nicole Fjeld"/>
    <x v="2"/>
    <s v="United States"/>
    <x v="124"/>
    <x v="2"/>
    <x v="1"/>
    <s v="FUR-FU-10004017"/>
    <x v="0"/>
    <x v="3"/>
    <s v="Executive Impressions 13&quot; Chairman Wall Clock"/>
    <n v="76.14"/>
    <n v="3"/>
    <n v="26.649000000000001"/>
    <x v="3"/>
    <x v="6"/>
  </r>
  <r>
    <s v="CA-2016-139395"/>
    <x v="574"/>
    <d v="2016-12-18T00:00:00"/>
    <x v="1"/>
    <s v="MG-17650"/>
    <s v="Matthew Grinstein"/>
    <x v="2"/>
    <s v="United States"/>
    <x v="38"/>
    <x v="17"/>
    <x v="3"/>
    <s v="FUR-FU-10003724"/>
    <x v="0"/>
    <x v="3"/>
    <s v="Westinghouse Clip-On Gooseneck Lamps"/>
    <n v="33.479999999999997"/>
    <n v="4"/>
    <n v="8.7048000000000005"/>
    <x v="6"/>
    <x v="5"/>
  </r>
  <r>
    <s v="CA-2016-120250"/>
    <x v="107"/>
    <d v="2016-09-22T00:00:00"/>
    <x v="2"/>
    <s v="AP-10720"/>
    <s v="Anne Pryor"/>
    <x v="2"/>
    <s v="United States"/>
    <x v="3"/>
    <x v="3"/>
    <x v="2"/>
    <s v="FUR-FU-10003424"/>
    <x v="0"/>
    <x v="3"/>
    <s v="Nu-Dell Oak Frame"/>
    <n v="25.632000000000001"/>
    <n v="3"/>
    <n v="3.8448000000000002"/>
    <x v="0"/>
    <x v="4"/>
  </r>
  <r>
    <s v="US-2017-163790"/>
    <x v="575"/>
    <d v="2017-11-04T00:00:00"/>
    <x v="0"/>
    <s v="NL-18310"/>
    <s v="Nancy Lomonaco"/>
    <x v="2"/>
    <s v="United States"/>
    <x v="250"/>
    <x v="2"/>
    <x v="1"/>
    <s v="FUR-FU-10002508"/>
    <x v="0"/>
    <x v="3"/>
    <s v="Document Clip Frames"/>
    <n v="25.02"/>
    <n v="3"/>
    <n v="10.5084"/>
    <x v="3"/>
    <x v="0"/>
  </r>
  <r>
    <s v="CA-2016-129868"/>
    <x v="576"/>
    <d v="2016-12-31T00:00:00"/>
    <x v="1"/>
    <s v="MC-18130"/>
    <s v="Mike Caudle"/>
    <x v="1"/>
    <s v="United States"/>
    <x v="2"/>
    <x v="2"/>
    <x v="1"/>
    <s v="FUR-CH-10003535"/>
    <x v="0"/>
    <x v="1"/>
    <s v="Global Armless Task Chair, Royal Blue"/>
    <n v="146.352"/>
    <n v="3"/>
    <n v="-5.4882"/>
    <x v="2"/>
    <x v="5"/>
  </r>
  <r>
    <s v="CA-2016-129868"/>
    <x v="576"/>
    <d v="2016-12-31T00:00:00"/>
    <x v="1"/>
    <s v="MC-18130"/>
    <s v="Mike Caudle"/>
    <x v="1"/>
    <s v="United States"/>
    <x v="2"/>
    <x v="2"/>
    <x v="1"/>
    <s v="FUR-TA-10003473"/>
    <x v="0"/>
    <x v="2"/>
    <s v="Bretford Rectangular Conference Table Tops"/>
    <n v="902.71199999999999"/>
    <n v="3"/>
    <n v="33.851700000000001"/>
    <x v="2"/>
    <x v="5"/>
  </r>
  <r>
    <s v="CA-2015-146948"/>
    <x v="370"/>
    <d v="2015-07-20T00:00:00"/>
    <x v="1"/>
    <s v="MG-17890"/>
    <s v="Michael Granlund"/>
    <x v="2"/>
    <s v="United States"/>
    <x v="237"/>
    <x v="32"/>
    <x v="2"/>
    <s v="FUR-CH-10004853"/>
    <x v="0"/>
    <x v="1"/>
    <s v="Global Manager's Adjustable Task Chair, Storm"/>
    <n v="150.97999999999999"/>
    <n v="1"/>
    <n v="43.784199999999998"/>
    <x v="4"/>
    <x v="3"/>
  </r>
  <r>
    <s v="US-2017-141852"/>
    <x v="17"/>
    <d v="2017-11-14T00:00:00"/>
    <x v="1"/>
    <s v="JE-15745"/>
    <s v="Joel Eaton"/>
    <x v="0"/>
    <s v="United States"/>
    <x v="64"/>
    <x v="2"/>
    <x v="1"/>
    <s v="FUR-FU-10000023"/>
    <x v="0"/>
    <x v="3"/>
    <s v="Eldon Wave Desk Accessories"/>
    <n v="47.12"/>
    <n v="8"/>
    <n v="20.732800000000001"/>
    <x v="2"/>
    <x v="0"/>
  </r>
  <r>
    <s v="CA-2015-117800"/>
    <x v="231"/>
    <d v="2015-09-26T00:00:00"/>
    <x v="1"/>
    <s v="TH-21550"/>
    <s v="Tracy Hopkins"/>
    <x v="2"/>
    <s v="United States"/>
    <x v="114"/>
    <x v="20"/>
    <x v="2"/>
    <s v="FUR-CH-10000785"/>
    <x v="0"/>
    <x v="1"/>
    <s v="Global Ergonomic Managers Chair"/>
    <n v="542.94000000000005"/>
    <n v="3"/>
    <n v="141.1644"/>
    <x v="2"/>
    <x v="4"/>
  </r>
  <r>
    <s v="CA-2017-147228"/>
    <x v="198"/>
    <d v="2017-09-14T00:00:00"/>
    <x v="1"/>
    <s v="SO-20335"/>
    <s v="Sean O'Donnell"/>
    <x v="0"/>
    <s v="United States"/>
    <x v="11"/>
    <x v="9"/>
    <x v="0"/>
    <s v="FUR-FU-10000023"/>
    <x v="0"/>
    <x v="3"/>
    <s v="Eldon Wave Desk Accessories"/>
    <n v="14.135999999999999"/>
    <n v="3"/>
    <n v="4.2408000000000001"/>
    <x v="2"/>
    <x v="4"/>
  </r>
  <r>
    <s v="US-2015-126235"/>
    <x v="233"/>
    <d v="2015-10-15T00:00:00"/>
    <x v="3"/>
    <s v="GA-14725"/>
    <s v="Guy Armstrong"/>
    <x v="0"/>
    <s v="United States"/>
    <x v="189"/>
    <x v="17"/>
    <x v="3"/>
    <s v="FUR-FU-10000719"/>
    <x v="0"/>
    <x v="3"/>
    <s v="DAX Cubicle Frames, 8-1/2 x 11"/>
    <n v="17.14"/>
    <n v="2"/>
    <n v="6.1703999999999999"/>
    <x v="7"/>
    <x v="1"/>
  </r>
  <r>
    <s v="CA-2017-168396"/>
    <x v="309"/>
    <d v="2017-08-08T00:00:00"/>
    <x v="0"/>
    <s v="BD-11725"/>
    <s v="Bruce Degenhardt"/>
    <x v="0"/>
    <s v="United States"/>
    <x v="28"/>
    <x v="2"/>
    <x v="1"/>
    <s v="FUR-FU-10000723"/>
    <x v="0"/>
    <x v="3"/>
    <s v="Deflect-o EconoMat Studded, No Bevel Mat for Low Pile Carpeting"/>
    <n v="123.96"/>
    <n v="3"/>
    <n v="11.1564"/>
    <x v="2"/>
    <x v="10"/>
  </r>
  <r>
    <s v="CA-2015-130456"/>
    <x v="130"/>
    <d v="2015-08-26T00:00:00"/>
    <x v="1"/>
    <s v="DS-13180"/>
    <s v="David Smith"/>
    <x v="1"/>
    <s v="United States"/>
    <x v="28"/>
    <x v="2"/>
    <x v="1"/>
    <s v="FUR-BO-10003893"/>
    <x v="0"/>
    <x v="0"/>
    <s v="Sauder Camden County Collection Library"/>
    <n v="586.39800000000002"/>
    <n v="6"/>
    <n v="34.494"/>
    <x v="2"/>
    <x v="10"/>
  </r>
  <r>
    <s v="CA-2017-130141"/>
    <x v="546"/>
    <d v="2017-10-24T00:00:00"/>
    <x v="0"/>
    <s v="HA-14905"/>
    <s v="Helen Abelman"/>
    <x v="0"/>
    <s v="United States"/>
    <x v="200"/>
    <x v="12"/>
    <x v="1"/>
    <s v="FUR-CH-10000749"/>
    <x v="0"/>
    <x v="1"/>
    <s v="Office Star - Ergonomic Mid Back Chair with 2-Way Adjustable Arms"/>
    <n v="579.13599999999997"/>
    <n v="4"/>
    <n v="-28.956800000000001"/>
    <x v="3"/>
    <x v="1"/>
  </r>
  <r>
    <s v="CA-2016-143910"/>
    <x v="577"/>
    <d v="2016-08-16T00:00:00"/>
    <x v="1"/>
    <s v="BC-11125"/>
    <s v="Becky Castell"/>
    <x v="2"/>
    <s v="United States"/>
    <x v="13"/>
    <x v="7"/>
    <x v="2"/>
    <s v="FUR-CH-10000225"/>
    <x v="0"/>
    <x v="1"/>
    <s v="Global Geo Office Task Chair, Gray"/>
    <n v="145.76400000000001"/>
    <n v="2"/>
    <n v="-8.0980000000000008"/>
    <x v="4"/>
    <x v="10"/>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x v="7"/>
  </r>
  <r>
    <s v="CA-2016-116547"/>
    <x v="579"/>
    <d v="2016-01-17T00:00:00"/>
    <x v="1"/>
    <s v="KB-16585"/>
    <s v="Ken Black"/>
    <x v="1"/>
    <s v="United States"/>
    <x v="15"/>
    <x v="13"/>
    <x v="1"/>
    <s v="FUR-FU-10000076"/>
    <x v="0"/>
    <x v="3"/>
    <s v="24-Hour Round Wall Clock"/>
    <n v="79.92"/>
    <n v="4"/>
    <n v="34.365600000000001"/>
    <x v="1"/>
    <x v="8"/>
  </r>
  <r>
    <s v="US-2017-133200"/>
    <x v="580"/>
    <d v="2017-05-11T00:00:00"/>
    <x v="1"/>
    <s v="DB-13555"/>
    <s v="Dorothy Badders"/>
    <x v="1"/>
    <s v="United States"/>
    <x v="50"/>
    <x v="5"/>
    <x v="3"/>
    <s v="FUR-BO-10001601"/>
    <x v="0"/>
    <x v="0"/>
    <s v="Sauder Mission Library with Doors, Fruitwood Finish"/>
    <n v="623.46479999999997"/>
    <n v="7"/>
    <n v="-119.1918"/>
    <x v="2"/>
    <x v="7"/>
  </r>
  <r>
    <s v="CA-2016-133550"/>
    <x v="581"/>
    <d v="2016-08-06T00:00:00"/>
    <x v="1"/>
    <s v="KL-16645"/>
    <s v="Ken Lonsdale"/>
    <x v="0"/>
    <s v="United States"/>
    <x v="25"/>
    <x v="17"/>
    <x v="3"/>
    <s v="FUR-FU-10002918"/>
    <x v="0"/>
    <x v="3"/>
    <s v="Eldon ClusterMat Chair Mat with Cordless Antistatic Protection"/>
    <n v="272.94"/>
    <n v="3"/>
    <n v="30.023399999999999"/>
    <x v="6"/>
    <x v="3"/>
  </r>
  <r>
    <s v="CA-2017-139416"/>
    <x v="582"/>
    <d v="2017-03-29T00:00:00"/>
    <x v="0"/>
    <s v="AG-10270"/>
    <s v="Alejandro Grove"/>
    <x v="0"/>
    <s v="United States"/>
    <x v="3"/>
    <x v="3"/>
    <x v="2"/>
    <s v="FUR-FU-10003832"/>
    <x v="0"/>
    <x v="3"/>
    <s v="Eldon Expressions Punched Metal &amp; Wood Desk Accessories, Black &amp; Cherry"/>
    <n v="15.007999999999999"/>
    <n v="2"/>
    <n v="1.5007999999999999"/>
    <x v="3"/>
    <x v="9"/>
  </r>
  <r>
    <s v="CA-2016-159912"/>
    <x v="583"/>
    <d v="2016-09-03T00:00:00"/>
    <x v="1"/>
    <s v="GB-14530"/>
    <s v="George Bell"/>
    <x v="1"/>
    <s v="United States"/>
    <x v="3"/>
    <x v="3"/>
    <x v="2"/>
    <s v="FUR-TA-10004152"/>
    <x v="0"/>
    <x v="2"/>
    <s v="Barricks 18&quot; x 48&quot; Non-Folding Utility Table with Bottom Storage Shelf"/>
    <n v="241.92"/>
    <n v="4"/>
    <n v="-56.448"/>
    <x v="2"/>
    <x v="10"/>
  </r>
  <r>
    <s v="CA-2016-159912"/>
    <x v="583"/>
    <d v="2016-09-03T00:00:00"/>
    <x v="1"/>
    <s v="GB-14530"/>
    <s v="George Bell"/>
    <x v="1"/>
    <s v="United States"/>
    <x v="3"/>
    <x v="3"/>
    <x v="2"/>
    <s v="FUR-BO-10002853"/>
    <x v="0"/>
    <x v="0"/>
    <s v="O'Sullivan 5-Shelf Heavy-Duty Bookcases"/>
    <n v="163.88"/>
    <n v="4"/>
    <n v="-81.94"/>
    <x v="2"/>
    <x v="10"/>
  </r>
  <r>
    <s v="CA-2014-138681"/>
    <x v="191"/>
    <d v="2014-12-22T00:00:00"/>
    <x v="2"/>
    <s v="CT-11995"/>
    <s v="Carol Triggs"/>
    <x v="0"/>
    <s v="United States"/>
    <x v="104"/>
    <x v="22"/>
    <x v="1"/>
    <s v="FUR-FU-10001876"/>
    <x v="0"/>
    <x v="3"/>
    <s v="Computer Room Manger, 14&quot;"/>
    <n v="51.968000000000004"/>
    <n v="2"/>
    <n v="10.393599999999999"/>
    <x v="3"/>
    <x v="5"/>
  </r>
  <r>
    <s v="CA-2014-138681"/>
    <x v="191"/>
    <d v="2014-12-22T00:00:00"/>
    <x v="2"/>
    <s v="CT-11995"/>
    <s v="Carol Triggs"/>
    <x v="0"/>
    <s v="United States"/>
    <x v="104"/>
    <x v="22"/>
    <x v="1"/>
    <s v="FUR-CH-10004860"/>
    <x v="0"/>
    <x v="1"/>
    <s v="Global Low Back Tilter Chair"/>
    <n v="242.352"/>
    <n v="3"/>
    <n v="-42.4116"/>
    <x v="3"/>
    <x v="5"/>
  </r>
  <r>
    <s v="US-2015-138121"/>
    <x v="584"/>
    <d v="2015-12-17T00:00:00"/>
    <x v="3"/>
    <s v="JL-15835"/>
    <s v="John Lee"/>
    <x v="0"/>
    <s v="United States"/>
    <x v="25"/>
    <x v="17"/>
    <x v="3"/>
    <s v="FUR-CH-10003846"/>
    <x v="0"/>
    <x v="1"/>
    <s v="Hon Valutask Swivel Chairs"/>
    <n v="302.94"/>
    <n v="3"/>
    <n v="48.470399999999998"/>
    <x v="7"/>
    <x v="5"/>
  </r>
  <r>
    <s v="US-2015-138121"/>
    <x v="584"/>
    <d v="2015-12-17T00:00:00"/>
    <x v="3"/>
    <s v="JL-15835"/>
    <s v="John Lee"/>
    <x v="0"/>
    <s v="United States"/>
    <x v="25"/>
    <x v="17"/>
    <x v="3"/>
    <s v="FUR-CH-10004875"/>
    <x v="0"/>
    <x v="1"/>
    <s v="Harbour Creations 67200 Series Stacking Chairs"/>
    <n v="142.36000000000001"/>
    <n v="2"/>
    <n v="38.437199999999997"/>
    <x v="7"/>
    <x v="5"/>
  </r>
  <r>
    <s v="US-2015-138121"/>
    <x v="584"/>
    <d v="2015-12-17T00:00:00"/>
    <x v="3"/>
    <s v="JL-15835"/>
    <s v="John Lee"/>
    <x v="0"/>
    <s v="United States"/>
    <x v="25"/>
    <x v="17"/>
    <x v="3"/>
    <s v="FUR-CH-10003817"/>
    <x v="0"/>
    <x v="1"/>
    <s v="Global Value Steno Chair, Gray"/>
    <n v="546.66"/>
    <n v="9"/>
    <n v="136.66499999999999"/>
    <x v="7"/>
    <x v="5"/>
  </r>
  <r>
    <s v="US-2015-138121"/>
    <x v="584"/>
    <d v="2015-12-17T00:00:00"/>
    <x v="3"/>
    <s v="JL-15835"/>
    <s v="John Lee"/>
    <x v="0"/>
    <s v="United States"/>
    <x v="25"/>
    <x v="17"/>
    <x v="3"/>
    <s v="FUR-FU-10002116"/>
    <x v="0"/>
    <x v="3"/>
    <s v="Tenex Carpeted, Granite-Look or Clear Contemporary Contour Shape Chair Mats"/>
    <n v="212.13"/>
    <n v="3"/>
    <n v="14.8491"/>
    <x v="7"/>
    <x v="5"/>
  </r>
  <r>
    <s v="CA-2017-140298"/>
    <x v="585"/>
    <d v="2017-05-17T00:00:00"/>
    <x v="1"/>
    <s v="JK-16120"/>
    <s v="Julie Kriz"/>
    <x v="2"/>
    <s v="United States"/>
    <x v="198"/>
    <x v="5"/>
    <x v="3"/>
    <s v="FUR-FU-10001967"/>
    <x v="0"/>
    <x v="3"/>
    <s v="Telescoping Adjustable Floor Lamp"/>
    <n v="7.9960000000000004"/>
    <n v="1"/>
    <n v="-6.9965000000000002"/>
    <x v="6"/>
    <x v="7"/>
  </r>
  <r>
    <s v="CA-2016-158435"/>
    <x v="586"/>
    <d v="2016-05-18T00:00:00"/>
    <x v="2"/>
    <s v="AG-10900"/>
    <s v="Arthur Gainer"/>
    <x v="0"/>
    <s v="United States"/>
    <x v="251"/>
    <x v="19"/>
    <x v="2"/>
    <s v="FUR-FU-10003975"/>
    <x v="0"/>
    <x v="3"/>
    <s v="Eldon Advantage Chair Mats for Low to Medium Pile Carpets"/>
    <n v="173.24"/>
    <n v="4"/>
    <n v="17.324000000000002"/>
    <x v="5"/>
    <x v="7"/>
  </r>
  <r>
    <s v="CA-2014-108273"/>
    <x v="439"/>
    <d v="2014-12-21T00:00:00"/>
    <x v="1"/>
    <s v="EJ-13720"/>
    <s v="Ed Jacobs"/>
    <x v="0"/>
    <s v="United States"/>
    <x v="156"/>
    <x v="5"/>
    <x v="3"/>
    <s v="FUR-FU-10002116"/>
    <x v="0"/>
    <x v="3"/>
    <s v="Tenex Carpeted, Granite-Look or Clear Contemporary Contour Shape Chair Mats"/>
    <n v="56.567999999999998"/>
    <n v="2"/>
    <n v="-74.952600000000004"/>
    <x v="2"/>
    <x v="5"/>
  </r>
  <r>
    <s v="CA-2017-143126"/>
    <x v="587"/>
    <d v="2017-12-07T00:00:00"/>
    <x v="0"/>
    <s v="CM-12655"/>
    <s v="Corinna Mitchell"/>
    <x v="2"/>
    <s v="United States"/>
    <x v="15"/>
    <x v="13"/>
    <x v="1"/>
    <s v="FUR-TA-10002958"/>
    <x v="0"/>
    <x v="2"/>
    <s v="Bevis Oval Conference Table, Walnut"/>
    <n v="521.96"/>
    <n v="2"/>
    <n v="88.733199999999997"/>
    <x v="4"/>
    <x v="5"/>
  </r>
  <r>
    <s v="CA-2014-106229"/>
    <x v="588"/>
    <d v="2014-06-11T00:00:00"/>
    <x v="0"/>
    <s v="NR-18550"/>
    <s v="Nick Radford"/>
    <x v="0"/>
    <s v="United States"/>
    <x v="14"/>
    <x v="8"/>
    <x v="3"/>
    <s v="FUR-TA-10002041"/>
    <x v="0"/>
    <x v="2"/>
    <s v="Bevis Round Conference Table Top, X-Base"/>
    <n v="268.935"/>
    <n v="3"/>
    <n v="-209.76929999999999"/>
    <x v="4"/>
    <x v="2"/>
  </r>
  <r>
    <s v="CA-2014-119151"/>
    <x v="306"/>
    <d v="2014-11-29T00:00:00"/>
    <x v="0"/>
    <s v="MP-18175"/>
    <s v="Mike Pelletier"/>
    <x v="2"/>
    <s v="United States"/>
    <x v="13"/>
    <x v="7"/>
    <x v="2"/>
    <s v="FUR-BO-10003159"/>
    <x v="0"/>
    <x v="0"/>
    <s v="Sauder Camden County Collection Libraries, Planked Cherry Finish"/>
    <n v="275.952"/>
    <n v="3"/>
    <n v="-37.943399999999997"/>
    <x v="4"/>
    <x v="0"/>
  </r>
  <r>
    <s v="US-2015-103996"/>
    <x v="165"/>
    <d v="2015-03-31T00:00:00"/>
    <x v="0"/>
    <s v="RB-19435"/>
    <s v="Richard Bierner"/>
    <x v="0"/>
    <s v="United States"/>
    <x v="53"/>
    <x v="2"/>
    <x v="1"/>
    <s v="FUR-FU-10004586"/>
    <x v="0"/>
    <x v="3"/>
    <s v="G.E. Longer-Life Indoor Recessed Floodlight Bulbs"/>
    <n v="19.920000000000002"/>
    <n v="3"/>
    <n v="9.5616000000000003"/>
    <x v="3"/>
    <x v="9"/>
  </r>
  <r>
    <s v="CA-2016-120530"/>
    <x v="589"/>
    <d v="2016-04-12T00:00:00"/>
    <x v="1"/>
    <s v="Dl-13600"/>
    <s v="Dorris liebe"/>
    <x v="1"/>
    <s v="United States"/>
    <x v="13"/>
    <x v="7"/>
    <x v="2"/>
    <s v="FUR-CH-10000454"/>
    <x v="0"/>
    <x v="1"/>
    <s v="Hon Deluxe Fabric Upholstered Stacking Chairs, Rounded Back"/>
    <n v="658.74599999999998"/>
    <n v="3"/>
    <n v="146.38800000000001"/>
    <x v="2"/>
    <x v="6"/>
  </r>
  <r>
    <s v="CA-2015-105725"/>
    <x v="590"/>
    <d v="2015-02-24T00:00:00"/>
    <x v="1"/>
    <s v="GT-14755"/>
    <s v="Guy Thornton"/>
    <x v="0"/>
    <s v="United States"/>
    <x v="62"/>
    <x v="2"/>
    <x v="1"/>
    <s v="FUR-TA-10001676"/>
    <x v="0"/>
    <x v="2"/>
    <s v="Hon 61000 Series Interactive Training Tables"/>
    <n v="35.543999999999997"/>
    <n v="1"/>
    <n v="-0.88859999999999995"/>
    <x v="6"/>
    <x v="11"/>
  </r>
  <r>
    <s v="CA-2016-120005"/>
    <x v="492"/>
    <d v="2016-03-03T00:00:00"/>
    <x v="3"/>
    <s v="TS-21160"/>
    <s v="Theresa Swint"/>
    <x v="1"/>
    <s v="United States"/>
    <x v="28"/>
    <x v="2"/>
    <x v="1"/>
    <s v="FUR-FU-10000672"/>
    <x v="0"/>
    <x v="3"/>
    <s v="Executive Impressions 10&quot; Spectator Wall Clock"/>
    <n v="35.28"/>
    <n v="3"/>
    <n v="11.995200000000001"/>
    <x v="7"/>
    <x v="9"/>
  </r>
  <r>
    <s v="CA-2017-103499"/>
    <x v="93"/>
    <d v="2017-11-24T00:00:00"/>
    <x v="1"/>
    <s v="ES-14020"/>
    <s v="Erica Smith"/>
    <x v="0"/>
    <s v="United States"/>
    <x v="38"/>
    <x v="9"/>
    <x v="0"/>
    <s v="FUR-CH-10001482"/>
    <x v="0"/>
    <x v="1"/>
    <s v="Office Star - Mesh Screen back chair with Vinyl seat"/>
    <n v="209.56800000000001"/>
    <n v="2"/>
    <n v="-23.5764"/>
    <x v="4"/>
    <x v="0"/>
  </r>
  <r>
    <s v="CA-2017-119746"/>
    <x v="68"/>
    <d v="2017-11-27T00:00:00"/>
    <x v="1"/>
    <s v="CM-12385"/>
    <s v="Christopher Martinez"/>
    <x v="0"/>
    <s v="United States"/>
    <x v="9"/>
    <x v="8"/>
    <x v="3"/>
    <s v="FUR-FU-10004909"/>
    <x v="0"/>
    <x v="3"/>
    <s v="Contemporary Wood/Metal Frame"/>
    <n v="6.4640000000000004"/>
    <n v="1"/>
    <n v="-4.04"/>
    <x v="4"/>
    <x v="0"/>
  </r>
  <r>
    <s v="CA-2014-150301"/>
    <x v="591"/>
    <d v="2014-07-10T00:00:00"/>
    <x v="2"/>
    <s v="MH-18025"/>
    <s v="Michelle Huthwaite"/>
    <x v="0"/>
    <s v="United States"/>
    <x v="252"/>
    <x v="7"/>
    <x v="2"/>
    <s v="FUR-CH-10002647"/>
    <x v="0"/>
    <x v="1"/>
    <s v="Situations Contoured Folding Chairs, 4/Set"/>
    <n v="63.881999999999998"/>
    <n v="1"/>
    <n v="10.647"/>
    <x v="3"/>
    <x v="3"/>
  </r>
  <r>
    <s v="CA-2014-159310"/>
    <x v="592"/>
    <d v="2014-11-12T00:00:00"/>
    <x v="1"/>
    <s v="SC-20725"/>
    <s v="Steven Cartwright"/>
    <x v="0"/>
    <s v="United States"/>
    <x v="6"/>
    <x v="5"/>
    <x v="3"/>
    <s v="FUR-CH-10002758"/>
    <x v="0"/>
    <x v="1"/>
    <s v="Hon Deluxe Fabric Upholstered Stacking Chairs, Squared Back"/>
    <n v="683.14400000000001"/>
    <n v="4"/>
    <n v="0"/>
    <x v="2"/>
    <x v="0"/>
  </r>
  <r>
    <s v="CA-2015-104346"/>
    <x v="593"/>
    <d v="2015-12-16T00:00:00"/>
    <x v="1"/>
    <s v="IM-15070"/>
    <s v="Irene Maddox"/>
    <x v="0"/>
    <s v="United States"/>
    <x v="30"/>
    <x v="12"/>
    <x v="1"/>
    <s v="FUR-BO-10003450"/>
    <x v="0"/>
    <x v="0"/>
    <s v="Bush Westfield Collection Bookcases, Dark Cherry Finish"/>
    <n v="69.575999999999993"/>
    <n v="4"/>
    <n v="-143.79040000000001"/>
    <x v="2"/>
    <x v="5"/>
  </r>
  <r>
    <s v="CA-2015-104346"/>
    <x v="593"/>
    <d v="2015-12-16T00:00:00"/>
    <x v="1"/>
    <s v="IM-15070"/>
    <s v="Irene Maddox"/>
    <x v="0"/>
    <s v="United States"/>
    <x v="30"/>
    <x v="12"/>
    <x v="1"/>
    <s v="FUR-FU-10002456"/>
    <x v="0"/>
    <x v="3"/>
    <s v="Master Caster Door Stop, Large Neon Orange"/>
    <n v="52.415999999999997"/>
    <n v="9"/>
    <n v="15.069599999999999"/>
    <x v="2"/>
    <x v="5"/>
  </r>
  <r>
    <s v="CA-2015-104346"/>
    <x v="593"/>
    <d v="2015-12-16T00:00:00"/>
    <x v="1"/>
    <s v="IM-15070"/>
    <s v="Irene Maddox"/>
    <x v="0"/>
    <s v="United States"/>
    <x v="30"/>
    <x v="12"/>
    <x v="1"/>
    <s v="FUR-FU-10001473"/>
    <x v="0"/>
    <x v="3"/>
    <s v="DAX Wood Document Frame"/>
    <n v="54.92"/>
    <n v="5"/>
    <n v="10.984"/>
    <x v="2"/>
    <x v="5"/>
  </r>
  <r>
    <s v="CA-2015-104346"/>
    <x v="593"/>
    <d v="2015-12-16T00:00:00"/>
    <x v="1"/>
    <s v="IM-15070"/>
    <s v="Irene Maddox"/>
    <x v="0"/>
    <s v="United States"/>
    <x v="30"/>
    <x v="12"/>
    <x v="1"/>
    <s v="FUR-TA-10000849"/>
    <x v="0"/>
    <x v="2"/>
    <s v="Bevis Rectangular Conference Tables"/>
    <n v="364.95"/>
    <n v="5"/>
    <n v="-248.166"/>
    <x v="2"/>
    <x v="5"/>
  </r>
  <r>
    <s v="CA-2015-144722"/>
    <x v="253"/>
    <d v="2015-03-23T00:00:00"/>
    <x v="1"/>
    <s v="MF-18250"/>
    <s v="Monica Federle"/>
    <x v="1"/>
    <s v="United States"/>
    <x v="2"/>
    <x v="2"/>
    <x v="1"/>
    <s v="FUR-FU-10001215"/>
    <x v="0"/>
    <x v="3"/>
    <s v="Howard Miller 11-1/2&quot; Diameter Brentwood Wall Clock"/>
    <n v="43.13"/>
    <n v="1"/>
    <n v="18.114599999999999"/>
    <x v="1"/>
    <x v="9"/>
  </r>
  <r>
    <s v="US-2016-148901"/>
    <x v="326"/>
    <d v="2016-05-19T00:00:00"/>
    <x v="1"/>
    <s v="MK-17905"/>
    <s v="Michael Kennedy"/>
    <x v="1"/>
    <s v="United States"/>
    <x v="51"/>
    <x v="1"/>
    <x v="0"/>
    <s v="FUR-FU-10002396"/>
    <x v="0"/>
    <x v="3"/>
    <s v="DAX Copper Panel Document Frame, 5 x 7 Size"/>
    <n v="30.192"/>
    <n v="3"/>
    <n v="8.3027999999999995"/>
    <x v="2"/>
    <x v="7"/>
  </r>
  <r>
    <s v="CA-2017-136364"/>
    <x v="594"/>
    <d v="2017-07-17T00:00:00"/>
    <x v="0"/>
    <s v="MH-17455"/>
    <s v="Mark Hamilton"/>
    <x v="0"/>
    <s v="United States"/>
    <x v="3"/>
    <x v="3"/>
    <x v="2"/>
    <s v="FUR-FU-10002501"/>
    <x v="0"/>
    <x v="3"/>
    <s v="Nu-Dell Executive Frame"/>
    <n v="91.007999999999996"/>
    <n v="9"/>
    <n v="19.339200000000002"/>
    <x v="4"/>
    <x v="3"/>
  </r>
  <r>
    <s v="CA-2016-121370"/>
    <x v="566"/>
    <d v="2016-11-19T00:00:00"/>
    <x v="0"/>
    <s v="EB-14110"/>
    <s v="Eugene Barchas"/>
    <x v="0"/>
    <s v="United States"/>
    <x v="3"/>
    <x v="3"/>
    <x v="2"/>
    <s v="FUR-CH-10000785"/>
    <x v="0"/>
    <x v="1"/>
    <s v="Global Ergonomic Managers Chair"/>
    <n v="380.05799999999999"/>
    <n v="3"/>
    <n v="-21.717600000000001"/>
    <x v="2"/>
    <x v="0"/>
  </r>
  <r>
    <s v="CA-2016-121370"/>
    <x v="566"/>
    <d v="2016-11-19T00:00:00"/>
    <x v="0"/>
    <s v="EB-14110"/>
    <s v="Eugene Barchas"/>
    <x v="0"/>
    <s v="United States"/>
    <x v="3"/>
    <x v="3"/>
    <x v="2"/>
    <s v="FUR-FU-10002813"/>
    <x v="0"/>
    <x v="3"/>
    <s v="DAX Contemporary Wood Frame with Silver Metal Mat, Desktop, 11 x 14 Size"/>
    <n v="48.576000000000001"/>
    <n v="3"/>
    <n v="9.7151999999999994"/>
    <x v="2"/>
    <x v="0"/>
  </r>
  <r>
    <s v="CA-2016-140018"/>
    <x v="431"/>
    <d v="2016-11-26T00:00:00"/>
    <x v="1"/>
    <s v="CK-12205"/>
    <s v="Chloris Kastensmidt"/>
    <x v="0"/>
    <s v="United States"/>
    <x v="29"/>
    <x v="15"/>
    <x v="2"/>
    <s v="FUR-CH-10003817"/>
    <x v="0"/>
    <x v="1"/>
    <s v="Global Value Steno Chair, Gray"/>
    <n v="127.554"/>
    <n v="3"/>
    <n v="-9.1110000000000007"/>
    <x v="2"/>
    <x v="0"/>
  </r>
  <r>
    <s v="CA-2016-140018"/>
    <x v="431"/>
    <d v="2016-11-26T00:00:00"/>
    <x v="1"/>
    <s v="CK-12205"/>
    <s v="Chloris Kastensmidt"/>
    <x v="0"/>
    <s v="United States"/>
    <x v="29"/>
    <x v="15"/>
    <x v="2"/>
    <s v="FUR-FU-10001876"/>
    <x v="0"/>
    <x v="3"/>
    <s v="Computer Room Manger, 14&quot;"/>
    <n v="77.951999999999998"/>
    <n v="3"/>
    <n v="15.590400000000001"/>
    <x v="2"/>
    <x v="0"/>
  </r>
  <r>
    <s v="CA-2017-154123"/>
    <x v="93"/>
    <d v="2017-11-25T00:00:00"/>
    <x v="1"/>
    <s v="SC-20050"/>
    <s v="Sample Company A"/>
    <x v="2"/>
    <s v="United States"/>
    <x v="0"/>
    <x v="0"/>
    <x v="0"/>
    <s v="FUR-FU-10000629"/>
    <x v="0"/>
    <x v="3"/>
    <s v="9-3/4 Diameter Round Wall Clock"/>
    <n v="27.58"/>
    <n v="2"/>
    <n v="11.583600000000001"/>
    <x v="2"/>
    <x v="0"/>
  </r>
  <r>
    <s v="CA-2014-107818"/>
    <x v="30"/>
    <d v="2014-09-14T00:00:00"/>
    <x v="1"/>
    <s v="MC-17275"/>
    <s v="Marc Crier"/>
    <x v="0"/>
    <s v="United States"/>
    <x v="253"/>
    <x v="13"/>
    <x v="1"/>
    <s v="FUR-CH-10000454"/>
    <x v="0"/>
    <x v="1"/>
    <s v="Hon Deluxe Fabric Upholstered Stacking Chairs, Rounded Back"/>
    <n v="975.92"/>
    <n v="5"/>
    <n v="121.99"/>
    <x v="6"/>
    <x v="4"/>
  </r>
  <r>
    <s v="CA-2014-113320"/>
    <x v="202"/>
    <d v="2014-12-15T00:00:00"/>
    <x v="0"/>
    <s v="LH-17155"/>
    <s v="Logan Haushalter"/>
    <x v="0"/>
    <s v="United States"/>
    <x v="121"/>
    <x v="2"/>
    <x v="1"/>
    <s v="FUR-FU-10004270"/>
    <x v="0"/>
    <x v="3"/>
    <s v="Eldon Image Series Desk Accessories, Burgundy"/>
    <n v="12.54"/>
    <n v="3"/>
    <n v="4.5144000000000002"/>
    <x v="0"/>
    <x v="5"/>
  </r>
  <r>
    <s v="CA-2014-113320"/>
    <x v="202"/>
    <d v="2014-12-15T00:00:00"/>
    <x v="0"/>
    <s v="LH-17155"/>
    <s v="Logan Haushalter"/>
    <x v="0"/>
    <s v="United States"/>
    <x v="121"/>
    <x v="2"/>
    <x v="1"/>
    <s v="FUR-FU-10001706"/>
    <x v="0"/>
    <x v="3"/>
    <s v="Longer-Life Soft White Bulbs"/>
    <n v="9.24"/>
    <n v="3"/>
    <n v="4.4352"/>
    <x v="0"/>
    <x v="5"/>
  </r>
  <r>
    <s v="CA-2015-137526"/>
    <x v="595"/>
    <d v="2015-01-17T00:00:00"/>
    <x v="1"/>
    <s v="PB-19150"/>
    <s v="Philip Brown"/>
    <x v="0"/>
    <s v="United States"/>
    <x v="2"/>
    <x v="2"/>
    <x v="1"/>
    <s v="FUR-FU-10001861"/>
    <x v="0"/>
    <x v="3"/>
    <s v="Floodlight Indoor Halogen Bulbs, 1 Bulb per Pack, 60 Watts"/>
    <n v="77.599999999999994"/>
    <n v="4"/>
    <n v="38.024000000000001"/>
    <x v="4"/>
    <x v="8"/>
  </r>
  <r>
    <s v="CA-2015-137526"/>
    <x v="595"/>
    <d v="2015-01-17T00:00:00"/>
    <x v="1"/>
    <s v="PB-19150"/>
    <s v="Philip Brown"/>
    <x v="0"/>
    <s v="United States"/>
    <x v="2"/>
    <x v="2"/>
    <x v="1"/>
    <s v="FUR-FU-10004845"/>
    <x v="0"/>
    <x v="3"/>
    <s v="Deflect-o EconoMat Nonstudded, No Bevel Mat"/>
    <n v="464.85"/>
    <n v="9"/>
    <n v="92.97"/>
    <x v="4"/>
    <x v="8"/>
  </r>
  <r>
    <s v="CA-2017-122490"/>
    <x v="596"/>
    <d v="2017-11-18T00:00:00"/>
    <x v="1"/>
    <s v="TT-21070"/>
    <s v="Ted Trevino"/>
    <x v="0"/>
    <s v="United States"/>
    <x v="15"/>
    <x v="13"/>
    <x v="1"/>
    <s v="FUR-CH-10001215"/>
    <x v="0"/>
    <x v="1"/>
    <s v="Global Troy Executive Leather Low-Back Tilter"/>
    <n v="2404.7040000000002"/>
    <n v="6"/>
    <n v="150.29400000000001"/>
    <x v="2"/>
    <x v="0"/>
  </r>
  <r>
    <s v="CA-2017-143567"/>
    <x v="575"/>
    <d v="2017-11-05T00:00:00"/>
    <x v="0"/>
    <s v="TB-21175"/>
    <s v="Thomas Boland"/>
    <x v="1"/>
    <s v="United States"/>
    <x v="0"/>
    <x v="0"/>
    <x v="0"/>
    <s v="FUR-CH-10000454"/>
    <x v="0"/>
    <x v="1"/>
    <s v="Hon Deluxe Fabric Upholstered Stacking Chairs, Rounded Back"/>
    <n v="975.92"/>
    <n v="4"/>
    <n v="292.77600000000001"/>
    <x v="0"/>
    <x v="0"/>
  </r>
  <r>
    <s v="CA-2016-163167"/>
    <x v="597"/>
    <d v="2016-12-01T00:00:00"/>
    <x v="0"/>
    <s v="RF-19345"/>
    <s v="Randy Ferguson"/>
    <x v="1"/>
    <s v="United States"/>
    <x v="254"/>
    <x v="24"/>
    <x v="0"/>
    <s v="FUR-CH-10004477"/>
    <x v="0"/>
    <x v="1"/>
    <s v="Global Push Button Manager's Chair, Indigo"/>
    <n v="182.67"/>
    <n v="3"/>
    <n v="52.974299999999999"/>
    <x v="0"/>
    <x v="0"/>
  </r>
  <r>
    <s v="US-2014-122021"/>
    <x v="384"/>
    <d v="2014-10-17T00:00:00"/>
    <x v="2"/>
    <s v="AC-10660"/>
    <s v="Anna Chung"/>
    <x v="0"/>
    <s v="United States"/>
    <x v="255"/>
    <x v="15"/>
    <x v="2"/>
    <s v="FUR-CH-10003761"/>
    <x v="0"/>
    <x v="1"/>
    <s v="Global Italian Leather Office Chair"/>
    <n v="183.37200000000001"/>
    <n v="2"/>
    <n v="-7.8587999999999996"/>
    <x v="3"/>
    <x v="1"/>
  </r>
  <r>
    <s v="US-2014-161613"/>
    <x v="280"/>
    <d v="2014-12-03T00:00:00"/>
    <x v="0"/>
    <s v="MC-17605"/>
    <s v="Matt Connell"/>
    <x v="1"/>
    <s v="United States"/>
    <x v="6"/>
    <x v="5"/>
    <x v="3"/>
    <s v="FUR-CH-10003746"/>
    <x v="0"/>
    <x v="1"/>
    <s v="Hon 4070 Series Pagoda Round Back Stacking Chairs"/>
    <n v="674.05799999999999"/>
    <n v="3"/>
    <n v="-19.258800000000001"/>
    <x v="3"/>
    <x v="5"/>
  </r>
  <r>
    <s v="CA-2017-163125"/>
    <x v="224"/>
    <d v="2017-10-11T00:00:00"/>
    <x v="0"/>
    <s v="MB-17305"/>
    <s v="Maria Bertelson"/>
    <x v="0"/>
    <s v="United States"/>
    <x v="256"/>
    <x v="5"/>
    <x v="3"/>
    <s v="FUR-CH-10001802"/>
    <x v="0"/>
    <x v="1"/>
    <s v="Hon Every-Day Chair Series Swivel Task Chairs"/>
    <n v="254.05799999999999"/>
    <n v="3"/>
    <n v="-32.6646"/>
    <x v="3"/>
    <x v="1"/>
  </r>
  <r>
    <s v="CA-2016-160304"/>
    <x v="598"/>
    <d v="2016-01-07T00:00:00"/>
    <x v="1"/>
    <s v="BM-11575"/>
    <s v="Brendan Murry"/>
    <x v="1"/>
    <s v="United States"/>
    <x v="257"/>
    <x v="32"/>
    <x v="2"/>
    <s v="FUR-BO-10004709"/>
    <x v="0"/>
    <x v="0"/>
    <s v="Bush Westfield Collection Bookcases, Medium Cherry Finish"/>
    <n v="173.94"/>
    <n v="3"/>
    <n v="38.266800000000003"/>
    <x v="2"/>
    <x v="8"/>
  </r>
  <r>
    <s v="CA-2017-117653"/>
    <x v="66"/>
    <d v="2017-10-23T00:00:00"/>
    <x v="1"/>
    <s v="MO-17500"/>
    <s v="Mary O'Rourke"/>
    <x v="0"/>
    <s v="United States"/>
    <x v="9"/>
    <x v="8"/>
    <x v="3"/>
    <s v="FUR-TA-10003008"/>
    <x v="0"/>
    <x v="2"/>
    <s v="Lesro Round Back Collection Coffee Table, End Table"/>
    <n v="91.275000000000006"/>
    <n v="1"/>
    <n v="-67.543499999999995"/>
    <x v="4"/>
    <x v="1"/>
  </r>
  <r>
    <s v="CA-2017-143245"/>
    <x v="451"/>
    <d v="2017-12-06T00:00:00"/>
    <x v="1"/>
    <s v="AD-10180"/>
    <s v="Alan Dominguez"/>
    <x v="2"/>
    <s v="United States"/>
    <x v="130"/>
    <x v="19"/>
    <x v="2"/>
    <s v="FUR-CH-10000155"/>
    <x v="0"/>
    <x v="1"/>
    <s v="Global Comet Stacking Armless Chair"/>
    <n v="897.15"/>
    <n v="3"/>
    <n v="251.202"/>
    <x v="2"/>
    <x v="5"/>
  </r>
  <r>
    <s v="CA-2014-157147"/>
    <x v="424"/>
    <d v="2014-01-18T00:00:00"/>
    <x v="1"/>
    <s v="BD-11605"/>
    <s v="Brian Dahlen"/>
    <x v="0"/>
    <s v="United States"/>
    <x v="28"/>
    <x v="2"/>
    <x v="1"/>
    <s v="FUR-BO-10003034"/>
    <x v="0"/>
    <x v="0"/>
    <s v="O'Sullivan Elevations Bookcase, Cherry Finish"/>
    <n v="333.99900000000002"/>
    <n v="3"/>
    <n v="3.9293999999999998"/>
    <x v="2"/>
    <x v="8"/>
  </r>
  <r>
    <s v="CA-2015-156482"/>
    <x v="599"/>
    <d v="2015-02-13T00:00:00"/>
    <x v="1"/>
    <s v="IL-15100"/>
    <s v="Ivan Liston"/>
    <x v="0"/>
    <s v="United States"/>
    <x v="16"/>
    <x v="14"/>
    <x v="2"/>
    <s v="FUR-CH-10001708"/>
    <x v="0"/>
    <x v="1"/>
    <s v="Office Star - Contemporary Swivel Chair with Padded Adjustable Arms and Flex Back"/>
    <n v="1268.82"/>
    <n v="9"/>
    <n v="266.4522"/>
    <x v="1"/>
    <x v="11"/>
  </r>
  <r>
    <s v="CA-2015-156482"/>
    <x v="599"/>
    <d v="2015-02-13T00:00:00"/>
    <x v="1"/>
    <s v="IL-15100"/>
    <s v="Ivan Liston"/>
    <x v="0"/>
    <s v="United States"/>
    <x v="16"/>
    <x v="14"/>
    <x v="2"/>
    <s v="FUR-BO-10002598"/>
    <x v="0"/>
    <x v="0"/>
    <s v="Hon Metal Bookcases, Putty"/>
    <n v="283.92"/>
    <n v="4"/>
    <n v="82.336799999999997"/>
    <x v="1"/>
    <x v="11"/>
  </r>
  <r>
    <s v="CA-2017-107125"/>
    <x v="152"/>
    <d v="2017-12-02T00:00:00"/>
    <x v="1"/>
    <s v="BD-11320"/>
    <s v="Bill Donatelli"/>
    <x v="0"/>
    <s v="United States"/>
    <x v="2"/>
    <x v="2"/>
    <x v="1"/>
    <s v="FUR-FU-10000732"/>
    <x v="0"/>
    <x v="3"/>
    <s v="Eldon 200 Class Desk Accessories"/>
    <n v="18.84"/>
    <n v="3"/>
    <n v="6.0288000000000004"/>
    <x v="2"/>
    <x v="0"/>
  </r>
  <r>
    <s v="CA-2014-160262"/>
    <x v="2"/>
    <d v="2014-06-13T00:00:00"/>
    <x v="0"/>
    <s v="TS-21205"/>
    <s v="Thomas Seio"/>
    <x v="1"/>
    <s v="United States"/>
    <x v="111"/>
    <x v="34"/>
    <x v="1"/>
    <s v="FUR-FU-10002685"/>
    <x v="0"/>
    <x v="3"/>
    <s v="Executive Impressions 13-1/2&quot; Indoor/Outdoor Wall Clock"/>
    <n v="37.4"/>
    <n v="2"/>
    <n v="14.212"/>
    <x v="4"/>
    <x v="2"/>
  </r>
  <r>
    <s v="CA-2014-156587"/>
    <x v="600"/>
    <d v="2014-03-08T00:00:00"/>
    <x v="2"/>
    <s v="AB-10015"/>
    <s v="Aaron Bergman"/>
    <x v="0"/>
    <s v="United States"/>
    <x v="15"/>
    <x v="13"/>
    <x v="1"/>
    <s v="FUR-CH-10004477"/>
    <x v="0"/>
    <x v="1"/>
    <s v="Global Push Button Manager's Chair, Indigo"/>
    <n v="48.712000000000003"/>
    <n v="1"/>
    <n v="5.4801000000000002"/>
    <x v="5"/>
    <x v="9"/>
  </r>
  <r>
    <s v="CA-2015-122406"/>
    <x v="601"/>
    <d v="2015-08-05T00:00:00"/>
    <x v="0"/>
    <s v="BE-11455"/>
    <s v="Brad Eason"/>
    <x v="2"/>
    <s v="United States"/>
    <x v="134"/>
    <x v="38"/>
    <x v="2"/>
    <s v="FUR-CH-10001973"/>
    <x v="0"/>
    <x v="1"/>
    <s v="Office Star Flex Back Scooter Chair with White Frame"/>
    <n v="110.98"/>
    <n v="1"/>
    <n v="15.5372"/>
    <x v="0"/>
    <x v="10"/>
  </r>
  <r>
    <s v="US-2016-153815"/>
    <x v="24"/>
    <d v="2016-11-09T00:00:00"/>
    <x v="2"/>
    <s v="KL-16555"/>
    <s v="Kelly Lampkin"/>
    <x v="1"/>
    <s v="United States"/>
    <x v="51"/>
    <x v="1"/>
    <x v="0"/>
    <s v="FUR-CH-10000513"/>
    <x v="0"/>
    <x v="1"/>
    <s v="High-Back Leather Manager's Chair"/>
    <n v="207.98400000000001"/>
    <n v="2"/>
    <n v="-28.597799999999999"/>
    <x v="0"/>
    <x v="0"/>
  </r>
  <r>
    <s v="US-2016-153815"/>
    <x v="24"/>
    <d v="2016-11-09T00:00:00"/>
    <x v="2"/>
    <s v="KL-16555"/>
    <s v="Kelly Lampkin"/>
    <x v="1"/>
    <s v="United States"/>
    <x v="51"/>
    <x v="1"/>
    <x v="0"/>
    <s v="FUR-FU-10004090"/>
    <x v="0"/>
    <x v="3"/>
    <s v="Executive Impressions 14&quot; Contract Wall Clock"/>
    <n v="35.567999999999998"/>
    <n v="2"/>
    <n v="5.7797999999999998"/>
    <x v="0"/>
    <x v="0"/>
  </r>
  <r>
    <s v="CA-2016-149279"/>
    <x v="602"/>
    <d v="2016-04-28T00:00:00"/>
    <x v="1"/>
    <s v="CL-12700"/>
    <s v="Craig Leslie"/>
    <x v="2"/>
    <s v="United States"/>
    <x v="30"/>
    <x v="12"/>
    <x v="1"/>
    <s v="FUR-CH-10004287"/>
    <x v="0"/>
    <x v="1"/>
    <s v="SAFCO Arco Folding Chair"/>
    <n v="1325.76"/>
    <n v="6"/>
    <n v="149.148"/>
    <x v="4"/>
    <x v="6"/>
  </r>
  <r>
    <s v="CA-2015-153038"/>
    <x v="603"/>
    <d v="2015-12-25T00:00:00"/>
    <x v="1"/>
    <s v="RB-19645"/>
    <s v="Robert Barroso"/>
    <x v="1"/>
    <s v="United States"/>
    <x v="10"/>
    <x v="9"/>
    <x v="0"/>
    <s v="FUR-FU-10000221"/>
    <x v="0"/>
    <x v="3"/>
    <s v="Master Caster Door Stop, Brown"/>
    <n v="20.32"/>
    <n v="5"/>
    <n v="3.556"/>
    <x v="1"/>
    <x v="5"/>
  </r>
  <r>
    <s v="US-2017-139647"/>
    <x v="585"/>
    <d v="2017-05-13T00:00:00"/>
    <x v="2"/>
    <s v="TS-21370"/>
    <s v="Todd Sumrall"/>
    <x v="1"/>
    <s v="United States"/>
    <x v="43"/>
    <x v="22"/>
    <x v="1"/>
    <s v="FUR-BO-10004467"/>
    <x v="0"/>
    <x v="0"/>
    <s v="Bestar Classic Bookcase"/>
    <n v="209.97900000000001"/>
    <n v="7"/>
    <n v="-356.96429999999998"/>
    <x v="3"/>
    <x v="7"/>
  </r>
  <r>
    <s v="CA-2014-153850"/>
    <x v="168"/>
    <d v="2014-11-29T00:00:00"/>
    <x v="1"/>
    <s v="TH-21100"/>
    <s v="Thea Hendricks"/>
    <x v="0"/>
    <s v="United States"/>
    <x v="219"/>
    <x v="15"/>
    <x v="2"/>
    <s v="FUR-FU-10002960"/>
    <x v="0"/>
    <x v="3"/>
    <s v="Eldon 200 Class Desk Accessories, Burgundy"/>
    <n v="35.167999999999999"/>
    <n v="7"/>
    <n v="9.6712000000000007"/>
    <x v="2"/>
    <x v="0"/>
  </r>
  <r>
    <s v="CA-2014-127558"/>
    <x v="604"/>
    <d v="2014-11-18T00:00:00"/>
    <x v="2"/>
    <s v="SS-20410"/>
    <s v="Shahid Shariari"/>
    <x v="0"/>
    <s v="United States"/>
    <x v="2"/>
    <x v="2"/>
    <x v="1"/>
    <s v="FUR-FU-10002505"/>
    <x v="0"/>
    <x v="3"/>
    <s v="Eldon 100 Class Desk Accessories"/>
    <n v="10.11"/>
    <n v="3"/>
    <n v="3.2351999999999999"/>
    <x v="0"/>
    <x v="0"/>
  </r>
  <r>
    <s v="CA-2016-133795"/>
    <x v="105"/>
    <d v="2016-12-24T00:00:00"/>
    <x v="1"/>
    <s v="JE-15475"/>
    <s v="Jeremy Ellison"/>
    <x v="0"/>
    <s v="United States"/>
    <x v="53"/>
    <x v="2"/>
    <x v="1"/>
    <s v="FUR-FU-10003731"/>
    <x v="0"/>
    <x v="3"/>
    <s v="Eldon Expressions Wood and Plastic Desk Accessories, Oak"/>
    <n v="39.92"/>
    <n v="4"/>
    <n v="11.1776"/>
    <x v="6"/>
    <x v="5"/>
  </r>
  <r>
    <s v="US-2017-130953"/>
    <x v="605"/>
    <d v="2017-08-03T00:00:00"/>
    <x v="1"/>
    <s v="RF-19735"/>
    <s v="Roland Fjeld"/>
    <x v="0"/>
    <s v="United States"/>
    <x v="258"/>
    <x v="37"/>
    <x v="3"/>
    <s v="FUR-CH-10004626"/>
    <x v="0"/>
    <x v="1"/>
    <s v="Office Star Flex Back Scooter Chair with Aluminum Finish Frame"/>
    <n v="302.67"/>
    <n v="3"/>
    <n v="72.640799999999999"/>
    <x v="2"/>
    <x v="3"/>
  </r>
  <r>
    <s v="CA-2016-155166"/>
    <x v="576"/>
    <d v="2017-01-02T00:00:00"/>
    <x v="1"/>
    <s v="BB-11545"/>
    <s v="Brenda Bowman"/>
    <x v="1"/>
    <s v="United States"/>
    <x v="109"/>
    <x v="18"/>
    <x v="2"/>
    <s v="FUR-CH-10003968"/>
    <x v="0"/>
    <x v="1"/>
    <s v="Novimex Turbo Task Chair"/>
    <n v="212.94"/>
    <n v="3"/>
    <n v="25.552800000000001"/>
    <x v="1"/>
    <x v="5"/>
  </r>
  <r>
    <s v="CA-2015-103954"/>
    <x v="38"/>
    <d v="2015-08-13T00:00:00"/>
    <x v="0"/>
    <s v="HR-14770"/>
    <s v="Hallie Redmond"/>
    <x v="2"/>
    <s v="United States"/>
    <x v="79"/>
    <x v="16"/>
    <x v="3"/>
    <s v="FUR-BO-10004690"/>
    <x v="0"/>
    <x v="0"/>
    <s v="O'Sullivan Cherrywood Estates Traditional Barrister Bookcase"/>
    <n v="687.4"/>
    <n v="5"/>
    <n v="48.118000000000002"/>
    <x v="4"/>
    <x v="10"/>
  </r>
  <r>
    <s v="CA-2014-169803"/>
    <x v="226"/>
    <d v="2014-04-12T00:00:00"/>
    <x v="1"/>
    <s v="SC-20260"/>
    <s v="Scott Cohen"/>
    <x v="1"/>
    <s v="United States"/>
    <x v="15"/>
    <x v="13"/>
    <x v="1"/>
    <s v="FUR-TA-10000688"/>
    <x v="0"/>
    <x v="2"/>
    <s v="Chromcraft Bull-Nose Wood Round Conference Table Top, Wood Base"/>
    <n v="653.54999999999995"/>
    <n v="3"/>
    <n v="111.1035"/>
    <x v="6"/>
    <x v="6"/>
  </r>
  <r>
    <s v="CA-2015-136469"/>
    <x v="312"/>
    <d v="2015-07-12T00:00:00"/>
    <x v="2"/>
    <s v="TS-21370"/>
    <s v="Todd Sumrall"/>
    <x v="1"/>
    <s v="United States"/>
    <x v="16"/>
    <x v="14"/>
    <x v="2"/>
    <s v="FUR-TA-10001520"/>
    <x v="0"/>
    <x v="2"/>
    <s v="Lesro Sheffield Collection Coffee Table, End Table, Center Table, Corner Table"/>
    <n v="199.83600000000001"/>
    <n v="4"/>
    <n v="-37.112400000000001"/>
    <x v="5"/>
    <x v="3"/>
  </r>
  <r>
    <s v="CA-2016-158694"/>
    <x v="480"/>
    <d v="2016-11-13T00:00:00"/>
    <x v="0"/>
    <s v="AI-10855"/>
    <s v="Arianne Irving"/>
    <x v="0"/>
    <s v="United States"/>
    <x v="2"/>
    <x v="2"/>
    <x v="1"/>
    <s v="FUR-FU-10000965"/>
    <x v="0"/>
    <x v="3"/>
    <s v="Howard Miller 11-1/2&quot; Diameter Ridgewood Wall Clock"/>
    <n v="467.46"/>
    <n v="9"/>
    <n v="191.65860000000001"/>
    <x v="0"/>
    <x v="0"/>
  </r>
  <r>
    <s v="CA-2015-141243"/>
    <x v="606"/>
    <d v="2015-01-08T00:00:00"/>
    <x v="0"/>
    <s v="AH-10465"/>
    <s v="Amy Hunt"/>
    <x v="0"/>
    <s v="United States"/>
    <x v="144"/>
    <x v="5"/>
    <x v="3"/>
    <s v="FUR-BO-10003272"/>
    <x v="0"/>
    <x v="0"/>
    <s v="O'Sullivan Living Dimensions 5-Shelf Bookcases"/>
    <n v="1352.3976"/>
    <n v="9"/>
    <n v="-437.54039999999998"/>
    <x v="2"/>
    <x v="8"/>
  </r>
  <r>
    <s v="CA-2015-136798"/>
    <x v="190"/>
    <d v="2015-05-12T00:00:00"/>
    <x v="1"/>
    <s v="DL-12925"/>
    <s v="Daniel Lacy"/>
    <x v="0"/>
    <s v="United States"/>
    <x v="12"/>
    <x v="11"/>
    <x v="3"/>
    <s v="FUR-FU-10000723"/>
    <x v="0"/>
    <x v="3"/>
    <s v="Deflect-o EconoMat Studded, No Bevel Mat for Low Pile Carpeting"/>
    <n v="123.96"/>
    <n v="3"/>
    <n v="11.1564"/>
    <x v="4"/>
    <x v="7"/>
  </r>
  <r>
    <s v="CA-2017-142090"/>
    <x v="147"/>
    <d v="2017-12-07T00:00:00"/>
    <x v="1"/>
    <s v="SC-20380"/>
    <s v="Shahid Collister"/>
    <x v="0"/>
    <s v="United States"/>
    <x v="259"/>
    <x v="30"/>
    <x v="0"/>
    <s v="FUR-TA-10001889"/>
    <x v="0"/>
    <x v="2"/>
    <s v="Bush Advantage Collection Racetrack Conference Table"/>
    <n v="1781.682"/>
    <n v="7"/>
    <n v="-653.28340000000003"/>
    <x v="1"/>
    <x v="0"/>
  </r>
  <r>
    <s v="CA-2014-124478"/>
    <x v="98"/>
    <d v="2014-08-12T00:00:00"/>
    <x v="1"/>
    <s v="MA-17560"/>
    <s v="Matt Abelman"/>
    <x v="2"/>
    <s v="United States"/>
    <x v="65"/>
    <x v="17"/>
    <x v="3"/>
    <s v="FUR-FU-10002088"/>
    <x v="0"/>
    <x v="3"/>
    <s v="Nu-Dell Float Frame 11 x 14 1/2"/>
    <n v="53.88"/>
    <n v="6"/>
    <n v="22.6296"/>
    <x v="4"/>
    <x v="10"/>
  </r>
  <r>
    <s v="CA-2014-134572"/>
    <x v="607"/>
    <d v="2014-04-22T00:00:00"/>
    <x v="0"/>
    <s v="SV-20365"/>
    <s v="Seth Vernon"/>
    <x v="0"/>
    <s v="United States"/>
    <x v="6"/>
    <x v="5"/>
    <x v="3"/>
    <s v="FUR-TA-10001705"/>
    <x v="0"/>
    <x v="2"/>
    <s v="Bush Advantage Collection Round Conference Table"/>
    <n v="744.1"/>
    <n v="5"/>
    <n v="-95.67"/>
    <x v="3"/>
    <x v="6"/>
  </r>
  <r>
    <s v="CA-2014-134572"/>
    <x v="607"/>
    <d v="2014-04-22T00:00:00"/>
    <x v="0"/>
    <s v="SV-20365"/>
    <s v="Seth Vernon"/>
    <x v="0"/>
    <s v="United States"/>
    <x v="6"/>
    <x v="5"/>
    <x v="3"/>
    <s v="FUR-TA-10004442"/>
    <x v="0"/>
    <x v="2"/>
    <s v="Riverside Furniture Stanwyck Manor Table Series"/>
    <n v="401.59"/>
    <n v="2"/>
    <n v="-131.95099999999999"/>
    <x v="3"/>
    <x v="6"/>
  </r>
  <r>
    <s v="US-2017-133312"/>
    <x v="608"/>
    <d v="2017-11-29T00:00:00"/>
    <x v="1"/>
    <s v="BD-11500"/>
    <s v="Bradley Drucker"/>
    <x v="0"/>
    <s v="United States"/>
    <x v="28"/>
    <x v="2"/>
    <x v="1"/>
    <s v="FUR-BO-10002213"/>
    <x v="0"/>
    <x v="0"/>
    <s v="Sauder Forest Hills Library, Woodland Oak Finish"/>
    <n v="359.49900000000002"/>
    <n v="3"/>
    <n v="-29.605799999999999"/>
    <x v="4"/>
    <x v="0"/>
  </r>
  <r>
    <s v="US-2014-140452"/>
    <x v="387"/>
    <d v="2014-12-10T00:00:00"/>
    <x v="1"/>
    <s v="BK-11260"/>
    <s v="Berenike Kampe"/>
    <x v="0"/>
    <s v="United States"/>
    <x v="9"/>
    <x v="8"/>
    <x v="3"/>
    <s v="FUR-TA-10004086"/>
    <x v="0"/>
    <x v="2"/>
    <s v="KI Adjustable-Height Table"/>
    <n v="214.95"/>
    <n v="5"/>
    <n v="-120.372"/>
    <x v="4"/>
    <x v="5"/>
  </r>
  <r>
    <s v="US-2014-140452"/>
    <x v="387"/>
    <d v="2014-12-10T00:00:00"/>
    <x v="1"/>
    <s v="BK-11260"/>
    <s v="Berenike Kampe"/>
    <x v="0"/>
    <s v="United States"/>
    <x v="9"/>
    <x v="8"/>
    <x v="3"/>
    <s v="FUR-FU-10002088"/>
    <x v="0"/>
    <x v="3"/>
    <s v="Nu-Dell Float Frame 11 x 14 1/2"/>
    <n v="10.776"/>
    <n v="3"/>
    <n v="-4.8491999999999997"/>
    <x v="4"/>
    <x v="5"/>
  </r>
  <r>
    <s v="CA-2014-116568"/>
    <x v="609"/>
    <d v="2014-12-20T00:00:00"/>
    <x v="1"/>
    <s v="BM-11785"/>
    <s v="Bryan Mills"/>
    <x v="0"/>
    <s v="United States"/>
    <x v="260"/>
    <x v="1"/>
    <x v="0"/>
    <s v="FUR-CH-10002439"/>
    <x v="0"/>
    <x v="1"/>
    <s v="Iceberg Nesting Folding Chair, 19w x 6d x 43h"/>
    <n v="186.304"/>
    <n v="4"/>
    <n v="13.972799999999999"/>
    <x v="6"/>
    <x v="5"/>
  </r>
  <r>
    <s v="CA-2015-153073"/>
    <x v="18"/>
    <d v="2015-11-13T00:00:00"/>
    <x v="3"/>
    <s v="HA-14905"/>
    <s v="Helen Abelman"/>
    <x v="0"/>
    <s v="United States"/>
    <x v="9"/>
    <x v="8"/>
    <x v="3"/>
    <s v="FUR-FU-10001025"/>
    <x v="0"/>
    <x v="3"/>
    <s v="Eldon Imˆge Series Desk Accessories, Clear"/>
    <n v="17.495999999999999"/>
    <n v="9"/>
    <n v="-7.4358000000000004"/>
    <x v="7"/>
    <x v="0"/>
  </r>
  <r>
    <s v="CA-2014-160766"/>
    <x v="94"/>
    <d v="2014-09-14T00:00:00"/>
    <x v="3"/>
    <s v="DM-13015"/>
    <s v="Darrin Martin"/>
    <x v="0"/>
    <s v="United States"/>
    <x v="13"/>
    <x v="7"/>
    <x v="2"/>
    <s v="FUR-TA-10001039"/>
    <x v="0"/>
    <x v="2"/>
    <s v="KI Adjustable-Height Table"/>
    <n v="464.29199999999997"/>
    <n v="9"/>
    <n v="-108.3348"/>
    <x v="7"/>
    <x v="4"/>
  </r>
  <r>
    <s v="CA-2017-146626"/>
    <x v="297"/>
    <d v="2018-01-05T00:00:00"/>
    <x v="1"/>
    <s v="BP-11185"/>
    <s v="Ben Peterman"/>
    <x v="1"/>
    <s v="United States"/>
    <x v="261"/>
    <x v="2"/>
    <x v="1"/>
    <s v="FUR-FU-10002501"/>
    <x v="0"/>
    <x v="3"/>
    <s v="Nu-Dell Executive Frame"/>
    <n v="101.12"/>
    <n v="8"/>
    <n v="37.414400000000001"/>
    <x v="1"/>
    <x v="5"/>
  </r>
  <r>
    <s v="CA-2016-128972"/>
    <x v="282"/>
    <d v="2016-11-17T00:00:00"/>
    <x v="1"/>
    <s v="TS-21430"/>
    <s v="Tom Stivers"/>
    <x v="1"/>
    <s v="United States"/>
    <x v="258"/>
    <x v="37"/>
    <x v="3"/>
    <s v="FUR-FU-10003096"/>
    <x v="0"/>
    <x v="3"/>
    <s v="Master Giant Foot Doorstop, Safety Yellow"/>
    <n v="30.36"/>
    <n v="4"/>
    <n v="13.0548"/>
    <x v="4"/>
    <x v="0"/>
  </r>
  <r>
    <s v="CA-2016-111213"/>
    <x v="610"/>
    <d v="2016-04-05T00:00:00"/>
    <x v="1"/>
    <s v="FP-14320"/>
    <s v="Frank Preis"/>
    <x v="0"/>
    <s v="United States"/>
    <x v="13"/>
    <x v="7"/>
    <x v="2"/>
    <s v="FUR-CH-10000454"/>
    <x v="0"/>
    <x v="1"/>
    <s v="Hon Deluxe Fabric Upholstered Stacking Chairs, Rounded Back"/>
    <n v="1317.492"/>
    <n v="6"/>
    <n v="292.77600000000001"/>
    <x v="4"/>
    <x v="6"/>
  </r>
  <r>
    <s v="CA-2017-161333"/>
    <x v="611"/>
    <d v="2017-02-07T00:00:00"/>
    <x v="1"/>
    <s v="JL-15835"/>
    <s v="John Lee"/>
    <x v="0"/>
    <s v="United States"/>
    <x v="2"/>
    <x v="2"/>
    <x v="1"/>
    <s v="FUR-FU-10003039"/>
    <x v="0"/>
    <x v="3"/>
    <s v="Howard Miller 11-1/2&quot; Diameter Grantwood Wall Clock"/>
    <n v="86.26"/>
    <n v="2"/>
    <n v="29.328399999999998"/>
    <x v="2"/>
    <x v="11"/>
  </r>
  <r>
    <s v="CA-2017-128734"/>
    <x v="455"/>
    <d v="2017-12-31T00:00:00"/>
    <x v="1"/>
    <s v="JL-15175"/>
    <s v="James Lanier"/>
    <x v="2"/>
    <s v="United States"/>
    <x v="262"/>
    <x v="22"/>
    <x v="1"/>
    <s v="FUR-FU-10001731"/>
    <x v="0"/>
    <x v="3"/>
    <s v="Acrylic Self-Standing Desk Frames"/>
    <n v="8.5440000000000005"/>
    <n v="4"/>
    <n v="1.9224000000000001"/>
    <x v="1"/>
    <x v="5"/>
  </r>
  <r>
    <s v="CA-2017-128734"/>
    <x v="455"/>
    <d v="2017-12-31T00:00:00"/>
    <x v="1"/>
    <s v="JL-15175"/>
    <s v="James Lanier"/>
    <x v="2"/>
    <s v="United States"/>
    <x v="262"/>
    <x v="22"/>
    <x v="1"/>
    <s v="FUR-CH-10001394"/>
    <x v="0"/>
    <x v="1"/>
    <s v="Global Leather Executive Chair"/>
    <n v="842.37599999999998"/>
    <n v="3"/>
    <n v="105.297"/>
    <x v="1"/>
    <x v="5"/>
  </r>
  <r>
    <s v="US-2015-124219"/>
    <x v="612"/>
    <d v="2015-08-08T00:00:00"/>
    <x v="2"/>
    <s v="KW-16570"/>
    <s v="Kelly Williams"/>
    <x v="0"/>
    <s v="United States"/>
    <x v="263"/>
    <x v="23"/>
    <x v="3"/>
    <s v="FUR-FU-10000305"/>
    <x v="0"/>
    <x v="3"/>
    <s v="Tenex V2T-RE Standard Weight Series Chair Mat, 45&quot; x 53&quot;, Lip 25&quot; x 12&quot;"/>
    <n v="212.94"/>
    <n v="3"/>
    <n v="34.070399999999999"/>
    <x v="5"/>
    <x v="10"/>
  </r>
  <r>
    <s v="CA-2017-163006"/>
    <x v="254"/>
    <d v="2017-07-04T00:00:00"/>
    <x v="0"/>
    <s v="GH-14410"/>
    <s v="Gary Hansen"/>
    <x v="2"/>
    <s v="United States"/>
    <x v="9"/>
    <x v="8"/>
    <x v="3"/>
    <s v="FUR-CH-10000229"/>
    <x v="0"/>
    <x v="1"/>
    <s v="Global Enterprise Series Seating High-Back Swivel/Tilt Chairs"/>
    <n v="569.05799999999999"/>
    <n v="3"/>
    <n v="-178.8468"/>
    <x v="4"/>
    <x v="2"/>
  </r>
  <r>
    <s v="CA-2017-163006"/>
    <x v="254"/>
    <d v="2017-07-04T00:00:00"/>
    <x v="0"/>
    <s v="GH-14410"/>
    <s v="Gary Hansen"/>
    <x v="2"/>
    <s v="United States"/>
    <x v="9"/>
    <x v="8"/>
    <x v="3"/>
    <s v="FUR-FU-10003799"/>
    <x v="0"/>
    <x v="3"/>
    <s v="Seth Thomas 13 1/2&quot; Wall Clock"/>
    <n v="14.224"/>
    <n v="2"/>
    <n v="-10.3124"/>
    <x v="4"/>
    <x v="2"/>
  </r>
  <r>
    <s v="CA-2014-111192"/>
    <x v="613"/>
    <d v="2014-08-05T00:00:00"/>
    <x v="1"/>
    <s v="TS-21430"/>
    <s v="Tom Stivers"/>
    <x v="1"/>
    <s v="United States"/>
    <x v="15"/>
    <x v="13"/>
    <x v="1"/>
    <s v="FUR-BO-10002916"/>
    <x v="0"/>
    <x v="0"/>
    <s v="Rush Hierlooms Collection 1&quot; Thick Stackable Bookcases"/>
    <n v="1367.84"/>
    <n v="8"/>
    <n v="259.88959999999997"/>
    <x v="6"/>
    <x v="3"/>
  </r>
  <r>
    <s v="CA-2016-115378"/>
    <x v="515"/>
    <d v="2016-11-23T00:00:00"/>
    <x v="0"/>
    <s v="AJ-10945"/>
    <s v="Ashley Jarboe"/>
    <x v="0"/>
    <s v="United States"/>
    <x v="264"/>
    <x v="17"/>
    <x v="3"/>
    <s v="FUR-CH-10000863"/>
    <x v="0"/>
    <x v="1"/>
    <s v="Novimex Swivel Fabric Task Chair"/>
    <n v="301.95999999999998"/>
    <n v="2"/>
    <n v="33.215600000000002"/>
    <x v="2"/>
    <x v="0"/>
  </r>
  <r>
    <s v="CA-2015-161627"/>
    <x v="171"/>
    <d v="2015-07-11T00:00:00"/>
    <x v="1"/>
    <s v="SJ-20215"/>
    <s v="Sarah Jordon"/>
    <x v="0"/>
    <s v="United States"/>
    <x v="102"/>
    <x v="2"/>
    <x v="1"/>
    <s v="FUR-CH-10003968"/>
    <x v="0"/>
    <x v="1"/>
    <s v="Novimex Turbo Task Chair"/>
    <n v="170.352"/>
    <n v="3"/>
    <n v="-17.0352"/>
    <x v="2"/>
    <x v="3"/>
  </r>
  <r>
    <s v="CA-2014-121006"/>
    <x v="448"/>
    <d v="2014-11-16T00:00:00"/>
    <x v="1"/>
    <s v="SC-20020"/>
    <s v="Sam Craven"/>
    <x v="0"/>
    <s v="United States"/>
    <x v="265"/>
    <x v="17"/>
    <x v="3"/>
    <s v="FUR-CH-10004997"/>
    <x v="0"/>
    <x v="1"/>
    <s v="Hon Every-Day Series Multi-Task Chairs"/>
    <n v="563.94000000000005"/>
    <n v="3"/>
    <n v="112.788"/>
    <x v="6"/>
    <x v="0"/>
  </r>
  <r>
    <s v="CA-2016-122903"/>
    <x v="614"/>
    <d v="2016-05-29T00:00:00"/>
    <x v="0"/>
    <s v="LA-16780"/>
    <s v="Laura Armstrong"/>
    <x v="1"/>
    <s v="United States"/>
    <x v="25"/>
    <x v="17"/>
    <x v="3"/>
    <s v="FUR-CH-10002024"/>
    <x v="0"/>
    <x v="1"/>
    <s v="HON 5400 Series Task Chairs for Big and Tall"/>
    <n v="3504.9"/>
    <n v="5"/>
    <n v="700.98"/>
    <x v="3"/>
    <x v="7"/>
  </r>
  <r>
    <s v="CA-2017-106432"/>
    <x v="66"/>
    <d v="2017-10-24T00:00:00"/>
    <x v="1"/>
    <s v="CA-12265"/>
    <s v="Christina Anderson"/>
    <x v="0"/>
    <s v="United States"/>
    <x v="266"/>
    <x v="5"/>
    <x v="3"/>
    <s v="FUR-BO-10004360"/>
    <x v="0"/>
    <x v="0"/>
    <s v="Rush Hierlooms Collection Rich Wood Bookcases"/>
    <n v="328.39920000000001"/>
    <n v="3"/>
    <n v="-91.758600000000001"/>
    <x v="2"/>
    <x v="1"/>
  </r>
  <r>
    <s v="US-2015-120502"/>
    <x v="315"/>
    <d v="2015-04-19T00:00:00"/>
    <x v="1"/>
    <s v="BT-11395"/>
    <s v="Bill Tyler"/>
    <x v="1"/>
    <s v="United States"/>
    <x v="2"/>
    <x v="2"/>
    <x v="1"/>
    <s v="FUR-FU-10004973"/>
    <x v="0"/>
    <x v="3"/>
    <s v="Flat Face Poster Frame"/>
    <n v="37.68"/>
    <n v="2"/>
    <n v="15.8256"/>
    <x v="6"/>
    <x v="6"/>
  </r>
  <r>
    <s v="CA-2015-115567"/>
    <x v="615"/>
    <d v="2015-09-18T00:00:00"/>
    <x v="1"/>
    <s v="ZC-21910"/>
    <s v="Zuschuss Carroll"/>
    <x v="0"/>
    <s v="United States"/>
    <x v="29"/>
    <x v="6"/>
    <x v="3"/>
    <s v="FUR-CH-10000015"/>
    <x v="0"/>
    <x v="1"/>
    <s v="Hon Multipurpose Stacking Arm Chairs"/>
    <n v="1516.2"/>
    <n v="7"/>
    <n v="394.21199999999999"/>
    <x v="2"/>
    <x v="4"/>
  </r>
  <r>
    <s v="CA-2014-101560"/>
    <x v="616"/>
    <d v="2014-12-01T00:00:00"/>
    <x v="0"/>
    <s v="CS-12250"/>
    <s v="Chris Selesnick"/>
    <x v="1"/>
    <s v="United States"/>
    <x v="11"/>
    <x v="10"/>
    <x v="0"/>
    <s v="FUR-FU-10003773"/>
    <x v="0"/>
    <x v="3"/>
    <s v="Eldon Cleatmat Plus Chair Mats for High Pile Carpets"/>
    <n v="397.6"/>
    <n v="5"/>
    <n v="43.735999999999997"/>
    <x v="0"/>
    <x v="0"/>
  </r>
  <r>
    <s v="CA-2015-142454"/>
    <x v="617"/>
    <d v="2015-08-19T00:00:00"/>
    <x v="1"/>
    <s v="RE-19450"/>
    <s v="Richard Eichhorn"/>
    <x v="0"/>
    <s v="United States"/>
    <x v="121"/>
    <x v="2"/>
    <x v="1"/>
    <s v="FUR-FU-10004018"/>
    <x v="0"/>
    <x v="3"/>
    <s v="Tensor Computer Mounted Lamp"/>
    <n v="104.23"/>
    <n v="7"/>
    <n v="28.142099999999999"/>
    <x v="4"/>
    <x v="10"/>
  </r>
  <r>
    <s v="CA-2017-145653"/>
    <x v="449"/>
    <d v="2017-09-01T00:00:00"/>
    <x v="3"/>
    <s v="CA-12775"/>
    <s v="Cynthia Arntzen"/>
    <x v="0"/>
    <s v="United States"/>
    <x v="25"/>
    <x v="17"/>
    <x v="3"/>
    <s v="FUR-CH-10004875"/>
    <x v="0"/>
    <x v="1"/>
    <s v="Harbour Creations 67200 Series Stacking Chairs"/>
    <n v="498.26"/>
    <n v="7"/>
    <n v="134.53020000000001"/>
    <x v="7"/>
    <x v="4"/>
  </r>
  <r>
    <s v="CA-2014-140487"/>
    <x v="618"/>
    <d v="2014-06-20T00:00:00"/>
    <x v="1"/>
    <s v="SR-20425"/>
    <s v="Sharelle Roach"/>
    <x v="2"/>
    <s v="United States"/>
    <x v="25"/>
    <x v="17"/>
    <x v="3"/>
    <s v="FUR-BO-10000711"/>
    <x v="0"/>
    <x v="0"/>
    <s v="Hon Metal Bookcases, Gray"/>
    <n v="212.94"/>
    <n v="3"/>
    <n v="57.4938"/>
    <x v="6"/>
    <x v="2"/>
  </r>
  <r>
    <s v="CA-2016-119865"/>
    <x v="619"/>
    <d v="2016-06-26T00:00:00"/>
    <x v="1"/>
    <s v="AS-10090"/>
    <s v="Adam Shillingsburg"/>
    <x v="0"/>
    <s v="United States"/>
    <x v="13"/>
    <x v="7"/>
    <x v="2"/>
    <s v="FUR-BO-10003272"/>
    <x v="0"/>
    <x v="0"/>
    <s v="O'Sullivan Living Dimensions 5-Shelf Bookcases"/>
    <n v="353.56799999999998"/>
    <n v="2"/>
    <n v="-44.195999999999998"/>
    <x v="2"/>
    <x v="2"/>
  </r>
  <r>
    <s v="CA-2017-124436"/>
    <x v="620"/>
    <d v="2017-03-22T00:00:00"/>
    <x v="0"/>
    <s v="SA-20830"/>
    <s v="Sue Ann Reed"/>
    <x v="0"/>
    <s v="United States"/>
    <x v="99"/>
    <x v="2"/>
    <x v="1"/>
    <s v="FUR-TA-10001095"/>
    <x v="0"/>
    <x v="2"/>
    <s v="Chromcraft Round Conference Tables"/>
    <n v="697.16"/>
    <n v="5"/>
    <n v="8.7144999999999992"/>
    <x v="0"/>
    <x v="9"/>
  </r>
  <r>
    <s v="CA-2017-124436"/>
    <x v="620"/>
    <d v="2017-03-22T00:00:00"/>
    <x v="0"/>
    <s v="SA-20830"/>
    <s v="Sue Ann Reed"/>
    <x v="0"/>
    <s v="United States"/>
    <x v="99"/>
    <x v="2"/>
    <x v="1"/>
    <s v="FUR-FU-10001185"/>
    <x v="0"/>
    <x v="3"/>
    <s v="Advantus Employee of the Month Certificate Frame, 11 x 13-1/2"/>
    <n v="30.93"/>
    <n v="1"/>
    <n v="12.6813"/>
    <x v="0"/>
    <x v="9"/>
  </r>
  <r>
    <s v="CA-2014-115084"/>
    <x v="305"/>
    <d v="2014-10-22T00:00:00"/>
    <x v="1"/>
    <s v="LS-17200"/>
    <s v="Luke Schmidt"/>
    <x v="1"/>
    <s v="United States"/>
    <x v="267"/>
    <x v="31"/>
    <x v="0"/>
    <s v="FUR-CH-10004626"/>
    <x v="0"/>
    <x v="1"/>
    <s v="Office Star Flex Back Scooter Chair with Aluminum Finish Frame"/>
    <n v="605.34"/>
    <n v="6"/>
    <n v="145.2816"/>
    <x v="4"/>
    <x v="1"/>
  </r>
  <r>
    <s v="CA-2017-131037"/>
    <x v="621"/>
    <d v="2017-08-23T00:00:00"/>
    <x v="2"/>
    <s v="TM-21490"/>
    <s v="Tony Molinari"/>
    <x v="0"/>
    <s v="United States"/>
    <x v="28"/>
    <x v="2"/>
    <x v="1"/>
    <s v="FUR-TA-10001768"/>
    <x v="0"/>
    <x v="2"/>
    <s v="Hon Racetrack Conference Tables"/>
    <n v="210.00800000000001"/>
    <n v="1"/>
    <n v="2.6251000000000002"/>
    <x v="5"/>
    <x v="10"/>
  </r>
  <r>
    <s v="CA-2014-166744"/>
    <x v="23"/>
    <d v="2014-09-24T00:00:00"/>
    <x v="1"/>
    <s v="DN-13690"/>
    <s v="Duane Noonan"/>
    <x v="0"/>
    <s v="United States"/>
    <x v="11"/>
    <x v="32"/>
    <x v="2"/>
    <s v="FUR-FU-10004952"/>
    <x v="0"/>
    <x v="3"/>
    <s v="C-Line Cubicle Keepers Polyproplyene Holder w/Velcro Back, 8-1/2x11, 25/Bx"/>
    <n v="164.22"/>
    <n v="3"/>
    <n v="50.908200000000001"/>
    <x v="4"/>
    <x v="4"/>
  </r>
  <r>
    <s v="CA-2014-166744"/>
    <x v="23"/>
    <d v="2014-09-24T00:00:00"/>
    <x v="1"/>
    <s v="DN-13690"/>
    <s v="Duane Noonan"/>
    <x v="0"/>
    <s v="United States"/>
    <x v="11"/>
    <x v="32"/>
    <x v="2"/>
    <s v="FUR-BO-10001337"/>
    <x v="0"/>
    <x v="0"/>
    <s v="O'Sullivan Living Dimensions 2-Shelf Bookcases"/>
    <n v="362.94"/>
    <n v="3"/>
    <n v="36.293999999999997"/>
    <x v="4"/>
    <x v="4"/>
  </r>
  <r>
    <s v="CA-2016-156265"/>
    <x v="622"/>
    <d v="2016-08-04T00:00:00"/>
    <x v="0"/>
    <s v="BF-11020"/>
    <s v="Barry Franzšsisch"/>
    <x v="1"/>
    <s v="United States"/>
    <x v="2"/>
    <x v="2"/>
    <x v="1"/>
    <s v="FUR-TA-10001691"/>
    <x v="0"/>
    <x v="2"/>
    <s v="Barricks Non-Folding Utility Table with Steel Legs, Laminate Tops"/>
    <n v="136.464"/>
    <n v="2"/>
    <n v="15.3522"/>
    <x v="3"/>
    <x v="10"/>
  </r>
  <r>
    <s v="CA-2015-125185"/>
    <x v="298"/>
    <d v="2015-03-07T00:00:00"/>
    <x v="0"/>
    <s v="AH-10195"/>
    <s v="Alan Haines"/>
    <x v="1"/>
    <s v="United States"/>
    <x v="268"/>
    <x v="3"/>
    <x v="2"/>
    <s v="FUR-CH-10002647"/>
    <x v="0"/>
    <x v="1"/>
    <s v="Situations Contoured Folding Chairs, 4/Set"/>
    <n v="99.372"/>
    <n v="2"/>
    <n v="-7.0979999999999999"/>
    <x v="3"/>
    <x v="9"/>
  </r>
  <r>
    <s v="CA-2015-125185"/>
    <x v="298"/>
    <d v="2015-03-07T00:00:00"/>
    <x v="0"/>
    <s v="AH-10195"/>
    <s v="Alan Haines"/>
    <x v="1"/>
    <s v="United States"/>
    <x v="268"/>
    <x v="3"/>
    <x v="2"/>
    <s v="FUR-FU-10003247"/>
    <x v="0"/>
    <x v="3"/>
    <s v="36X48 HARDFLOOR CHAIRMAT"/>
    <n v="33.567999999999998"/>
    <n v="2"/>
    <n v="-5.4547999999999996"/>
    <x v="3"/>
    <x v="9"/>
  </r>
  <r>
    <s v="CA-2014-105165"/>
    <x v="266"/>
    <d v="2014-09-10T00:00:00"/>
    <x v="2"/>
    <s v="SZ-20035"/>
    <s v="Sam Zeldin"/>
    <x v="2"/>
    <s v="United States"/>
    <x v="6"/>
    <x v="5"/>
    <x v="3"/>
    <s v="FUR-TA-10004154"/>
    <x v="0"/>
    <x v="2"/>
    <s v="Riverside Furniture Oval Coffee Table, Oval End Table, End Table with Drawer"/>
    <n v="200.79499999999999"/>
    <n v="1"/>
    <n v="-22.948"/>
    <x v="0"/>
    <x v="4"/>
  </r>
  <r>
    <s v="CA-2017-144484"/>
    <x v="91"/>
    <d v="2017-09-11T00:00:00"/>
    <x v="3"/>
    <s v="CB-12025"/>
    <s v="Cassandra Brandow"/>
    <x v="0"/>
    <s v="United States"/>
    <x v="28"/>
    <x v="2"/>
    <x v="1"/>
    <s v="FUR-FU-10000260"/>
    <x v="0"/>
    <x v="3"/>
    <s v="6&quot; Cubicle Wall Clock, Black"/>
    <n v="32.36"/>
    <n v="4"/>
    <n v="11.6496"/>
    <x v="7"/>
    <x v="4"/>
  </r>
  <r>
    <s v="CA-2017-125913"/>
    <x v="623"/>
    <d v="2017-01-16T00:00:00"/>
    <x v="3"/>
    <s v="JO-15145"/>
    <s v="Jack O'Briant"/>
    <x v="1"/>
    <s v="United States"/>
    <x v="2"/>
    <x v="2"/>
    <x v="1"/>
    <s v="FUR-FU-10001487"/>
    <x v="0"/>
    <x v="3"/>
    <s v="Eldon Expressions Wood and Plastic Desk Accessories, Cherry Wood"/>
    <n v="27.92"/>
    <n v="4"/>
    <n v="8.0968"/>
    <x v="7"/>
    <x v="8"/>
  </r>
  <r>
    <s v="CA-2017-125913"/>
    <x v="623"/>
    <d v="2017-01-16T00:00:00"/>
    <x v="3"/>
    <s v="JO-15145"/>
    <s v="Jack O'Briant"/>
    <x v="1"/>
    <s v="United States"/>
    <x v="2"/>
    <x v="2"/>
    <x v="1"/>
    <s v="FUR-TA-10001520"/>
    <x v="0"/>
    <x v="2"/>
    <s v="Lesro Sheffield Collection Coffee Table, End Table, Center Table, Corner Table"/>
    <n v="399.67200000000003"/>
    <n v="7"/>
    <n v="-14.9877"/>
    <x v="7"/>
    <x v="8"/>
  </r>
  <r>
    <s v="CA-2015-162887"/>
    <x v="86"/>
    <d v="2015-11-09T00:00:00"/>
    <x v="0"/>
    <s v="SV-20785"/>
    <s v="Stewart Visinsky"/>
    <x v="0"/>
    <s v="United States"/>
    <x v="259"/>
    <x v="43"/>
    <x v="2"/>
    <s v="FUR-CH-10000595"/>
    <x v="0"/>
    <x v="1"/>
    <s v="Safco Contoured Stacking Chairs"/>
    <n v="715.2"/>
    <n v="3"/>
    <n v="178.8"/>
    <x v="3"/>
    <x v="0"/>
  </r>
  <r>
    <s v="CA-2014-113859"/>
    <x v="624"/>
    <d v="2014-09-17T00:00:00"/>
    <x v="1"/>
    <s v="BC-11125"/>
    <s v="Becky Castell"/>
    <x v="2"/>
    <s v="United States"/>
    <x v="221"/>
    <x v="5"/>
    <x v="3"/>
    <s v="FUR-CH-10004698"/>
    <x v="0"/>
    <x v="1"/>
    <s v="Padded Folding Chairs, Black, 4/Carton"/>
    <n v="340.11599999999999"/>
    <n v="6"/>
    <n v="-9.7175999999999991"/>
    <x v="4"/>
    <x v="4"/>
  </r>
  <r>
    <s v="CA-2015-105158"/>
    <x v="278"/>
    <d v="2015-09-10T00:00:00"/>
    <x v="1"/>
    <s v="SP-20860"/>
    <s v="Sung Pak"/>
    <x v="1"/>
    <s v="United States"/>
    <x v="77"/>
    <x v="11"/>
    <x v="3"/>
    <s v="FUR-FU-10001706"/>
    <x v="0"/>
    <x v="3"/>
    <s v="Longer-Life Soft White Bulbs"/>
    <n v="6.16"/>
    <n v="2"/>
    <n v="2.9567999999999999"/>
    <x v="2"/>
    <x v="4"/>
  </r>
  <r>
    <s v="CA-2017-105991"/>
    <x v="625"/>
    <d v="2017-05-06T00:00:00"/>
    <x v="2"/>
    <s v="LH-17020"/>
    <s v="Lisa Hazard"/>
    <x v="0"/>
    <s v="United States"/>
    <x v="74"/>
    <x v="12"/>
    <x v="1"/>
    <s v="FUR-BO-10004467"/>
    <x v="0"/>
    <x v="0"/>
    <s v="Bestar Classic Bookcase"/>
    <n v="89.991"/>
    <n v="3"/>
    <n v="-152.9847"/>
    <x v="5"/>
    <x v="7"/>
  </r>
  <r>
    <s v="CA-2014-146283"/>
    <x v="30"/>
    <d v="2014-09-15T00:00:00"/>
    <x v="1"/>
    <s v="KT-16465"/>
    <s v="Kean Takahito"/>
    <x v="0"/>
    <s v="United States"/>
    <x v="6"/>
    <x v="5"/>
    <x v="3"/>
    <s v="FUR-CH-10004287"/>
    <x v="0"/>
    <x v="1"/>
    <s v="SAFCO Arco Folding Chair"/>
    <n v="966.7"/>
    <n v="5"/>
    <n v="-13.81"/>
    <x v="1"/>
    <x v="4"/>
  </r>
  <r>
    <s v="CA-2015-111073"/>
    <x v="626"/>
    <d v="2015-12-30T00:00:00"/>
    <x v="1"/>
    <s v="MC-18100"/>
    <s v="Mick Crebagga"/>
    <x v="0"/>
    <s v="United States"/>
    <x v="23"/>
    <x v="15"/>
    <x v="2"/>
    <s v="FUR-TA-10004086"/>
    <x v="0"/>
    <x v="2"/>
    <s v="KI Adjustable-Height Table"/>
    <n v="51.588000000000001"/>
    <n v="1"/>
    <n v="-15.4764"/>
    <x v="4"/>
    <x v="5"/>
  </r>
  <r>
    <s v="CA-2017-108791"/>
    <x v="534"/>
    <d v="2017-07-31T00:00:00"/>
    <x v="1"/>
    <s v="TM-21490"/>
    <s v="Tony Molinari"/>
    <x v="0"/>
    <s v="United States"/>
    <x v="90"/>
    <x v="7"/>
    <x v="2"/>
    <s v="FUR-FU-10004018"/>
    <x v="0"/>
    <x v="3"/>
    <s v="Tensor Computer Mounted Lamp"/>
    <n v="14.89"/>
    <n v="1"/>
    <n v="4.0202999999999998"/>
    <x v="4"/>
    <x v="3"/>
  </r>
  <r>
    <s v="CA-2016-113831"/>
    <x v="82"/>
    <d v="2016-06-03T00:00:00"/>
    <x v="1"/>
    <s v="AH-10690"/>
    <s v="Anna HŠberlin"/>
    <x v="1"/>
    <s v="United States"/>
    <x v="76"/>
    <x v="25"/>
    <x v="0"/>
    <s v="FUR-TA-10002645"/>
    <x v="0"/>
    <x v="2"/>
    <s v="Hon Rectangular Conference Tables"/>
    <n v="2275.5"/>
    <n v="10"/>
    <n v="386.83499999999998"/>
    <x v="4"/>
    <x v="7"/>
  </r>
  <r>
    <s v="US-2014-139500"/>
    <x v="627"/>
    <d v="2014-11-20T00:00:00"/>
    <x v="1"/>
    <s v="AB-10165"/>
    <s v="Alan Barnes"/>
    <x v="0"/>
    <s v="United States"/>
    <x v="42"/>
    <x v="8"/>
    <x v="3"/>
    <s v="FUR-CH-10002017"/>
    <x v="0"/>
    <x v="1"/>
    <s v="SAFCO Optional Arm Kit for Workspace Cribbage Stacking Chair"/>
    <n v="37.295999999999999"/>
    <n v="2"/>
    <n v="-1.0656000000000001"/>
    <x v="4"/>
    <x v="0"/>
  </r>
  <r>
    <s v="US-2014-166310"/>
    <x v="628"/>
    <d v="2014-09-23T00:00:00"/>
    <x v="2"/>
    <s v="JS-15940"/>
    <s v="Joni Sundaresam"/>
    <x v="2"/>
    <s v="United States"/>
    <x v="269"/>
    <x v="5"/>
    <x v="3"/>
    <s v="FUR-FU-10001546"/>
    <x v="0"/>
    <x v="3"/>
    <s v="Dana Swing-Arm Lamps"/>
    <n v="8.5440000000000005"/>
    <n v="2"/>
    <n v="-7.476"/>
    <x v="3"/>
    <x v="4"/>
  </r>
  <r>
    <s v="US-2016-168410"/>
    <x v="629"/>
    <d v="2016-02-26T00:00:00"/>
    <x v="1"/>
    <s v="BV-11245"/>
    <s v="Benjamin Venier"/>
    <x v="1"/>
    <s v="United States"/>
    <x v="64"/>
    <x v="7"/>
    <x v="2"/>
    <s v="FUR-FU-10000629"/>
    <x v="0"/>
    <x v="3"/>
    <s v="9-3/4 Diameter Round Wall Clock"/>
    <n v="68.95"/>
    <n v="5"/>
    <n v="28.959"/>
    <x v="2"/>
    <x v="11"/>
  </r>
  <r>
    <s v="CA-2017-131254"/>
    <x v="49"/>
    <d v="2017-11-21T00:00:00"/>
    <x v="2"/>
    <s v="NC-18415"/>
    <s v="Nathan Cano"/>
    <x v="0"/>
    <s v="United States"/>
    <x v="6"/>
    <x v="5"/>
    <x v="3"/>
    <s v="FUR-CH-10003774"/>
    <x v="0"/>
    <x v="1"/>
    <s v="Global Wood Trimmed Manager's Task Chair, Khaki"/>
    <n v="191.05799999999999"/>
    <n v="3"/>
    <n v="-46.399799999999999"/>
    <x v="3"/>
    <x v="0"/>
  </r>
  <r>
    <s v="CA-2017-137876"/>
    <x v="393"/>
    <d v="2017-05-05T00:00:00"/>
    <x v="1"/>
    <s v="DJ-13510"/>
    <s v="Don Jones"/>
    <x v="1"/>
    <s v="United States"/>
    <x v="28"/>
    <x v="2"/>
    <x v="1"/>
    <s v="FUR-FU-10000222"/>
    <x v="0"/>
    <x v="3"/>
    <s v="Seth Thomas 16&quot; Steel Case Clock"/>
    <n v="64.959999999999994"/>
    <n v="2"/>
    <n v="21.436800000000002"/>
    <x v="2"/>
    <x v="6"/>
  </r>
  <r>
    <s v="CA-2016-154060"/>
    <x v="630"/>
    <d v="2016-05-08T00:00:00"/>
    <x v="1"/>
    <s v="DL-12865"/>
    <s v="Dan Lawera"/>
    <x v="0"/>
    <s v="United States"/>
    <x v="224"/>
    <x v="30"/>
    <x v="0"/>
    <s v="FUR-CH-10002304"/>
    <x v="0"/>
    <x v="1"/>
    <s v="Global Stack Chair without Arms, Black"/>
    <n v="187.05600000000001"/>
    <n v="9"/>
    <n v="11.691000000000001"/>
    <x v="6"/>
    <x v="7"/>
  </r>
  <r>
    <s v="US-2017-162558"/>
    <x v="125"/>
    <d v="2017-10-05T00:00:00"/>
    <x v="2"/>
    <s v="Dp-13240"/>
    <s v="Dean percer"/>
    <x v="2"/>
    <s v="United States"/>
    <x v="270"/>
    <x v="9"/>
    <x v="0"/>
    <s v="FUR-FU-10002364"/>
    <x v="0"/>
    <x v="3"/>
    <s v="Eldon Expressions Wood Desk Accessories, Oak"/>
    <n v="11.808"/>
    <n v="2"/>
    <n v="1.3284"/>
    <x v="0"/>
    <x v="1"/>
  </r>
  <r>
    <s v="US-2017-162558"/>
    <x v="125"/>
    <d v="2017-10-05T00:00:00"/>
    <x v="2"/>
    <s v="Dp-13240"/>
    <s v="Dean percer"/>
    <x v="2"/>
    <s v="United States"/>
    <x v="270"/>
    <x v="9"/>
    <x v="0"/>
    <s v="FUR-FU-10004864"/>
    <x v="0"/>
    <x v="3"/>
    <s v="Eldon 500 Class Desk Accessories"/>
    <n v="9.6560000000000006"/>
    <n v="1"/>
    <n v="1.5690999999999999"/>
    <x v="0"/>
    <x v="1"/>
  </r>
  <r>
    <s v="US-2017-162558"/>
    <x v="125"/>
    <d v="2017-10-05T00:00:00"/>
    <x v="2"/>
    <s v="Dp-13240"/>
    <s v="Dean percer"/>
    <x v="2"/>
    <s v="United States"/>
    <x v="270"/>
    <x v="9"/>
    <x v="0"/>
    <s v="FUR-TA-10000198"/>
    <x v="0"/>
    <x v="2"/>
    <s v="Chromcraft Bull-Nose Wood Oval Conference Tables &amp; Bases"/>
    <n v="2314.116"/>
    <n v="7"/>
    <n v="-1002.7836"/>
    <x v="0"/>
    <x v="1"/>
  </r>
  <r>
    <s v="US-2017-162558"/>
    <x v="125"/>
    <d v="2017-10-05T00:00:00"/>
    <x v="2"/>
    <s v="Dp-13240"/>
    <s v="Dean percer"/>
    <x v="2"/>
    <s v="United States"/>
    <x v="270"/>
    <x v="9"/>
    <x v="0"/>
    <s v="FUR-FU-10003691"/>
    <x v="0"/>
    <x v="3"/>
    <s v="Eldon Image Series Desk Accessories, Ebony"/>
    <n v="19.760000000000002"/>
    <n v="2"/>
    <n v="5.9279999999999999"/>
    <x v="0"/>
    <x v="1"/>
  </r>
  <r>
    <s v="CA-2015-119508"/>
    <x v="463"/>
    <d v="2015-12-09T00:00:00"/>
    <x v="1"/>
    <s v="TZ-21580"/>
    <s v="Tracy Zic"/>
    <x v="0"/>
    <s v="United States"/>
    <x v="174"/>
    <x v="2"/>
    <x v="1"/>
    <s v="FUR-FU-10004270"/>
    <x v="0"/>
    <x v="3"/>
    <s v="Eldon Image Series Desk Accessories, Burgundy"/>
    <n v="25.08"/>
    <n v="6"/>
    <n v="9.0288000000000004"/>
    <x v="2"/>
    <x v="5"/>
  </r>
  <r>
    <s v="CA-2016-123120"/>
    <x v="631"/>
    <d v="2016-09-08T00:00:00"/>
    <x v="1"/>
    <s v="CV-12295"/>
    <s v="Christina VanderZanden"/>
    <x v="0"/>
    <s v="United States"/>
    <x v="13"/>
    <x v="7"/>
    <x v="2"/>
    <s v="FUR-FU-10004748"/>
    <x v="0"/>
    <x v="3"/>
    <s v="Howard Miller 16&quot; Diameter Gallery Wall Clock"/>
    <n v="63.94"/>
    <n v="1"/>
    <n v="24.936599999999999"/>
    <x v="4"/>
    <x v="4"/>
  </r>
  <r>
    <s v="CA-2014-103331"/>
    <x v="632"/>
    <d v="2014-09-01T00:00:00"/>
    <x v="1"/>
    <s v="KB-16315"/>
    <s v="Karl Braun"/>
    <x v="0"/>
    <s v="United States"/>
    <x v="19"/>
    <x v="14"/>
    <x v="2"/>
    <s v="FUR-FU-10001731"/>
    <x v="0"/>
    <x v="3"/>
    <s v="Acrylic Self-Standing Desk Frames"/>
    <n v="10.68"/>
    <n v="4"/>
    <n v="4.0583999999999998"/>
    <x v="6"/>
    <x v="10"/>
  </r>
  <r>
    <s v="CA-2014-113768"/>
    <x v="633"/>
    <d v="2014-05-19T00:00:00"/>
    <x v="1"/>
    <s v="AH-10030"/>
    <s v="Aaron Hawkins"/>
    <x v="1"/>
    <s v="United States"/>
    <x v="2"/>
    <x v="2"/>
    <x v="1"/>
    <s v="FUR-CH-10002439"/>
    <x v="0"/>
    <x v="1"/>
    <s v="Iceberg Nesting Folding Chair, 19w x 6d x 43h"/>
    <n v="279.45600000000002"/>
    <n v="6"/>
    <n v="20.959199999999999"/>
    <x v="6"/>
    <x v="7"/>
  </r>
  <r>
    <s v="US-2017-126060"/>
    <x v="438"/>
    <d v="2017-04-18T00:00:00"/>
    <x v="1"/>
    <s v="DW-13585"/>
    <s v="Dorothy Wardle"/>
    <x v="1"/>
    <s v="United States"/>
    <x v="160"/>
    <x v="30"/>
    <x v="0"/>
    <s v="FUR-BO-10003433"/>
    <x v="0"/>
    <x v="0"/>
    <s v="Sauder Cornerstone Collection Library"/>
    <n v="198.27199999999999"/>
    <n v="8"/>
    <n v="-32.219200000000001"/>
    <x v="4"/>
    <x v="6"/>
  </r>
  <r>
    <s v="CA-2016-122017"/>
    <x v="353"/>
    <d v="2017-01-02T00:00:00"/>
    <x v="1"/>
    <s v="CD-11920"/>
    <s v="Carlos Daly"/>
    <x v="0"/>
    <s v="United States"/>
    <x v="271"/>
    <x v="44"/>
    <x v="3"/>
    <s v="FUR-FU-10000672"/>
    <x v="0"/>
    <x v="3"/>
    <s v="Executive Impressions 10&quot; Spectator Wall Clock"/>
    <n v="70.56"/>
    <n v="6"/>
    <n v="23.990400000000001"/>
    <x v="4"/>
    <x v="5"/>
  </r>
  <r>
    <s v="US-2017-136721"/>
    <x v="403"/>
    <d v="2017-04-12T00:00:00"/>
    <x v="1"/>
    <s v="NH-18610"/>
    <s v="Nicole Hansen"/>
    <x v="1"/>
    <s v="United States"/>
    <x v="272"/>
    <x v="17"/>
    <x v="3"/>
    <s v="FUR-FU-10004665"/>
    <x v="0"/>
    <x v="3"/>
    <s v="3M Polarizing Task Lamp with Clamp Arm, Light Gray"/>
    <n v="273.95999999999998"/>
    <n v="2"/>
    <n v="71.229600000000005"/>
    <x v="4"/>
    <x v="6"/>
  </r>
  <r>
    <s v="US-2017-136721"/>
    <x v="403"/>
    <d v="2017-04-12T00:00:00"/>
    <x v="1"/>
    <s v="NH-18610"/>
    <s v="Nicole Hansen"/>
    <x v="1"/>
    <s v="United States"/>
    <x v="272"/>
    <x v="17"/>
    <x v="3"/>
    <s v="FUR-FU-10004188"/>
    <x v="0"/>
    <x v="3"/>
    <s v="Luxo Professional Combination Clamp-On Lamps"/>
    <n v="306.89999999999998"/>
    <n v="3"/>
    <n v="79.793999999999997"/>
    <x v="4"/>
    <x v="6"/>
  </r>
  <r>
    <s v="CA-2015-118738"/>
    <x v="634"/>
    <d v="2015-10-30T00:00:00"/>
    <x v="1"/>
    <s v="AG-10495"/>
    <s v="Andrew Gjertsen"/>
    <x v="1"/>
    <s v="United States"/>
    <x v="6"/>
    <x v="5"/>
    <x v="3"/>
    <s v="FUR-TA-10002607"/>
    <x v="0"/>
    <x v="2"/>
    <s v="KI Conference Tables"/>
    <n v="347.36099999999999"/>
    <n v="7"/>
    <n v="-69.472200000000001"/>
    <x v="6"/>
    <x v="1"/>
  </r>
  <r>
    <s v="US-2014-123183"/>
    <x v="635"/>
    <d v="2014-11-25T00:00:00"/>
    <x v="1"/>
    <s v="GR-14560"/>
    <s v="Georgia Rosenberg"/>
    <x v="1"/>
    <s v="United States"/>
    <x v="16"/>
    <x v="14"/>
    <x v="2"/>
    <s v="FUR-BO-10000362"/>
    <x v="0"/>
    <x v="0"/>
    <s v="Sauder Inglewood Library Bookcases"/>
    <n v="1025.8800000000001"/>
    <n v="6"/>
    <n v="235.95240000000001"/>
    <x v="6"/>
    <x v="0"/>
  </r>
  <r>
    <s v="US-2016-147340"/>
    <x v="211"/>
    <d v="2016-09-24T00:00:00"/>
    <x v="3"/>
    <s v="EB-13750"/>
    <s v="Edward Becker"/>
    <x v="1"/>
    <s v="United States"/>
    <x v="28"/>
    <x v="2"/>
    <x v="1"/>
    <s v="FUR-FU-10002501"/>
    <x v="0"/>
    <x v="3"/>
    <s v="Nu-Dell Executive Frame"/>
    <n v="63.2"/>
    <n v="5"/>
    <n v="23.384"/>
    <x v="7"/>
    <x v="4"/>
  </r>
  <r>
    <s v="CA-2016-117681"/>
    <x v="636"/>
    <d v="2016-04-14T00:00:00"/>
    <x v="1"/>
    <s v="HF-14995"/>
    <s v="Herbert Flentye"/>
    <x v="0"/>
    <s v="United States"/>
    <x v="2"/>
    <x v="2"/>
    <x v="1"/>
    <s v="FUR-BO-10001798"/>
    <x v="0"/>
    <x v="0"/>
    <s v="Bush Somerset Collection Bookcase"/>
    <n v="556.66499999999996"/>
    <n v="5"/>
    <n v="6.5490000000000004"/>
    <x v="2"/>
    <x v="6"/>
  </r>
  <r>
    <s v="CA-2016-153598"/>
    <x v="122"/>
    <d v="2016-12-06T00:00:00"/>
    <x v="2"/>
    <s v="NM-18520"/>
    <s v="Neoma Murray"/>
    <x v="0"/>
    <s v="United States"/>
    <x v="2"/>
    <x v="2"/>
    <x v="1"/>
    <s v="FUR-FU-10001085"/>
    <x v="0"/>
    <x v="3"/>
    <s v="3M Polarizing Light Filter Sleeves"/>
    <n v="111.9"/>
    <n v="6"/>
    <n v="51.473999999999997"/>
    <x v="0"/>
    <x v="5"/>
  </r>
  <r>
    <s v="US-2016-108497"/>
    <x v="184"/>
    <d v="2016-06-14T00:00:00"/>
    <x v="3"/>
    <s v="MH-17290"/>
    <s v="Marc Harrigan"/>
    <x v="2"/>
    <s v="United States"/>
    <x v="2"/>
    <x v="2"/>
    <x v="1"/>
    <s v="FUR-BO-10004218"/>
    <x v="0"/>
    <x v="0"/>
    <s v="Bush Heritage Pine Collection 5-Shelf Bookcase, Albany Pine Finish, *Special Order"/>
    <n v="599.16499999999996"/>
    <n v="5"/>
    <n v="35.244999999999997"/>
    <x v="7"/>
    <x v="2"/>
  </r>
  <r>
    <s v="CA-2014-136861"/>
    <x v="637"/>
    <d v="2014-09-07T00:00:00"/>
    <x v="2"/>
    <s v="PR-18880"/>
    <s v="Patrick Ryan"/>
    <x v="0"/>
    <s v="United States"/>
    <x v="66"/>
    <x v="1"/>
    <x v="0"/>
    <s v="FUR-FU-10001967"/>
    <x v="0"/>
    <x v="3"/>
    <s v="Telescoping Adjustable Floor Lamp"/>
    <n v="31.984000000000002"/>
    <n v="2"/>
    <n v="1.9990000000000001"/>
    <x v="3"/>
    <x v="4"/>
  </r>
  <r>
    <s v="CA-2014-103317"/>
    <x v="638"/>
    <d v="2014-07-08T00:00:00"/>
    <x v="2"/>
    <s v="DM-13525"/>
    <s v="Don Miller"/>
    <x v="1"/>
    <s v="United States"/>
    <x v="273"/>
    <x v="1"/>
    <x v="0"/>
    <s v="FUR-FU-10001591"/>
    <x v="0"/>
    <x v="3"/>
    <s v="Advantus Panel Wall Certificate Holder - 8.5x11"/>
    <n v="19.52"/>
    <n v="2"/>
    <n v="5.3680000000000003"/>
    <x v="0"/>
    <x v="3"/>
  </r>
  <r>
    <s v="CA-2014-103317"/>
    <x v="638"/>
    <d v="2014-07-08T00:00:00"/>
    <x v="2"/>
    <s v="DM-13525"/>
    <s v="Don Miller"/>
    <x v="1"/>
    <s v="United States"/>
    <x v="273"/>
    <x v="1"/>
    <x v="0"/>
    <s v="FUR-FU-10003192"/>
    <x v="0"/>
    <x v="3"/>
    <s v="Luxo Adjustable Task Clamp Lamp"/>
    <n v="213.21600000000001"/>
    <n v="3"/>
    <n v="15.991199999999999"/>
    <x v="0"/>
    <x v="3"/>
  </r>
  <r>
    <s v="US-2014-119081"/>
    <x v="639"/>
    <d v="2014-09-19T00:00:00"/>
    <x v="1"/>
    <s v="TA-21385"/>
    <s v="Tom Ashbrook"/>
    <x v="2"/>
    <s v="United States"/>
    <x v="274"/>
    <x v="44"/>
    <x v="3"/>
    <s v="FUR-FU-10003464"/>
    <x v="0"/>
    <x v="3"/>
    <s v="Seth Thomas 8 1/2&quot; Cubicle Clock"/>
    <n v="40.56"/>
    <n v="2"/>
    <n v="12.979200000000001"/>
    <x v="1"/>
    <x v="4"/>
  </r>
  <r>
    <s v="CA-2017-130631"/>
    <x v="297"/>
    <d v="2018-01-02T00:00:00"/>
    <x v="1"/>
    <s v="BS-11755"/>
    <s v="Bruce Stewart"/>
    <x v="0"/>
    <s v="United States"/>
    <x v="71"/>
    <x v="13"/>
    <x v="1"/>
    <s v="FUR-FU-10004093"/>
    <x v="0"/>
    <x v="3"/>
    <s v="Hand-Finished Solid Wood Document Frame"/>
    <n v="68.459999999999994"/>
    <n v="2"/>
    <n v="20.538"/>
    <x v="4"/>
    <x v="5"/>
  </r>
  <r>
    <s v="CA-2017-116680"/>
    <x v="362"/>
    <d v="2017-09-06T00:00:00"/>
    <x v="0"/>
    <s v="PK-19075"/>
    <s v="Pete Kriz"/>
    <x v="0"/>
    <s v="United States"/>
    <x v="28"/>
    <x v="2"/>
    <x v="1"/>
    <s v="FUR-TA-10001771"/>
    <x v="0"/>
    <x v="2"/>
    <s v="Bush Cubix Conference Tables, Fully Assembled"/>
    <n v="1478.2719999999999"/>
    <n v="8"/>
    <n v="92.391999999999996"/>
    <x v="3"/>
    <x v="4"/>
  </r>
  <r>
    <s v="CA-2017-101574"/>
    <x v="559"/>
    <d v="2017-10-04T00:00:00"/>
    <x v="1"/>
    <s v="BD-11725"/>
    <s v="Bruce Degenhardt"/>
    <x v="0"/>
    <s v="United States"/>
    <x v="2"/>
    <x v="2"/>
    <x v="1"/>
    <s v="FUR-FU-10001706"/>
    <x v="0"/>
    <x v="3"/>
    <s v="Longer-Life Soft White Bulbs"/>
    <n v="9.24"/>
    <n v="3"/>
    <n v="4.4352"/>
    <x v="6"/>
    <x v="4"/>
  </r>
  <r>
    <s v="CA-2014-146591"/>
    <x v="640"/>
    <d v="2014-01-20T00:00:00"/>
    <x v="2"/>
    <s v="TS-21340"/>
    <s v="Toby Swindell"/>
    <x v="0"/>
    <s v="United States"/>
    <x v="163"/>
    <x v="22"/>
    <x v="1"/>
    <s v="FUR-BO-10001972"/>
    <x v="0"/>
    <x v="0"/>
    <s v="O'Sullivan 4-Shelf Bookcase in Odessa Pine"/>
    <n v="181.47"/>
    <n v="5"/>
    <n v="-320.59699999999998"/>
    <x v="5"/>
    <x v="8"/>
  </r>
  <r>
    <s v="CA-2016-122448"/>
    <x v="641"/>
    <d v="2016-06-14T00:00:00"/>
    <x v="1"/>
    <s v="DB-13210"/>
    <s v="Dean Braden"/>
    <x v="0"/>
    <s v="United States"/>
    <x v="28"/>
    <x v="2"/>
    <x v="1"/>
    <s v="FUR-CH-10002774"/>
    <x v="0"/>
    <x v="1"/>
    <s v="Global Deluxe Stacking Chair, Gray"/>
    <n v="122.352"/>
    <n v="3"/>
    <n v="13.7646"/>
    <x v="2"/>
    <x v="2"/>
  </r>
  <r>
    <s v="CA-2014-132451"/>
    <x v="218"/>
    <d v="2014-09-27T00:00:00"/>
    <x v="2"/>
    <s v="KF-16285"/>
    <s v="Karen Ferguson"/>
    <x v="2"/>
    <s v="United States"/>
    <x v="53"/>
    <x v="2"/>
    <x v="1"/>
    <s v="FUR-CH-10000454"/>
    <x v="0"/>
    <x v="1"/>
    <s v="Hon Deluxe Fabric Upholstered Stacking Chairs, Rounded Back"/>
    <n v="585.55200000000002"/>
    <n v="3"/>
    <n v="73.194000000000003"/>
    <x v="5"/>
    <x v="4"/>
  </r>
  <r>
    <s v="CA-2017-116946"/>
    <x v="642"/>
    <d v="2017-12-23T00:00:00"/>
    <x v="1"/>
    <s v="TS-21505"/>
    <s v="Tony Sayre"/>
    <x v="0"/>
    <s v="United States"/>
    <x v="47"/>
    <x v="12"/>
    <x v="1"/>
    <s v="FUR-FU-10000320"/>
    <x v="0"/>
    <x v="3"/>
    <s v="OIC Stacking Trays"/>
    <n v="13.36"/>
    <n v="5"/>
    <n v="4.008"/>
    <x v="4"/>
    <x v="5"/>
  </r>
  <r>
    <s v="CA-2017-116946"/>
    <x v="642"/>
    <d v="2017-12-23T00:00:00"/>
    <x v="1"/>
    <s v="TS-21505"/>
    <s v="Tony Sayre"/>
    <x v="0"/>
    <s v="United States"/>
    <x v="47"/>
    <x v="12"/>
    <x v="1"/>
    <s v="FUR-BO-10000468"/>
    <x v="0"/>
    <x v="0"/>
    <s v="O'Sullivan 2-Shelf Heavy-Duty Bookcases"/>
    <n v="102.018"/>
    <n v="7"/>
    <n v="-183.63239999999999"/>
    <x v="4"/>
    <x v="5"/>
  </r>
  <r>
    <s v="CA-2017-148999"/>
    <x v="129"/>
    <d v="2017-02-04T00:00:00"/>
    <x v="1"/>
    <s v="EB-13870"/>
    <s v="Emily Burns"/>
    <x v="0"/>
    <s v="United States"/>
    <x v="89"/>
    <x v="1"/>
    <x v="0"/>
    <s v="FUR-CH-10002044"/>
    <x v="0"/>
    <x v="1"/>
    <s v="Office Star - Contemporary Task Swivel chair with 2-way adjustable arms, Plum"/>
    <n v="419.13600000000002"/>
    <n v="4"/>
    <n v="-68.1096"/>
    <x v="2"/>
    <x v="8"/>
  </r>
  <r>
    <s v="CA-2017-134495"/>
    <x v="535"/>
    <d v="2017-04-04T00:00:00"/>
    <x v="0"/>
    <s v="BF-11020"/>
    <s v="Barry Franzšsisch"/>
    <x v="1"/>
    <s v="United States"/>
    <x v="51"/>
    <x v="1"/>
    <x v="0"/>
    <s v="FUR-CH-10003774"/>
    <x v="0"/>
    <x v="1"/>
    <s v="Global Wood Trimmed Manager's Task Chair, Khaki"/>
    <n v="218.352"/>
    <n v="3"/>
    <n v="-19.105799999999999"/>
    <x v="0"/>
    <x v="6"/>
  </r>
  <r>
    <s v="CA-2014-105249"/>
    <x v="616"/>
    <d v="2014-11-28T00:00:00"/>
    <x v="3"/>
    <s v="DH-13675"/>
    <s v="Duane Huffman"/>
    <x v="2"/>
    <s v="United States"/>
    <x v="28"/>
    <x v="2"/>
    <x v="1"/>
    <s v="FUR-BO-10000330"/>
    <x v="0"/>
    <x v="0"/>
    <s v="Sauder Camden County Barrister Bookcase, Planked Cherry Finish"/>
    <n v="411.33199999999999"/>
    <n v="4"/>
    <n v="-4.8391999999999999"/>
    <x v="7"/>
    <x v="0"/>
  </r>
  <r>
    <s v="CA-2017-164378"/>
    <x v="316"/>
    <d v="2017-07-18T00:00:00"/>
    <x v="0"/>
    <s v="MM-18055"/>
    <s v="Michelle Moray"/>
    <x v="0"/>
    <s v="United States"/>
    <x v="13"/>
    <x v="7"/>
    <x v="2"/>
    <s v="FUR-CH-10002084"/>
    <x v="0"/>
    <x v="1"/>
    <s v="Hon Mobius Operator's Chair"/>
    <n v="664.14599999999996"/>
    <n v="6"/>
    <n v="88.552800000000005"/>
    <x v="0"/>
    <x v="3"/>
  </r>
  <r>
    <s v="CA-2017-127782"/>
    <x v="575"/>
    <d v="2017-11-06T00:00:00"/>
    <x v="1"/>
    <s v="TH-21115"/>
    <s v="Thea Hudgings"/>
    <x v="1"/>
    <s v="United States"/>
    <x v="3"/>
    <x v="3"/>
    <x v="2"/>
    <s v="FUR-FU-10001847"/>
    <x v="0"/>
    <x v="3"/>
    <s v="Eldon Image Series Black Desk Accessories"/>
    <n v="3.3119999999999998"/>
    <n v="1"/>
    <n v="0.66239999999999999"/>
    <x v="4"/>
    <x v="0"/>
  </r>
  <r>
    <s v="CA-2015-168529"/>
    <x v="643"/>
    <d v="2015-10-12T00:00:00"/>
    <x v="1"/>
    <s v="MB-17305"/>
    <s v="Maria Bertelson"/>
    <x v="0"/>
    <s v="United States"/>
    <x v="28"/>
    <x v="2"/>
    <x v="1"/>
    <s v="FUR-FU-10001588"/>
    <x v="0"/>
    <x v="3"/>
    <s v="Deflect-o SuperTray Unbreakable Stackable Tray, Letter, Black"/>
    <n v="145.9"/>
    <n v="5"/>
    <n v="62.737000000000002"/>
    <x v="4"/>
    <x v="1"/>
  </r>
  <r>
    <s v="CA-2017-117667"/>
    <x v="423"/>
    <d v="2017-12-09T00:00:00"/>
    <x v="1"/>
    <s v="MS-17980"/>
    <s v="Michael Stewart"/>
    <x v="1"/>
    <s v="United States"/>
    <x v="3"/>
    <x v="3"/>
    <x v="2"/>
    <s v="FUR-CH-10004540"/>
    <x v="0"/>
    <x v="1"/>
    <s v="Global Chrome Stack Chair"/>
    <n v="239.96"/>
    <n v="10"/>
    <n v="-10.284000000000001"/>
    <x v="2"/>
    <x v="5"/>
  </r>
  <r>
    <s v="CA-2017-117667"/>
    <x v="423"/>
    <d v="2017-12-09T00:00:00"/>
    <x v="1"/>
    <s v="MS-17980"/>
    <s v="Michael Stewart"/>
    <x v="1"/>
    <s v="United States"/>
    <x v="3"/>
    <x v="3"/>
    <x v="2"/>
    <s v="FUR-FU-10004093"/>
    <x v="0"/>
    <x v="3"/>
    <s v="Hand-Finished Solid Wood Document Frame"/>
    <n v="54.768000000000001"/>
    <n v="2"/>
    <n v="6.8460000000000001"/>
    <x v="2"/>
    <x v="5"/>
  </r>
  <r>
    <s v="US-2017-150595"/>
    <x v="644"/>
    <d v="2017-05-26T00:00:00"/>
    <x v="1"/>
    <s v="LE-16810"/>
    <s v="Laurel Elliston"/>
    <x v="0"/>
    <s v="United States"/>
    <x v="9"/>
    <x v="8"/>
    <x v="3"/>
    <s v="FUR-CH-10000513"/>
    <x v="0"/>
    <x v="1"/>
    <s v="High-Back Leather Manager's Chair"/>
    <n v="181.98599999999999"/>
    <n v="2"/>
    <n v="-54.595799999999997"/>
    <x v="4"/>
    <x v="7"/>
  </r>
  <r>
    <s v="CA-2016-134936"/>
    <x v="645"/>
    <d v="2016-12-25T00:00:00"/>
    <x v="1"/>
    <s v="ES-14080"/>
    <s v="Erin Smith"/>
    <x v="1"/>
    <s v="United States"/>
    <x v="104"/>
    <x v="22"/>
    <x v="1"/>
    <s v="FUR-TA-10001086"/>
    <x v="0"/>
    <x v="2"/>
    <s v="SAFCO PlanMaster Boards, 60w x 37-1/2d, White Melamine"/>
    <n v="455.97"/>
    <n v="6"/>
    <n v="-218.8656"/>
    <x v="6"/>
    <x v="5"/>
  </r>
  <r>
    <s v="CA-2017-151008"/>
    <x v="87"/>
    <d v="2017-09-08T00:00:00"/>
    <x v="2"/>
    <s v="JM-16195"/>
    <s v="Justin MacKendrick"/>
    <x v="0"/>
    <s v="United States"/>
    <x v="275"/>
    <x v="4"/>
    <x v="1"/>
    <s v="FUR-FU-10002396"/>
    <x v="0"/>
    <x v="3"/>
    <s v="DAX Copper Panel Document Frame, 5 x 7 Size"/>
    <n v="25.16"/>
    <n v="2"/>
    <n v="10.5672"/>
    <x v="5"/>
    <x v="4"/>
  </r>
  <r>
    <s v="US-2014-159618"/>
    <x v="352"/>
    <d v="2014-11-16T00:00:00"/>
    <x v="1"/>
    <s v="DB-12970"/>
    <s v="Darren Budd"/>
    <x v="1"/>
    <s v="United States"/>
    <x v="6"/>
    <x v="5"/>
    <x v="3"/>
    <s v="FUR-BO-10004467"/>
    <x v="0"/>
    <x v="0"/>
    <s v="Bestar Classic Bookcase"/>
    <n v="67.993200000000002"/>
    <n v="1"/>
    <n v="-12.998699999999999"/>
    <x v="4"/>
    <x v="0"/>
  </r>
  <r>
    <s v="CA-2017-116113"/>
    <x v="125"/>
    <d v="2017-10-06T00:00:00"/>
    <x v="0"/>
    <s v="JW-15220"/>
    <s v="Jane Waco"/>
    <x v="1"/>
    <s v="United States"/>
    <x v="132"/>
    <x v="33"/>
    <x v="0"/>
    <s v="FUR-FU-10002963"/>
    <x v="0"/>
    <x v="3"/>
    <s v="Master Caster Door Stop, Gray"/>
    <n v="10.16"/>
    <n v="2"/>
    <n v="3.4544000000000001"/>
    <x v="4"/>
    <x v="1"/>
  </r>
  <r>
    <s v="CA-2015-125066"/>
    <x v="646"/>
    <d v="2015-12-18T00:00:00"/>
    <x v="1"/>
    <s v="KD-16495"/>
    <s v="Keith Dawkins"/>
    <x v="1"/>
    <s v="United States"/>
    <x v="38"/>
    <x v="21"/>
    <x v="0"/>
    <s v="FUR-FU-10003829"/>
    <x v="0"/>
    <x v="3"/>
    <s v="Stackable Trays"/>
    <n v="6.16"/>
    <n v="2"/>
    <n v="1.9712000000000001"/>
    <x v="4"/>
    <x v="5"/>
  </r>
  <r>
    <s v="CA-2017-157966"/>
    <x v="647"/>
    <d v="2017-03-13T00:00:00"/>
    <x v="3"/>
    <s v="SU-20665"/>
    <s v="Stephanie Ulpright"/>
    <x v="2"/>
    <s v="United States"/>
    <x v="9"/>
    <x v="8"/>
    <x v="3"/>
    <s v="FUR-CH-10003606"/>
    <x v="0"/>
    <x v="1"/>
    <s v="SAFCO Folding Chair Trolley"/>
    <n v="89.768000000000001"/>
    <n v="1"/>
    <n v="-2.5648"/>
    <x v="7"/>
    <x v="9"/>
  </r>
  <r>
    <s v="CA-2016-136686"/>
    <x v="574"/>
    <d v="2016-12-16T00:00:00"/>
    <x v="1"/>
    <s v="RF-19840"/>
    <s v="Roy Franzšsisch"/>
    <x v="0"/>
    <s v="United States"/>
    <x v="102"/>
    <x v="2"/>
    <x v="1"/>
    <s v="FUR-FU-10004864"/>
    <x v="0"/>
    <x v="3"/>
    <s v="Howard Miller 14-1/2&quot; Diameter Chrome Round Wall Clock"/>
    <n v="383.64"/>
    <n v="6"/>
    <n v="122.76479999999999"/>
    <x v="4"/>
    <x v="5"/>
  </r>
  <r>
    <s v="CA-2017-137498"/>
    <x v="198"/>
    <d v="2017-09-14T00:00:00"/>
    <x v="0"/>
    <s v="LC-17050"/>
    <s v="Liz Carlisle"/>
    <x v="0"/>
    <s v="United States"/>
    <x v="2"/>
    <x v="2"/>
    <x v="1"/>
    <s v="FUR-CH-10003833"/>
    <x v="0"/>
    <x v="1"/>
    <s v="Novimex Fabric Task Chair"/>
    <n v="243.92"/>
    <n v="5"/>
    <n v="-15.244999999999999"/>
    <x v="2"/>
    <x v="4"/>
  </r>
  <r>
    <s v="CA-2017-163818"/>
    <x v="648"/>
    <d v="2017-10-08T00:00:00"/>
    <x v="1"/>
    <s v="PS-18970"/>
    <s v="Paul Stevenson"/>
    <x v="2"/>
    <s v="United States"/>
    <x v="218"/>
    <x v="32"/>
    <x v="2"/>
    <s v="FUR-FU-10000076"/>
    <x v="0"/>
    <x v="3"/>
    <s v="24-Hour Round Wall Clock"/>
    <n v="19.98"/>
    <n v="1"/>
    <n v="8.5914000000000001"/>
    <x v="4"/>
    <x v="1"/>
  </r>
  <r>
    <s v="CA-2014-116673"/>
    <x v="256"/>
    <d v="2014-12-19T00:00:00"/>
    <x v="0"/>
    <s v="JO-15280"/>
    <s v="Jas O'Carroll"/>
    <x v="0"/>
    <s v="United States"/>
    <x v="53"/>
    <x v="2"/>
    <x v="1"/>
    <s v="FUR-FU-10003829"/>
    <x v="0"/>
    <x v="3"/>
    <s v="Stackable Trays"/>
    <n v="6.16"/>
    <n v="2"/>
    <n v="1.9712000000000001"/>
    <x v="4"/>
    <x v="5"/>
  </r>
  <r>
    <s v="CA-2014-164742"/>
    <x v="137"/>
    <d v="2014-10-18T00:00:00"/>
    <x v="0"/>
    <s v="ML-17395"/>
    <s v="Marina Lichtenstein"/>
    <x v="1"/>
    <s v="United States"/>
    <x v="174"/>
    <x v="18"/>
    <x v="2"/>
    <s v="FUR-CH-10002880"/>
    <x v="0"/>
    <x v="1"/>
    <s v="Global High-Back Leather Tilter, Burgundy"/>
    <n v="245.98"/>
    <n v="2"/>
    <n v="27.0578"/>
    <x v="2"/>
    <x v="1"/>
  </r>
  <r>
    <s v="CA-2016-134516"/>
    <x v="649"/>
    <d v="2016-09-25T00:00:00"/>
    <x v="1"/>
    <s v="FM-14215"/>
    <s v="Filia McAdams"/>
    <x v="1"/>
    <s v="United States"/>
    <x v="224"/>
    <x v="30"/>
    <x v="0"/>
    <s v="FUR-FU-10001546"/>
    <x v="0"/>
    <x v="3"/>
    <s v="Dana Swing-Arm Lamps"/>
    <n v="17.088000000000001"/>
    <n v="2"/>
    <n v="1.0680000000000001"/>
    <x v="2"/>
    <x v="4"/>
  </r>
  <r>
    <s v="CA-2016-134516"/>
    <x v="649"/>
    <d v="2016-09-25T00:00:00"/>
    <x v="1"/>
    <s v="FM-14215"/>
    <s v="Filia McAdams"/>
    <x v="1"/>
    <s v="United States"/>
    <x v="224"/>
    <x v="30"/>
    <x v="0"/>
    <s v="FUR-CH-10002880"/>
    <x v="0"/>
    <x v="1"/>
    <s v="Global High-Back Leather Tilter, Burgundy"/>
    <n v="98.391999999999996"/>
    <n v="1"/>
    <n v="-11.069100000000001"/>
    <x v="2"/>
    <x v="4"/>
  </r>
  <r>
    <s v="CA-2017-125745"/>
    <x v="254"/>
    <d v="2017-07-04T00:00:00"/>
    <x v="1"/>
    <s v="DV-13045"/>
    <s v="Darrin Van Huff"/>
    <x v="1"/>
    <s v="United States"/>
    <x v="10"/>
    <x v="9"/>
    <x v="0"/>
    <s v="FUR-FU-10001591"/>
    <x v="0"/>
    <x v="3"/>
    <s v="Advantus Panel Wall Certificate Holder - 8.5x11"/>
    <n v="19.52"/>
    <n v="2"/>
    <n v="5.3680000000000003"/>
    <x v="4"/>
    <x v="2"/>
  </r>
  <r>
    <s v="US-2016-124163"/>
    <x v="228"/>
    <d v="2016-09-30T00:00:00"/>
    <x v="1"/>
    <s v="SC-20695"/>
    <s v="Steve Chapman"/>
    <x v="1"/>
    <s v="United States"/>
    <x v="276"/>
    <x v="16"/>
    <x v="3"/>
    <s v="FUR-CH-10004218"/>
    <x v="0"/>
    <x v="1"/>
    <s v="Global Fabric Manager's Chair, Dark Gray"/>
    <n v="201.96"/>
    <n v="2"/>
    <n v="50.49"/>
    <x v="2"/>
    <x v="4"/>
  </r>
  <r>
    <s v="US-2016-124163"/>
    <x v="228"/>
    <d v="2016-09-30T00:00:00"/>
    <x v="1"/>
    <s v="SC-20695"/>
    <s v="Steve Chapman"/>
    <x v="1"/>
    <s v="United States"/>
    <x v="276"/>
    <x v="16"/>
    <x v="3"/>
    <s v="FUR-FU-10000755"/>
    <x v="0"/>
    <x v="3"/>
    <s v="Eldon Expressions Mahogany Wood Desk Collection"/>
    <n v="68.64"/>
    <n v="11"/>
    <n v="17.16"/>
    <x v="2"/>
    <x v="4"/>
  </r>
  <r>
    <s v="CA-2014-126683"/>
    <x v="189"/>
    <d v="2014-10-01T00:00:00"/>
    <x v="0"/>
    <s v="PP-18955"/>
    <s v="Paul Prost"/>
    <x v="2"/>
    <s v="United States"/>
    <x v="15"/>
    <x v="13"/>
    <x v="1"/>
    <s v="FUR-FU-10001706"/>
    <x v="0"/>
    <x v="3"/>
    <s v="Longer-Life Soft White Bulbs"/>
    <n v="6.16"/>
    <n v="2"/>
    <n v="2.9567999999999999"/>
    <x v="3"/>
    <x v="4"/>
  </r>
  <r>
    <s v="CA-2014-126683"/>
    <x v="189"/>
    <d v="2014-10-01T00:00:00"/>
    <x v="0"/>
    <s v="PP-18955"/>
    <s v="Paul Prost"/>
    <x v="2"/>
    <s v="United States"/>
    <x v="15"/>
    <x v="13"/>
    <x v="1"/>
    <s v="FUR-TA-10002958"/>
    <x v="0"/>
    <x v="2"/>
    <s v="Bevis Oval Conference Table, Walnut"/>
    <n v="2348.8200000000002"/>
    <n v="9"/>
    <n v="399.29939999999999"/>
    <x v="3"/>
    <x v="4"/>
  </r>
  <r>
    <s v="CA-2017-148810"/>
    <x v="332"/>
    <d v="2017-07-01T00:00:00"/>
    <x v="1"/>
    <s v="DR-12880"/>
    <s v="Dan Reichenbach"/>
    <x v="1"/>
    <s v="United States"/>
    <x v="89"/>
    <x v="1"/>
    <x v="0"/>
    <s v="FUR-CH-10001545"/>
    <x v="0"/>
    <x v="1"/>
    <s v="Hon Comfortask Task/Swivel Chairs"/>
    <n v="273.55200000000002"/>
    <n v="3"/>
    <n v="-13.6776"/>
    <x v="2"/>
    <x v="2"/>
  </r>
  <r>
    <s v="US-2016-146066"/>
    <x v="650"/>
    <d v="2016-08-23T00:00:00"/>
    <x v="0"/>
    <s v="RB-19465"/>
    <s v="Rick Bensley"/>
    <x v="2"/>
    <s v="United States"/>
    <x v="3"/>
    <x v="3"/>
    <x v="2"/>
    <s v="FUR-TA-10002530"/>
    <x v="0"/>
    <x v="2"/>
    <s v="Iceberg OfficeWorks 42&quot; Round Tables"/>
    <n v="815.29200000000003"/>
    <n v="9"/>
    <n v="-339.70499999999998"/>
    <x v="3"/>
    <x v="10"/>
  </r>
  <r>
    <s v="CA-2014-127614"/>
    <x v="651"/>
    <d v="2014-02-15T00:00:00"/>
    <x v="1"/>
    <s v="NF-18385"/>
    <s v="Natalie Fritzler"/>
    <x v="0"/>
    <s v="United States"/>
    <x v="180"/>
    <x v="25"/>
    <x v="0"/>
    <s v="FUR-TA-10003715"/>
    <x v="0"/>
    <x v="2"/>
    <s v="Hon 2111 Invitation Series Corner Table"/>
    <n v="1256.22"/>
    <n v="6"/>
    <n v="75.373199999999997"/>
    <x v="4"/>
    <x v="11"/>
  </r>
  <r>
    <s v="CA-2017-113208"/>
    <x v="292"/>
    <d v="2017-04-02T00:00:00"/>
    <x v="1"/>
    <s v="ML-18040"/>
    <s v="Michelle Lonsdale"/>
    <x v="1"/>
    <s v="United States"/>
    <x v="54"/>
    <x v="17"/>
    <x v="3"/>
    <s v="FUR-FU-10004245"/>
    <x v="0"/>
    <x v="3"/>
    <s v="Career Cubicle Clock, 8 1/4&quot;, Black"/>
    <n v="60.84"/>
    <n v="3"/>
    <n v="23.119199999999999"/>
    <x v="1"/>
    <x v="9"/>
  </r>
  <r>
    <s v="CA-2014-154893"/>
    <x v="652"/>
    <d v="2014-12-27T00:00:00"/>
    <x v="1"/>
    <s v="GM-14440"/>
    <s v="Gary McGarr"/>
    <x v="0"/>
    <s v="United States"/>
    <x v="53"/>
    <x v="2"/>
    <x v="1"/>
    <s v="FUR-CH-10004287"/>
    <x v="0"/>
    <x v="1"/>
    <s v="SAFCO Arco Folding Chair"/>
    <n v="1325.76"/>
    <n v="6"/>
    <n v="149.148"/>
    <x v="6"/>
    <x v="5"/>
  </r>
  <r>
    <s v="CA-2014-154893"/>
    <x v="652"/>
    <d v="2014-12-27T00:00:00"/>
    <x v="1"/>
    <s v="GM-14440"/>
    <s v="Gary McGarr"/>
    <x v="0"/>
    <s v="United States"/>
    <x v="53"/>
    <x v="2"/>
    <x v="1"/>
    <s v="FUR-CH-10000595"/>
    <x v="0"/>
    <x v="1"/>
    <s v="Safco Contoured Stacking Chairs"/>
    <n v="572.16"/>
    <n v="3"/>
    <n v="35.76"/>
    <x v="6"/>
    <x v="5"/>
  </r>
  <r>
    <s v="CA-2016-127985"/>
    <x v="610"/>
    <d v="2016-04-05T00:00:00"/>
    <x v="0"/>
    <s v="DB-12910"/>
    <s v="Daniel Byrd"/>
    <x v="2"/>
    <s v="United States"/>
    <x v="29"/>
    <x v="24"/>
    <x v="0"/>
    <s v="FUR-FU-10003274"/>
    <x v="0"/>
    <x v="3"/>
    <s v="Regeneration Desk Collection"/>
    <n v="7.04"/>
    <n v="4"/>
    <n v="3.0975999999999999"/>
    <x v="4"/>
    <x v="6"/>
  </r>
  <r>
    <s v="CA-2017-127117"/>
    <x v="438"/>
    <d v="2017-04-19T00:00:00"/>
    <x v="1"/>
    <s v="HM-14860"/>
    <s v="Harry Marie"/>
    <x v="1"/>
    <s v="United States"/>
    <x v="277"/>
    <x v="18"/>
    <x v="2"/>
    <s v="FUR-FU-10004018"/>
    <x v="0"/>
    <x v="3"/>
    <s v="Tensor Computer Mounted Lamp"/>
    <n v="74.45"/>
    <n v="5"/>
    <n v="20.101500000000001"/>
    <x v="2"/>
    <x v="6"/>
  </r>
  <r>
    <s v="CA-2015-104241"/>
    <x v="653"/>
    <d v="2015-01-09T00:00:00"/>
    <x v="1"/>
    <s v="AG-10495"/>
    <s v="Andrew Gjertsen"/>
    <x v="1"/>
    <s v="United States"/>
    <x v="166"/>
    <x v="25"/>
    <x v="0"/>
    <s v="FUR-FU-10001473"/>
    <x v="0"/>
    <x v="3"/>
    <s v="DAX Wood Document Frame"/>
    <n v="192.22"/>
    <n v="14"/>
    <n v="69.199200000000005"/>
    <x v="2"/>
    <x v="8"/>
  </r>
  <r>
    <s v="CA-2017-142342"/>
    <x v="357"/>
    <d v="2017-07-19T00:00:00"/>
    <x v="0"/>
    <s v="AJ-10795"/>
    <s v="Anthony Johnson"/>
    <x v="1"/>
    <s v="United States"/>
    <x v="278"/>
    <x v="2"/>
    <x v="1"/>
    <s v="FUR-BO-10002613"/>
    <x v="0"/>
    <x v="0"/>
    <s v="Atlantic Metals Mobile 4-Shelf Bookcases, Custom Colors"/>
    <n v="1194.165"/>
    <n v="5"/>
    <n v="210.73500000000001"/>
    <x v="3"/>
    <x v="3"/>
  </r>
  <r>
    <s v="CA-2016-145261"/>
    <x v="105"/>
    <d v="2016-12-21T00:00:00"/>
    <x v="2"/>
    <s v="AH-10120"/>
    <s v="Adrian Hane"/>
    <x v="2"/>
    <s v="United States"/>
    <x v="279"/>
    <x v="36"/>
    <x v="1"/>
    <s v="FUR-TA-10002530"/>
    <x v="0"/>
    <x v="2"/>
    <s v="Iceberg OfficeWorks 42&quot; Round Tables"/>
    <n v="377.45"/>
    <n v="5"/>
    <n v="-264.21499999999997"/>
    <x v="0"/>
    <x v="5"/>
  </r>
  <r>
    <s v="CA-2016-108875"/>
    <x v="211"/>
    <d v="2016-10-01T00:00:00"/>
    <x v="1"/>
    <s v="CL-12700"/>
    <s v="Craig Leslie"/>
    <x v="2"/>
    <s v="United States"/>
    <x v="14"/>
    <x v="12"/>
    <x v="1"/>
    <s v="FUR-FU-10002671"/>
    <x v="0"/>
    <x v="3"/>
    <s v="Electrix 20W Halogen Replacement Bulb for Zoom-In Desk Lamp"/>
    <n v="21.44"/>
    <n v="2"/>
    <n v="7.5039999999999996"/>
    <x v="1"/>
    <x v="4"/>
  </r>
  <r>
    <s v="CA-2015-141012"/>
    <x v="654"/>
    <d v="2015-06-11T00:00:00"/>
    <x v="0"/>
    <s v="TG-21640"/>
    <s v="Trudy Glocke"/>
    <x v="0"/>
    <s v="United States"/>
    <x v="280"/>
    <x v="42"/>
    <x v="1"/>
    <s v="FUR-FU-10003192"/>
    <x v="0"/>
    <x v="3"/>
    <s v="Luxo Adjustable Task Clamp Lamp"/>
    <n v="355.36"/>
    <n v="4"/>
    <n v="92.393600000000006"/>
    <x v="3"/>
    <x v="2"/>
  </r>
  <r>
    <s v="CA-2014-126802"/>
    <x v="527"/>
    <d v="2015-01-05T00:00:00"/>
    <x v="1"/>
    <s v="ZC-21910"/>
    <s v="Zuschuss Carroll"/>
    <x v="0"/>
    <s v="United States"/>
    <x v="9"/>
    <x v="8"/>
    <x v="3"/>
    <s v="FUR-FU-10000193"/>
    <x v="0"/>
    <x v="3"/>
    <s v="Tenex Chairmats For Use with Hard Floors"/>
    <n v="38.975999999999999"/>
    <n v="3"/>
    <n v="-50.668799999999997"/>
    <x v="1"/>
    <x v="5"/>
  </r>
  <r>
    <s v="CA-2014-131541"/>
    <x v="655"/>
    <d v="2014-07-28T00:00:00"/>
    <x v="3"/>
    <s v="CK-12205"/>
    <s v="Chloris Kastensmidt"/>
    <x v="0"/>
    <s v="United States"/>
    <x v="281"/>
    <x v="1"/>
    <x v="0"/>
    <s v="FUR-FU-10003623"/>
    <x v="0"/>
    <x v="3"/>
    <s v="DataProducts Ampli Magnifier Task Lamp, Black,"/>
    <n v="129.88800000000001"/>
    <n v="6"/>
    <n v="12.988799999999999"/>
    <x v="7"/>
    <x v="3"/>
  </r>
  <r>
    <s v="CA-2015-119550"/>
    <x v="626"/>
    <d v="2015-12-31T00:00:00"/>
    <x v="1"/>
    <s v="RB-19705"/>
    <s v="Roger Barcio"/>
    <x v="2"/>
    <s v="United States"/>
    <x v="6"/>
    <x v="5"/>
    <x v="3"/>
    <s v="FUR-CH-10002044"/>
    <x v="0"/>
    <x v="1"/>
    <s v="Office Star - Contemporary Task Swivel chair with 2-way adjustable arms, Plum"/>
    <n v="275.05799999999999"/>
    <n v="3"/>
    <n v="-90.376199999999997"/>
    <x v="2"/>
    <x v="5"/>
  </r>
  <r>
    <s v="US-2015-138093"/>
    <x v="479"/>
    <d v="2015-12-16T00:00:00"/>
    <x v="1"/>
    <s v="KM-16225"/>
    <s v="Kalyca Meade"/>
    <x v="1"/>
    <s v="United States"/>
    <x v="237"/>
    <x v="32"/>
    <x v="2"/>
    <s v="FUR-CH-10000785"/>
    <x v="0"/>
    <x v="1"/>
    <s v="Global Ergonomic Managers Chair"/>
    <n v="542.94000000000005"/>
    <n v="3"/>
    <n v="141.1644"/>
    <x v="6"/>
    <x v="5"/>
  </r>
  <r>
    <s v="CA-2016-126165"/>
    <x v="399"/>
    <d v="2016-05-07T00:00:00"/>
    <x v="0"/>
    <s v="AH-10465"/>
    <s v="Amy Hunt"/>
    <x v="0"/>
    <s v="United States"/>
    <x v="28"/>
    <x v="2"/>
    <x v="1"/>
    <s v="FUR-TA-10001676"/>
    <x v="0"/>
    <x v="2"/>
    <s v="Hon 61000 Series Interactive Training Tables"/>
    <n v="71.087999999999994"/>
    <n v="2"/>
    <n v="-1.7771999999999999"/>
    <x v="3"/>
    <x v="7"/>
  </r>
  <r>
    <s v="US-2014-123519"/>
    <x v="609"/>
    <d v="2014-12-21T00:00:00"/>
    <x v="1"/>
    <s v="SS-20875"/>
    <s v="Sung Shariari"/>
    <x v="0"/>
    <s v="United States"/>
    <x v="149"/>
    <x v="15"/>
    <x v="2"/>
    <s v="FUR-TA-10002645"/>
    <x v="0"/>
    <x v="2"/>
    <s v="Hon Rectangular Conference Tables"/>
    <n v="136.53"/>
    <n v="1"/>
    <n v="-52.336500000000001"/>
    <x v="1"/>
    <x v="5"/>
  </r>
  <r>
    <s v="US-2015-160857"/>
    <x v="190"/>
    <d v="2015-05-15T00:00:00"/>
    <x v="1"/>
    <s v="NW-18400"/>
    <s v="Natalie Webber"/>
    <x v="0"/>
    <s v="United States"/>
    <x v="13"/>
    <x v="7"/>
    <x v="2"/>
    <s v="FUR-FU-10001095"/>
    <x v="0"/>
    <x v="3"/>
    <s v="DAX Black Cherry Wood-Tone Poster Frame"/>
    <n v="79.44"/>
    <n v="3"/>
    <n v="30.187200000000001"/>
    <x v="1"/>
    <x v="7"/>
  </r>
  <r>
    <s v="US-2015-160857"/>
    <x v="190"/>
    <d v="2015-05-15T00:00:00"/>
    <x v="1"/>
    <s v="NW-18400"/>
    <s v="Natalie Webber"/>
    <x v="0"/>
    <s v="United States"/>
    <x v="13"/>
    <x v="7"/>
    <x v="2"/>
    <s v="FUR-CH-10002647"/>
    <x v="0"/>
    <x v="1"/>
    <s v="Situations Contoured Folding Chairs, 4/Set"/>
    <n v="127.764"/>
    <n v="2"/>
    <n v="21.294"/>
    <x v="1"/>
    <x v="7"/>
  </r>
  <r>
    <s v="CA-2017-117324"/>
    <x v="64"/>
    <d v="2017-12-13T00:00:00"/>
    <x v="1"/>
    <s v="JP-15520"/>
    <s v="Jeremy Pistek"/>
    <x v="0"/>
    <s v="United States"/>
    <x v="123"/>
    <x v="16"/>
    <x v="3"/>
    <s v="FUR-BO-10003159"/>
    <x v="0"/>
    <x v="0"/>
    <s v="Sauder Camden County Collection Libraries, Planked Cherry Finish"/>
    <n v="459.92"/>
    <n v="4"/>
    <n v="41.392800000000001"/>
    <x v="2"/>
    <x v="5"/>
  </r>
  <r>
    <s v="CA-2017-143574"/>
    <x v="656"/>
    <d v="2017-07-02T00:00:00"/>
    <x v="2"/>
    <s v="DR-12880"/>
    <s v="Dan Reichenbach"/>
    <x v="1"/>
    <s v="United States"/>
    <x v="282"/>
    <x v="19"/>
    <x v="2"/>
    <s v="FUR-BO-10002598"/>
    <x v="0"/>
    <x v="0"/>
    <s v="Hon Metal Bookcases, Putty"/>
    <n v="638.82000000000005"/>
    <n v="9"/>
    <n v="185.2578"/>
    <x v="0"/>
    <x v="2"/>
  </r>
  <r>
    <s v="CA-2017-143574"/>
    <x v="656"/>
    <d v="2017-07-02T00:00:00"/>
    <x v="2"/>
    <s v="DR-12880"/>
    <s v="Dan Reichenbach"/>
    <x v="1"/>
    <s v="United States"/>
    <x v="282"/>
    <x v="19"/>
    <x v="2"/>
    <s v="FUR-FU-10003976"/>
    <x v="0"/>
    <x v="3"/>
    <s v="DAX Executive Solid Wood Document Frame, Desktop or Hang, Mahogany, 5 x 7"/>
    <n v="25.16"/>
    <n v="2"/>
    <n v="8.5543999999999993"/>
    <x v="0"/>
    <x v="2"/>
  </r>
  <r>
    <s v="CA-2014-148614"/>
    <x v="187"/>
    <d v="2014-01-25T00:00:00"/>
    <x v="1"/>
    <s v="MV-17485"/>
    <s v="Mark Van Huff"/>
    <x v="0"/>
    <s v="United States"/>
    <x v="2"/>
    <x v="2"/>
    <x v="1"/>
    <s v="FUR-FU-10003194"/>
    <x v="0"/>
    <x v="3"/>
    <s v="Eldon Expressions Desk Accessory, Wood Pencil Holder, Oak"/>
    <n v="19.3"/>
    <n v="2"/>
    <n v="5.79"/>
    <x v="2"/>
    <x v="8"/>
  </r>
  <r>
    <s v="US-2017-147886"/>
    <x v="657"/>
    <d v="2017-03-31T00:00:00"/>
    <x v="2"/>
    <s v="DH-13075"/>
    <s v="Dave Hallsten"/>
    <x v="1"/>
    <s v="United States"/>
    <x v="130"/>
    <x v="2"/>
    <x v="1"/>
    <s v="FUR-FU-10001095"/>
    <x v="0"/>
    <x v="3"/>
    <s v="DAX Black Cherry Wood-Tone Poster Frame"/>
    <n v="26.48"/>
    <n v="1"/>
    <n v="10.0624"/>
    <x v="0"/>
    <x v="9"/>
  </r>
  <r>
    <s v="US-2017-147886"/>
    <x v="657"/>
    <d v="2017-03-31T00:00:00"/>
    <x v="2"/>
    <s v="DH-13075"/>
    <s v="Dave Hallsten"/>
    <x v="1"/>
    <s v="United States"/>
    <x v="130"/>
    <x v="2"/>
    <x v="1"/>
    <s v="FUR-FU-10003829"/>
    <x v="0"/>
    <x v="3"/>
    <s v="Stackable Trays"/>
    <n v="21.56"/>
    <n v="7"/>
    <n v="6.8992000000000004"/>
    <x v="0"/>
    <x v="9"/>
  </r>
  <r>
    <s v="CA-2014-145800"/>
    <x v="658"/>
    <d v="2014-06-05T00:00:00"/>
    <x v="1"/>
    <s v="SS-20410"/>
    <s v="Shahid Shariari"/>
    <x v="0"/>
    <s v="United States"/>
    <x v="283"/>
    <x v="8"/>
    <x v="3"/>
    <s v="FUR-TA-10001539"/>
    <x v="0"/>
    <x v="2"/>
    <s v="Chromcraft Rectangular Conference Tables"/>
    <n v="355.45499999999998"/>
    <n v="3"/>
    <n v="-184.8366"/>
    <x v="6"/>
    <x v="7"/>
  </r>
  <r>
    <s v="CA-2016-118514"/>
    <x v="659"/>
    <d v="2016-02-10T00:00:00"/>
    <x v="1"/>
    <s v="LC-17050"/>
    <s v="Liz Carlisle"/>
    <x v="0"/>
    <s v="United States"/>
    <x v="52"/>
    <x v="0"/>
    <x v="0"/>
    <s v="FUR-CH-10000015"/>
    <x v="0"/>
    <x v="1"/>
    <s v="Hon Multipurpose Stacking Arm Chairs"/>
    <n v="866.4"/>
    <n v="4"/>
    <n v="225.26400000000001"/>
    <x v="1"/>
    <x v="11"/>
  </r>
  <r>
    <s v="CA-2015-119634"/>
    <x v="660"/>
    <d v="2015-08-16T00:00:00"/>
    <x v="1"/>
    <s v="BW-11065"/>
    <s v="Barry Weirich"/>
    <x v="0"/>
    <s v="United States"/>
    <x v="168"/>
    <x v="30"/>
    <x v="0"/>
    <s v="FUR-FU-10004270"/>
    <x v="0"/>
    <x v="3"/>
    <s v="Executive Impressions 13&quot; Clairmont Wall Clock"/>
    <n v="46.152000000000001"/>
    <n v="3"/>
    <n v="12.1149"/>
    <x v="2"/>
    <x v="10"/>
  </r>
  <r>
    <s v="CA-2017-158169"/>
    <x v="661"/>
    <d v="2017-08-15T00:00:00"/>
    <x v="2"/>
    <s v="JM-16195"/>
    <s v="Justin MacKendrick"/>
    <x v="0"/>
    <s v="United States"/>
    <x v="284"/>
    <x v="2"/>
    <x v="1"/>
    <s v="FUR-FU-10001473"/>
    <x v="0"/>
    <x v="3"/>
    <s v="DAX Wood Document Frame"/>
    <n v="54.92"/>
    <n v="4"/>
    <n v="19.7712"/>
    <x v="0"/>
    <x v="10"/>
  </r>
  <r>
    <s v="CA-2015-162047"/>
    <x v="240"/>
    <d v="2015-11-05T00:00:00"/>
    <x v="2"/>
    <s v="FH-14365"/>
    <s v="Fred Hopkins"/>
    <x v="1"/>
    <s v="United States"/>
    <x v="62"/>
    <x v="7"/>
    <x v="2"/>
    <s v="FUR-CH-10004983"/>
    <x v="0"/>
    <x v="1"/>
    <s v="Office Star - Mid Back Dual function Ergonomic High Back Chair with 2-Way Adjustable Arms"/>
    <n v="1448.82"/>
    <n v="10"/>
    <n v="209.274"/>
    <x v="3"/>
    <x v="0"/>
  </r>
  <r>
    <s v="CA-2015-103835"/>
    <x v="262"/>
    <d v="2015-09-28T00:00:00"/>
    <x v="1"/>
    <s v="SC-20440"/>
    <s v="Shaun Chance"/>
    <x v="1"/>
    <s v="United States"/>
    <x v="2"/>
    <x v="2"/>
    <x v="1"/>
    <s v="FUR-FU-10000010"/>
    <x v="0"/>
    <x v="3"/>
    <s v="DAX Value U-Channel Document Frames, Easel Back"/>
    <n v="14.91"/>
    <n v="3"/>
    <n v="4.6220999999999997"/>
    <x v="4"/>
    <x v="4"/>
  </r>
  <r>
    <s v="CA-2016-142398"/>
    <x v="188"/>
    <d v="2016-04-16T00:00:00"/>
    <x v="1"/>
    <s v="BP-11290"/>
    <s v="Beth Paige"/>
    <x v="0"/>
    <s v="United States"/>
    <x v="2"/>
    <x v="2"/>
    <x v="1"/>
    <s v="FUR-CH-10001545"/>
    <x v="0"/>
    <x v="1"/>
    <s v="Hon Comfortask Task/Swivel Chairs"/>
    <n v="638.28800000000001"/>
    <n v="7"/>
    <n v="-31.914400000000001"/>
    <x v="4"/>
    <x v="6"/>
  </r>
  <r>
    <s v="CA-2014-105270"/>
    <x v="163"/>
    <d v="2014-11-18T00:00:00"/>
    <x v="1"/>
    <s v="AP-10915"/>
    <s v="Arthur Prichep"/>
    <x v="0"/>
    <s v="United States"/>
    <x v="2"/>
    <x v="2"/>
    <x v="1"/>
    <s v="FUR-CH-10000988"/>
    <x v="0"/>
    <x v="1"/>
    <s v="Hon Olson Stacker Stools"/>
    <n v="112.648"/>
    <n v="1"/>
    <n v="11.264799999999999"/>
    <x v="1"/>
    <x v="0"/>
  </r>
  <r>
    <s v="CA-2017-141117"/>
    <x v="125"/>
    <d v="2017-10-08T00:00:00"/>
    <x v="1"/>
    <s v="JK-16090"/>
    <s v="Juliana Krohn"/>
    <x v="0"/>
    <s v="United States"/>
    <x v="76"/>
    <x v="36"/>
    <x v="1"/>
    <s v="FUR-BO-10001972"/>
    <x v="0"/>
    <x v="0"/>
    <s v="O'Sullivan 4-Shelf Bookcase in Odessa Pine"/>
    <n v="217.76400000000001"/>
    <n v="6"/>
    <n v="-384.71640000000002"/>
    <x v="6"/>
    <x v="1"/>
  </r>
  <r>
    <s v="CA-2017-115070"/>
    <x v="662"/>
    <d v="2017-04-14T00:00:00"/>
    <x v="0"/>
    <s v="MG-18205"/>
    <s v="Mitch Gastineau"/>
    <x v="1"/>
    <s v="United States"/>
    <x v="51"/>
    <x v="1"/>
    <x v="0"/>
    <s v="FUR-FU-10003829"/>
    <x v="0"/>
    <x v="3"/>
    <s v="Stackable Trays"/>
    <n v="12.32"/>
    <n v="5"/>
    <n v="1.8480000000000001"/>
    <x v="4"/>
    <x v="6"/>
  </r>
  <r>
    <s v="CA-2017-140186"/>
    <x v="560"/>
    <d v="2017-10-02T00:00:00"/>
    <x v="2"/>
    <s v="PG-18820"/>
    <s v="Patrick Gardner"/>
    <x v="0"/>
    <s v="United States"/>
    <x v="175"/>
    <x v="2"/>
    <x v="1"/>
    <s v="FUR-CH-10002961"/>
    <x v="0"/>
    <x v="1"/>
    <s v="Leather Task Chair, Black"/>
    <n v="72.784000000000006"/>
    <n v="1"/>
    <n v="0"/>
    <x v="0"/>
    <x v="4"/>
  </r>
  <r>
    <s v="CA-2017-140186"/>
    <x v="560"/>
    <d v="2017-10-02T00:00:00"/>
    <x v="2"/>
    <s v="PG-18820"/>
    <s v="Patrick Gardner"/>
    <x v="0"/>
    <s v="United States"/>
    <x v="175"/>
    <x v="2"/>
    <x v="1"/>
    <s v="FUR-FU-10004848"/>
    <x v="0"/>
    <x v="3"/>
    <s v="Howard Miller 13-3/4&quot; Diameter Brushed Chrome Round Wall Clock"/>
    <n v="51.75"/>
    <n v="1"/>
    <n v="15.525"/>
    <x v="0"/>
    <x v="4"/>
  </r>
  <r>
    <s v="CA-2014-124856"/>
    <x v="189"/>
    <d v="2014-10-03T00:00:00"/>
    <x v="0"/>
    <s v="LD-17005"/>
    <s v="Lisa DeCherney"/>
    <x v="0"/>
    <s v="United States"/>
    <x v="13"/>
    <x v="7"/>
    <x v="2"/>
    <s v="FUR-FU-10000521"/>
    <x v="0"/>
    <x v="3"/>
    <s v="Seth Thomas 14&quot; Putty-Colored Wall Clock"/>
    <n v="117.36"/>
    <n v="4"/>
    <n v="36.381599999999999"/>
    <x v="4"/>
    <x v="4"/>
  </r>
  <r>
    <s v="CA-2014-166716"/>
    <x v="663"/>
    <d v="2014-08-25T00:00:00"/>
    <x v="0"/>
    <s v="CR-12730"/>
    <s v="Craig Reiter"/>
    <x v="0"/>
    <s v="United States"/>
    <x v="9"/>
    <x v="8"/>
    <x v="3"/>
    <s v="FUR-CH-10004495"/>
    <x v="0"/>
    <x v="1"/>
    <s v="Global Leather and Oak Executive Chair, Black"/>
    <n v="421.37200000000001"/>
    <n v="2"/>
    <n v="-6.0195999999999996"/>
    <x v="2"/>
    <x v="10"/>
  </r>
  <r>
    <s v="CA-2017-113873"/>
    <x v="596"/>
    <d v="2017-11-19T00:00:00"/>
    <x v="1"/>
    <s v="KE-16420"/>
    <s v="Katrina Edelman"/>
    <x v="1"/>
    <s v="United States"/>
    <x v="144"/>
    <x v="5"/>
    <x v="3"/>
    <s v="FUR-BO-10003441"/>
    <x v="0"/>
    <x v="0"/>
    <s v="Bush Westfield Collection Bookcases, Fully Assembled"/>
    <n v="205.9992"/>
    <n v="3"/>
    <n v="-27.264600000000002"/>
    <x v="6"/>
    <x v="0"/>
  </r>
  <r>
    <s v="CA-2016-125017"/>
    <x v="664"/>
    <d v="2016-02-11T00:00:00"/>
    <x v="1"/>
    <s v="KB-16240"/>
    <s v="Karen Bern"/>
    <x v="1"/>
    <s v="United States"/>
    <x v="196"/>
    <x v="9"/>
    <x v="0"/>
    <s v="FUR-FU-10000723"/>
    <x v="0"/>
    <x v="3"/>
    <s v="Deflect-o EconoMat Studded, No Bevel Mat for Low Pile Carpeting"/>
    <n v="132.22399999999999"/>
    <n v="4"/>
    <n v="-18.180800000000001"/>
    <x v="2"/>
    <x v="11"/>
  </r>
  <r>
    <s v="US-2015-163279"/>
    <x v="665"/>
    <d v="2015-03-26T00:00:00"/>
    <x v="1"/>
    <s v="JD-16150"/>
    <s v="Justin Deggeller"/>
    <x v="1"/>
    <s v="United States"/>
    <x v="53"/>
    <x v="2"/>
    <x v="1"/>
    <s v="FUR-FU-10000747"/>
    <x v="0"/>
    <x v="3"/>
    <s v="Tenex B1-RE Series Chair Mats for Low Pile Carpets"/>
    <n v="91.96"/>
    <n v="2"/>
    <n v="15.6332"/>
    <x v="4"/>
    <x v="9"/>
  </r>
  <r>
    <s v="CA-2017-117632"/>
    <x v="666"/>
    <d v="2017-05-18T00:00:00"/>
    <x v="1"/>
    <s v="CS-12175"/>
    <s v="Charles Sheldon"/>
    <x v="1"/>
    <s v="United States"/>
    <x v="28"/>
    <x v="2"/>
    <x v="1"/>
    <s v="FUR-TA-10001520"/>
    <x v="0"/>
    <x v="2"/>
    <s v="Lesro Sheffield Collection Coffee Table, End Table, Center Table, Corner Table"/>
    <n v="285.48"/>
    <n v="5"/>
    <n v="-10.705500000000001"/>
    <x v="6"/>
    <x v="7"/>
  </r>
  <r>
    <s v="CA-2017-161067"/>
    <x v="667"/>
    <d v="2017-09-06T00:00:00"/>
    <x v="0"/>
    <s v="KB-16405"/>
    <s v="Katrina Bavinger"/>
    <x v="2"/>
    <s v="United States"/>
    <x v="13"/>
    <x v="7"/>
    <x v="2"/>
    <s v="FUR-CH-10004626"/>
    <x v="0"/>
    <x v="1"/>
    <s v="Office Star Flex Back Scooter Chair with Aluminum Finish Frame"/>
    <n v="90.801000000000002"/>
    <n v="1"/>
    <n v="14.124599999999999"/>
    <x v="0"/>
    <x v="4"/>
  </r>
  <r>
    <s v="CA-2017-161067"/>
    <x v="667"/>
    <d v="2017-09-06T00:00:00"/>
    <x v="0"/>
    <s v="KB-16405"/>
    <s v="Katrina Bavinger"/>
    <x v="2"/>
    <s v="United States"/>
    <x v="13"/>
    <x v="7"/>
    <x v="2"/>
    <s v="FUR-CH-10004860"/>
    <x v="0"/>
    <x v="1"/>
    <s v="Global Low Back Tilter Chair"/>
    <n v="181.76400000000001"/>
    <n v="2"/>
    <n v="-8.0784000000000002"/>
    <x v="0"/>
    <x v="4"/>
  </r>
  <r>
    <s v="CA-2016-122063"/>
    <x v="122"/>
    <d v="2016-12-07T00:00:00"/>
    <x v="1"/>
    <s v="MM-17920"/>
    <s v="Michael Moore"/>
    <x v="0"/>
    <s v="United States"/>
    <x v="52"/>
    <x v="6"/>
    <x v="3"/>
    <s v="FUR-TA-10004575"/>
    <x v="0"/>
    <x v="2"/>
    <s v="Hon 5100 Series Wood Tables"/>
    <n v="581.96"/>
    <n v="2"/>
    <n v="104.75279999999999"/>
    <x v="4"/>
    <x v="5"/>
  </r>
  <r>
    <s v="CA-2016-122063"/>
    <x v="122"/>
    <d v="2016-12-07T00:00:00"/>
    <x v="1"/>
    <s v="MM-17920"/>
    <s v="Michael Moore"/>
    <x v="0"/>
    <s v="United States"/>
    <x v="52"/>
    <x v="6"/>
    <x v="3"/>
    <s v="FUR-CH-10004754"/>
    <x v="0"/>
    <x v="1"/>
    <s v="Global Stack Chair with Arms, Black"/>
    <n v="29.98"/>
    <n v="1"/>
    <n v="8.0945999999999998"/>
    <x v="4"/>
    <x v="5"/>
  </r>
  <r>
    <s v="CA-2016-142895"/>
    <x v="668"/>
    <d v="2016-07-26T00:00:00"/>
    <x v="1"/>
    <s v="BP-11290"/>
    <s v="Beth Paige"/>
    <x v="0"/>
    <s v="United States"/>
    <x v="41"/>
    <x v="30"/>
    <x v="0"/>
    <s v="FUR-CH-10002961"/>
    <x v="0"/>
    <x v="1"/>
    <s v="Leather Task Chair, Black"/>
    <n v="363.92"/>
    <n v="5"/>
    <n v="0"/>
    <x v="2"/>
    <x v="3"/>
  </r>
  <r>
    <s v="CA-2015-134992"/>
    <x v="159"/>
    <d v="2015-09-26T00:00:00"/>
    <x v="0"/>
    <s v="MG-17875"/>
    <s v="Michael Grace"/>
    <x v="2"/>
    <s v="United States"/>
    <x v="58"/>
    <x v="25"/>
    <x v="0"/>
    <s v="FUR-FU-10002554"/>
    <x v="0"/>
    <x v="3"/>
    <s v="Westinghouse Floor Lamp with Metal Mesh Shade, Black"/>
    <n v="47.98"/>
    <n v="2"/>
    <n v="11.035399999999999"/>
    <x v="4"/>
    <x v="4"/>
  </r>
  <r>
    <s v="CA-2015-126725"/>
    <x v="669"/>
    <d v="2015-11-21T00:00:00"/>
    <x v="1"/>
    <s v="BS-11665"/>
    <s v="Brian Stugart"/>
    <x v="0"/>
    <s v="United States"/>
    <x v="53"/>
    <x v="2"/>
    <x v="1"/>
    <s v="FUR-FU-10002813"/>
    <x v="0"/>
    <x v="3"/>
    <s v="DAX Contemporary Wood Frame with Silver Metal Mat, Desktop, 11 x 14 Size"/>
    <n v="80.959999999999994"/>
    <n v="4"/>
    <n v="29.145600000000002"/>
    <x v="4"/>
    <x v="0"/>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x v="0"/>
    <x v="3"/>
    <s v="Advantus Panel Wall Certificate Holder - 8.5x11"/>
    <n v="36.6"/>
    <n v="3"/>
    <n v="15.372"/>
    <x v="4"/>
    <x v="0"/>
  </r>
  <r>
    <s v="CA-2015-121783"/>
    <x v="670"/>
    <d v="2015-11-14T00:00:00"/>
    <x v="1"/>
    <s v="PO-19180"/>
    <s v="Philisse Overcash"/>
    <x v="2"/>
    <s v="United States"/>
    <x v="18"/>
    <x v="11"/>
    <x v="3"/>
    <s v="FUR-FU-10004351"/>
    <x v="0"/>
    <x v="3"/>
    <s v="Staple-based wall hangings"/>
    <n v="29.22"/>
    <n v="3"/>
    <n v="12.8568"/>
    <x v="4"/>
    <x v="0"/>
  </r>
  <r>
    <s v="CA-2015-112214"/>
    <x v="671"/>
    <d v="2015-08-11T00:00:00"/>
    <x v="1"/>
    <s v="AH-10690"/>
    <s v="Anna HŠberlin"/>
    <x v="1"/>
    <s v="United States"/>
    <x v="144"/>
    <x v="5"/>
    <x v="3"/>
    <s v="FUR-FU-10002364"/>
    <x v="0"/>
    <x v="3"/>
    <s v="Eldon Expressions Wood Desk Accessories, Oak"/>
    <n v="14.76"/>
    <n v="5"/>
    <n v="-11.439"/>
    <x v="6"/>
    <x v="10"/>
  </r>
  <r>
    <s v="US-2017-153255"/>
    <x v="667"/>
    <d v="2017-09-07T00:00:00"/>
    <x v="0"/>
    <s v="JK-15730"/>
    <s v="Joe Kamberova"/>
    <x v="0"/>
    <s v="United States"/>
    <x v="41"/>
    <x v="2"/>
    <x v="1"/>
    <s v="FUR-BO-10004218"/>
    <x v="0"/>
    <x v="0"/>
    <s v="Bush Heritage Pine Collection 5-Shelf Bookcase, Albany Pine Finish, *Special Order"/>
    <n v="239.666"/>
    <n v="2"/>
    <n v="14.098000000000001"/>
    <x v="4"/>
    <x v="4"/>
  </r>
  <r>
    <s v="CA-2015-108119"/>
    <x v="341"/>
    <d v="2015-11-08T00:00:00"/>
    <x v="1"/>
    <s v="MS-17530"/>
    <s v="MaryBeth Skach"/>
    <x v="0"/>
    <s v="United States"/>
    <x v="285"/>
    <x v="31"/>
    <x v="0"/>
    <s v="FUR-TA-10002530"/>
    <x v="0"/>
    <x v="2"/>
    <s v="Iceberg OfficeWorks 42&quot; Round Tables"/>
    <n v="301.95999999999998"/>
    <n v="2"/>
    <n v="45.293999999999997"/>
    <x v="1"/>
    <x v="0"/>
  </r>
  <r>
    <s v="US-2014-117968"/>
    <x v="31"/>
    <d v="2014-08-07T00:00:00"/>
    <x v="0"/>
    <s v="RS-19420"/>
    <s v="Ricardo Sperren"/>
    <x v="1"/>
    <s v="United States"/>
    <x v="286"/>
    <x v="19"/>
    <x v="2"/>
    <s v="FUR-CH-10002335"/>
    <x v="0"/>
    <x v="1"/>
    <s v="Hon GuestStacker Chair"/>
    <n v="1133.3499999999999"/>
    <n v="5"/>
    <n v="294.67099999999999"/>
    <x v="3"/>
    <x v="10"/>
  </r>
  <r>
    <s v="CA-2016-152247"/>
    <x v="267"/>
    <d v="2016-11-12T00:00:00"/>
    <x v="1"/>
    <s v="MA-17995"/>
    <s v="Michelle Arnett"/>
    <x v="2"/>
    <s v="United States"/>
    <x v="287"/>
    <x v="45"/>
    <x v="1"/>
    <s v="FUR-CH-10001215"/>
    <x v="0"/>
    <x v="1"/>
    <s v="Global Troy Executive Leather Low-Back Tilter"/>
    <n v="1603.136"/>
    <n v="4"/>
    <n v="100.196"/>
    <x v="2"/>
    <x v="0"/>
  </r>
  <r>
    <s v="CA-2016-128223"/>
    <x v="184"/>
    <d v="2016-06-14T00:00:00"/>
    <x v="3"/>
    <s v="EB-13705"/>
    <s v="Ed Braxton"/>
    <x v="1"/>
    <s v="United States"/>
    <x v="261"/>
    <x v="2"/>
    <x v="1"/>
    <s v="FUR-TA-10001771"/>
    <x v="0"/>
    <x v="2"/>
    <s v="Bush Cubix Conference Tables, Fully Assembled"/>
    <n v="1293.4880000000001"/>
    <n v="7"/>
    <n v="80.843000000000004"/>
    <x v="7"/>
    <x v="2"/>
  </r>
  <r>
    <s v="CA-2016-154235"/>
    <x v="211"/>
    <d v="2016-09-28T00:00:00"/>
    <x v="1"/>
    <s v="RD-19900"/>
    <s v="Ruben Dartt"/>
    <x v="0"/>
    <s v="United States"/>
    <x v="17"/>
    <x v="6"/>
    <x v="3"/>
    <s v="FUR-FU-10004006"/>
    <x v="0"/>
    <x v="3"/>
    <s v="Deflect-o DuraMat Lighweight, Studded, Beveled Mat for Low Pile Carpeting"/>
    <n v="127.95"/>
    <n v="3"/>
    <n v="21.7515"/>
    <x v="4"/>
    <x v="4"/>
  </r>
  <r>
    <s v="CA-2016-133935"/>
    <x v="126"/>
    <d v="2016-09-22T00:00:00"/>
    <x v="1"/>
    <s v="JW-15220"/>
    <s v="Jane Waco"/>
    <x v="1"/>
    <s v="United States"/>
    <x v="53"/>
    <x v="2"/>
    <x v="1"/>
    <s v="FUR-CH-10001215"/>
    <x v="0"/>
    <x v="1"/>
    <s v="Global Troy Executive Leather Low-Back Tilter"/>
    <n v="801.56799999999998"/>
    <n v="2"/>
    <n v="50.097999999999999"/>
    <x v="4"/>
    <x v="4"/>
  </r>
  <r>
    <s v="CA-2016-133935"/>
    <x v="126"/>
    <d v="2016-09-22T00:00:00"/>
    <x v="1"/>
    <s v="JW-15220"/>
    <s v="Jane Waco"/>
    <x v="1"/>
    <s v="United States"/>
    <x v="53"/>
    <x v="2"/>
    <x v="1"/>
    <s v="FUR-CH-10002880"/>
    <x v="0"/>
    <x v="1"/>
    <s v="Global High-Back Leather Tilter, Burgundy"/>
    <n v="885.52800000000002"/>
    <n v="9"/>
    <n v="-99.621899999999997"/>
    <x v="4"/>
    <x v="4"/>
  </r>
  <r>
    <s v="CA-2016-136301"/>
    <x v="345"/>
    <d v="2016-03-15T00:00:00"/>
    <x v="0"/>
    <s v="EH-13765"/>
    <s v="Edward Hooks"/>
    <x v="1"/>
    <s v="United States"/>
    <x v="28"/>
    <x v="2"/>
    <x v="1"/>
    <s v="FUR-FU-10004712"/>
    <x v="0"/>
    <x v="3"/>
    <s v="Westinghouse Mesh Shade Clip-On Gooseneck Lamp, Black"/>
    <n v="28.28"/>
    <n v="2"/>
    <n v="7.3528000000000002"/>
    <x v="3"/>
    <x v="9"/>
  </r>
  <r>
    <s v="CA-2016-167682"/>
    <x v="672"/>
    <d v="2016-04-09T00:00:00"/>
    <x v="1"/>
    <s v="ZD-21925"/>
    <s v="Zuschuss Donatelli"/>
    <x v="0"/>
    <s v="United States"/>
    <x v="52"/>
    <x v="6"/>
    <x v="3"/>
    <s v="FUR-FU-10003799"/>
    <x v="0"/>
    <x v="3"/>
    <s v="Seth Thomas 13 1/2&quot; Wall Clock"/>
    <n v="71.12"/>
    <n v="4"/>
    <n v="22.0472"/>
    <x v="6"/>
    <x v="6"/>
  </r>
  <r>
    <s v="CA-2016-159639"/>
    <x v="673"/>
    <d v="2016-12-02T00:00:00"/>
    <x v="1"/>
    <s v="PC-18745"/>
    <s v="Pamela Coakley"/>
    <x v="1"/>
    <s v="United States"/>
    <x v="162"/>
    <x v="18"/>
    <x v="2"/>
    <s v="FUR-FU-10001889"/>
    <x v="0"/>
    <x v="3"/>
    <s v="Ultra Door Pull Handle"/>
    <n v="31.56"/>
    <n v="3"/>
    <n v="10.4148"/>
    <x v="2"/>
    <x v="0"/>
  </r>
  <r>
    <s v="US-2016-113985"/>
    <x v="674"/>
    <d v="2016-12-07T00:00:00"/>
    <x v="1"/>
    <s v="KD-16495"/>
    <s v="Keith Dawkins"/>
    <x v="1"/>
    <s v="United States"/>
    <x v="124"/>
    <x v="2"/>
    <x v="1"/>
    <s v="FUR-FU-10003026"/>
    <x v="0"/>
    <x v="3"/>
    <s v="Eldon Regeneration Recycled Desk Accessories, Black"/>
    <n v="14.52"/>
    <n v="3"/>
    <n v="5.6627999999999998"/>
    <x v="2"/>
    <x v="5"/>
  </r>
  <r>
    <s v="US-2015-126977"/>
    <x v="5"/>
    <d v="2015-09-23T00:00:00"/>
    <x v="1"/>
    <s v="PF-19120"/>
    <s v="Peter Fuller"/>
    <x v="0"/>
    <s v="United States"/>
    <x v="13"/>
    <x v="7"/>
    <x v="2"/>
    <s v="FUR-CH-10001973"/>
    <x v="0"/>
    <x v="1"/>
    <s v="Office Star Flex Back Scooter Chair with White Frame"/>
    <n v="199.76400000000001"/>
    <n v="2"/>
    <n v="8.8783999999999992"/>
    <x v="6"/>
    <x v="4"/>
  </r>
  <r>
    <s v="US-2015-126977"/>
    <x v="5"/>
    <d v="2015-09-23T00:00:00"/>
    <x v="1"/>
    <s v="PF-19120"/>
    <s v="Peter Fuller"/>
    <x v="0"/>
    <s v="United States"/>
    <x v="13"/>
    <x v="7"/>
    <x v="2"/>
    <s v="FUR-BO-10004834"/>
    <x v="0"/>
    <x v="0"/>
    <s v="Riverside Palais Royal Lawyers Bookcase, Royale Cherry Finish"/>
    <n v="4228.7039999999997"/>
    <n v="6"/>
    <n v="158.57640000000001"/>
    <x v="6"/>
    <x v="4"/>
  </r>
  <r>
    <s v="US-2015-126977"/>
    <x v="5"/>
    <d v="2015-09-23T00:00:00"/>
    <x v="1"/>
    <s v="PF-19120"/>
    <s v="Peter Fuller"/>
    <x v="0"/>
    <s v="United States"/>
    <x v="13"/>
    <x v="7"/>
    <x v="2"/>
    <s v="FUR-BO-10002213"/>
    <x v="0"/>
    <x v="0"/>
    <s v="DMI Eclipse Executive Suite Bookcases"/>
    <n v="2003.92"/>
    <n v="5"/>
    <n v="-25.048999999999999"/>
    <x v="6"/>
    <x v="4"/>
  </r>
  <r>
    <s v="CA-2016-130288"/>
    <x v="675"/>
    <d v="2016-11-30T00:00:00"/>
    <x v="0"/>
    <s v="DK-13225"/>
    <s v="Dean Katz"/>
    <x v="1"/>
    <s v="United States"/>
    <x v="13"/>
    <x v="7"/>
    <x v="2"/>
    <s v="FUR-TA-10002958"/>
    <x v="0"/>
    <x v="2"/>
    <s v="Bevis Oval Conference Table, Walnut"/>
    <n v="313.17599999999999"/>
    <n v="2"/>
    <n v="-120.0508"/>
    <x v="4"/>
    <x v="0"/>
  </r>
  <r>
    <s v="US-2014-118997"/>
    <x v="676"/>
    <d v="2014-04-12T00:00:00"/>
    <x v="1"/>
    <s v="RA-19885"/>
    <s v="Ruben Ausman"/>
    <x v="1"/>
    <s v="United States"/>
    <x v="42"/>
    <x v="33"/>
    <x v="0"/>
    <s v="FUR-TA-10001086"/>
    <x v="0"/>
    <x v="2"/>
    <s v="SAFCO PlanMaster Boards, 60w x 37-1/2d, White Melamine"/>
    <n v="1215.92"/>
    <n v="8"/>
    <n v="316.13920000000002"/>
    <x v="4"/>
    <x v="6"/>
  </r>
  <r>
    <s v="CA-2014-114314"/>
    <x v="524"/>
    <d v="2014-10-15T00:00:00"/>
    <x v="1"/>
    <s v="DB-13555"/>
    <s v="Dorothy Badders"/>
    <x v="1"/>
    <s v="United States"/>
    <x v="160"/>
    <x v="31"/>
    <x v="0"/>
    <s v="FUR-FU-10002107"/>
    <x v="0"/>
    <x v="3"/>
    <s v="Eldon Pizzaz Desk Accessories"/>
    <n v="8.92"/>
    <n v="4"/>
    <n v="3.9247999999999998"/>
    <x v="4"/>
    <x v="1"/>
  </r>
  <r>
    <s v="US-2017-169551"/>
    <x v="677"/>
    <d v="2017-07-09T00:00:00"/>
    <x v="2"/>
    <s v="RL-19615"/>
    <s v="Rob Lucas"/>
    <x v="0"/>
    <s v="United States"/>
    <x v="3"/>
    <x v="3"/>
    <x v="2"/>
    <s v="FUR-BO-10001519"/>
    <x v="0"/>
    <x v="0"/>
    <s v="O'Sullivan 3-Shelf Heavy-Duty Bookcases"/>
    <n v="87.21"/>
    <n v="3"/>
    <n v="-45.349200000000003"/>
    <x v="3"/>
    <x v="3"/>
  </r>
  <r>
    <s v="CA-2016-103107"/>
    <x v="557"/>
    <d v="2016-07-04T00:00:00"/>
    <x v="3"/>
    <s v="RB-19465"/>
    <s v="Rick Bensley"/>
    <x v="2"/>
    <s v="United States"/>
    <x v="15"/>
    <x v="13"/>
    <x v="1"/>
    <s v="FUR-FU-10000221"/>
    <x v="0"/>
    <x v="3"/>
    <s v="Master Caster Door Stop, Brown"/>
    <n v="25.4"/>
    <n v="5"/>
    <n v="8.6359999999999992"/>
    <x v="7"/>
    <x v="3"/>
  </r>
  <r>
    <s v="CA-2014-104178"/>
    <x v="678"/>
    <d v="2014-08-29T00:00:00"/>
    <x v="1"/>
    <s v="JM-15265"/>
    <s v="Janet Molinari"/>
    <x v="1"/>
    <s v="United States"/>
    <x v="2"/>
    <x v="2"/>
    <x v="1"/>
    <s v="FUR-FU-10000771"/>
    <x v="0"/>
    <x v="3"/>
    <s v="Eldon 200 Class Desk Accessories, Smoke"/>
    <n v="6.28"/>
    <n v="1"/>
    <n v="2.6375999999999999"/>
    <x v="4"/>
    <x v="10"/>
  </r>
  <r>
    <s v="CA-2014-155796"/>
    <x v="163"/>
    <d v="2014-11-15T00:00:00"/>
    <x v="0"/>
    <s v="TS-21430"/>
    <s v="Tom Stivers"/>
    <x v="1"/>
    <s v="United States"/>
    <x v="288"/>
    <x v="3"/>
    <x v="2"/>
    <s v="FUR-FU-10000409"/>
    <x v="0"/>
    <x v="3"/>
    <s v="GE 4 Foot Flourescent Tube, 40 Watt"/>
    <n v="23.968"/>
    <n v="2"/>
    <n v="7.7896000000000001"/>
    <x v="4"/>
    <x v="0"/>
  </r>
  <r>
    <s v="CA-2014-155796"/>
    <x v="163"/>
    <d v="2014-11-15T00:00:00"/>
    <x v="0"/>
    <s v="TS-21430"/>
    <s v="Tom Stivers"/>
    <x v="1"/>
    <s v="United States"/>
    <x v="288"/>
    <x v="3"/>
    <x v="2"/>
    <s v="FUR-BO-10002545"/>
    <x v="0"/>
    <x v="0"/>
    <s v="Atlantic Metals Mobile 3-Shelf Bookcases, Custom Colors"/>
    <n v="521.96"/>
    <n v="4"/>
    <n v="-250.54079999999999"/>
    <x v="4"/>
    <x v="0"/>
  </r>
  <r>
    <s v="CA-2016-127138"/>
    <x v="679"/>
    <d v="2016-03-15T00:00:00"/>
    <x v="0"/>
    <s v="DK-13225"/>
    <s v="Dean Katz"/>
    <x v="1"/>
    <s v="United States"/>
    <x v="28"/>
    <x v="2"/>
    <x v="1"/>
    <s v="FUR-CH-10003746"/>
    <x v="0"/>
    <x v="1"/>
    <s v="Hon 4070 Series Pagoda Round Back Stacking Chairs"/>
    <n v="770.35199999999998"/>
    <n v="3"/>
    <n v="77.035200000000003"/>
    <x v="0"/>
    <x v="9"/>
  </r>
  <r>
    <s v="CA-2017-150602"/>
    <x v="436"/>
    <d v="2017-02-14T00:00:00"/>
    <x v="0"/>
    <s v="ML-17395"/>
    <s v="Marina Lichtenstein"/>
    <x v="1"/>
    <s v="United States"/>
    <x v="2"/>
    <x v="2"/>
    <x v="1"/>
    <s v="FUR-FU-10003142"/>
    <x v="0"/>
    <x v="3"/>
    <s v="Master Big Foot Doorstop, Beige"/>
    <n v="21.12"/>
    <n v="4"/>
    <n v="6.5472000000000001"/>
    <x v="2"/>
    <x v="11"/>
  </r>
  <r>
    <s v="CA-2014-141726"/>
    <x v="435"/>
    <d v="2014-07-22T00:00:00"/>
    <x v="2"/>
    <s v="CC-12145"/>
    <s v="Charles Crestani"/>
    <x v="0"/>
    <s v="United States"/>
    <x v="53"/>
    <x v="2"/>
    <x v="1"/>
    <s v="FUR-FU-10003577"/>
    <x v="0"/>
    <x v="3"/>
    <s v="Nu-Dell Leatherette Frames"/>
    <n v="43.02"/>
    <n v="3"/>
    <n v="15.4872"/>
    <x v="3"/>
    <x v="3"/>
  </r>
  <r>
    <s v="CA-2017-115105"/>
    <x v="335"/>
    <d v="2017-02-11T00:00:00"/>
    <x v="1"/>
    <s v="BD-11770"/>
    <s v="Bryan Davis"/>
    <x v="0"/>
    <s v="United States"/>
    <x v="13"/>
    <x v="7"/>
    <x v="2"/>
    <s v="FUR-BO-10001811"/>
    <x v="0"/>
    <x v="0"/>
    <s v="Atlantic Metals Mobile 5-Shelf Bookcases, Custom Colors"/>
    <n v="240.78399999999999"/>
    <n v="1"/>
    <n v="30.097999999999999"/>
    <x v="2"/>
    <x v="11"/>
  </r>
  <r>
    <s v="CA-2014-117765"/>
    <x v="266"/>
    <d v="2014-09-13T00:00:00"/>
    <x v="1"/>
    <s v="RB-19465"/>
    <s v="Rick Bensley"/>
    <x v="2"/>
    <s v="United States"/>
    <x v="169"/>
    <x v="37"/>
    <x v="3"/>
    <s v="FUR-TA-10001039"/>
    <x v="0"/>
    <x v="2"/>
    <s v="KI Adjustable-Height Table"/>
    <n v="429.9"/>
    <n v="5"/>
    <n v="111.774"/>
    <x v="6"/>
    <x v="4"/>
  </r>
  <r>
    <s v="CA-2014-117765"/>
    <x v="266"/>
    <d v="2014-09-13T00:00:00"/>
    <x v="1"/>
    <s v="RB-19465"/>
    <s v="Rick Bensley"/>
    <x v="2"/>
    <s v="United States"/>
    <x v="169"/>
    <x v="37"/>
    <x v="3"/>
    <s v="FUR-CH-10004698"/>
    <x v="0"/>
    <x v="1"/>
    <s v="Padded Folding Chairs, Black, 4/Carton"/>
    <n v="161.96"/>
    <n v="2"/>
    <n v="45.348799999999997"/>
    <x v="6"/>
    <x v="4"/>
  </r>
  <r>
    <s v="CA-2016-163776"/>
    <x v="680"/>
    <d v="2016-07-25T00:00:00"/>
    <x v="1"/>
    <s v="JS-16030"/>
    <s v="Joy Smith"/>
    <x v="0"/>
    <s v="United States"/>
    <x v="289"/>
    <x v="21"/>
    <x v="0"/>
    <s v="FUR-FU-10001185"/>
    <x v="0"/>
    <x v="3"/>
    <s v="Advantus Employee of the Month Certificate Frame, 11 x 13-1/2"/>
    <n v="185.58"/>
    <n v="6"/>
    <n v="76.087800000000001"/>
    <x v="6"/>
    <x v="3"/>
  </r>
  <r>
    <s v="CA-2016-163776"/>
    <x v="680"/>
    <d v="2016-07-25T00:00:00"/>
    <x v="1"/>
    <s v="JS-16030"/>
    <s v="Joy Smith"/>
    <x v="0"/>
    <s v="United States"/>
    <x v="289"/>
    <x v="21"/>
    <x v="0"/>
    <s v="FUR-BO-10003546"/>
    <x v="0"/>
    <x v="0"/>
    <s v="Hon 4-Shelf Metal Bookcases"/>
    <n v="504.9"/>
    <n v="5"/>
    <n v="126.22499999999999"/>
    <x v="6"/>
    <x v="3"/>
  </r>
  <r>
    <s v="US-2017-163300"/>
    <x v="102"/>
    <d v="2017-09-21T00:00:00"/>
    <x v="1"/>
    <s v="ES-14020"/>
    <s v="Erica Smith"/>
    <x v="0"/>
    <s v="United States"/>
    <x v="2"/>
    <x v="2"/>
    <x v="1"/>
    <s v="FUR-CH-10003396"/>
    <x v="0"/>
    <x v="1"/>
    <s v="Global Deluxe Steno Chair"/>
    <n v="184.75200000000001"/>
    <n v="3"/>
    <n v="-20.784600000000001"/>
    <x v="6"/>
    <x v="4"/>
  </r>
  <r>
    <s v="CA-2016-162187"/>
    <x v="106"/>
    <d v="2016-12-11T00:00:00"/>
    <x v="3"/>
    <s v="NS-18640"/>
    <s v="Noel Staavos"/>
    <x v="1"/>
    <s v="United States"/>
    <x v="29"/>
    <x v="15"/>
    <x v="2"/>
    <s v="FUR-CH-10003298"/>
    <x v="0"/>
    <x v="1"/>
    <s v="Office Star - Contemporary Task Swivel chair with Loop Arms, Charcoal"/>
    <n v="458.43"/>
    <n v="5"/>
    <n v="-137.529"/>
    <x v="7"/>
    <x v="5"/>
  </r>
  <r>
    <s v="CA-2016-162187"/>
    <x v="106"/>
    <d v="2016-12-11T00:00:00"/>
    <x v="3"/>
    <s v="NS-18640"/>
    <s v="Noel Staavos"/>
    <x v="1"/>
    <s v="United States"/>
    <x v="29"/>
    <x v="15"/>
    <x v="2"/>
    <s v="FUR-TA-10003008"/>
    <x v="0"/>
    <x v="2"/>
    <s v="Lesro Round Back Collection Coffee Table, End Table"/>
    <n v="328.59"/>
    <n v="3"/>
    <n v="-147.8655"/>
    <x v="7"/>
    <x v="5"/>
  </r>
  <r>
    <s v="US-2014-112991"/>
    <x v="681"/>
    <d v="2014-12-14T00:00:00"/>
    <x v="1"/>
    <s v="SH-19975"/>
    <s v="Sally Hughsby"/>
    <x v="1"/>
    <s v="United States"/>
    <x v="290"/>
    <x v="42"/>
    <x v="1"/>
    <s v="FUR-CH-10001708"/>
    <x v="0"/>
    <x v="1"/>
    <s v="Office Star - Contemporary Swivel Chair with Padded Adjustable Arms and Flex Back"/>
    <n v="338.35199999999998"/>
    <n v="3"/>
    <n v="4.2294"/>
    <x v="4"/>
    <x v="5"/>
  </r>
  <r>
    <s v="CA-2014-124079"/>
    <x v="536"/>
    <d v="2014-12-17T00:00:00"/>
    <x v="1"/>
    <s v="RF-19345"/>
    <s v="Randy Ferguson"/>
    <x v="1"/>
    <s v="United States"/>
    <x v="43"/>
    <x v="22"/>
    <x v="1"/>
    <s v="FUR-FU-10002553"/>
    <x v="0"/>
    <x v="3"/>
    <s v="Electrix Incandescent Magnifying Lamp, Black"/>
    <n v="87.96"/>
    <n v="3"/>
    <n v="7.6965000000000003"/>
    <x v="4"/>
    <x v="5"/>
  </r>
  <r>
    <s v="CA-2017-107244"/>
    <x v="87"/>
    <d v="2017-09-11T00:00:00"/>
    <x v="1"/>
    <s v="AG-10390"/>
    <s v="Allen Goldenen"/>
    <x v="0"/>
    <s v="United States"/>
    <x v="2"/>
    <x v="2"/>
    <x v="1"/>
    <s v="FUR-FU-10002597"/>
    <x v="0"/>
    <x v="3"/>
    <s v="C-Line Magnetic Cubicle Keepers, Clear Polypropylene"/>
    <n v="19.760000000000002"/>
    <n v="4"/>
    <n v="8.2992000000000008"/>
    <x v="4"/>
    <x v="4"/>
  </r>
  <r>
    <s v="CA-2015-100657"/>
    <x v="46"/>
    <d v="2015-11-07T00:00:00"/>
    <x v="1"/>
    <s v="SW-20245"/>
    <s v="Scot Wooten"/>
    <x v="0"/>
    <s v="United States"/>
    <x v="8"/>
    <x v="7"/>
    <x v="2"/>
    <s v="FUR-CH-10003535"/>
    <x v="0"/>
    <x v="1"/>
    <s v="Global Armless Task Chair, Royal Blue"/>
    <n v="109.764"/>
    <n v="2"/>
    <n v="8.5372000000000003"/>
    <x v="2"/>
    <x v="0"/>
  </r>
  <r>
    <s v="CA-2017-129028"/>
    <x v="535"/>
    <d v="2017-04-03T00:00:00"/>
    <x v="2"/>
    <s v="GB-14530"/>
    <s v="George Bell"/>
    <x v="1"/>
    <s v="United States"/>
    <x v="73"/>
    <x v="10"/>
    <x v="0"/>
    <s v="FUR-FU-10004006"/>
    <x v="0"/>
    <x v="3"/>
    <s v="Deflect-o DuraMat Lighweight, Studded, Beveled Mat for Low Pile Carpeting"/>
    <n v="127.95"/>
    <n v="3"/>
    <n v="21.7515"/>
    <x v="3"/>
    <x v="6"/>
  </r>
  <r>
    <s v="CA-2014-102652"/>
    <x v="226"/>
    <d v="2014-04-12T00:00:00"/>
    <x v="1"/>
    <s v="AY-10555"/>
    <s v="Andy Yotov"/>
    <x v="1"/>
    <s v="United States"/>
    <x v="2"/>
    <x v="2"/>
    <x v="1"/>
    <s v="FUR-FU-10000747"/>
    <x v="0"/>
    <x v="3"/>
    <s v="Tenex B1-RE Series Chair Mats for Low Pile Carpets"/>
    <n v="91.96"/>
    <n v="2"/>
    <n v="15.6332"/>
    <x v="6"/>
    <x v="6"/>
  </r>
  <r>
    <s v="CA-2014-102652"/>
    <x v="226"/>
    <d v="2014-04-12T00:00:00"/>
    <x v="1"/>
    <s v="AY-10555"/>
    <s v="Andy Yotov"/>
    <x v="1"/>
    <s v="United States"/>
    <x v="2"/>
    <x v="2"/>
    <x v="1"/>
    <s v="FUR-FU-10001918"/>
    <x v="0"/>
    <x v="3"/>
    <s v="C-Line Cubicle Keepers Polyproplyene Holder With Velcro Backings"/>
    <n v="33.11"/>
    <n v="7"/>
    <n v="12.9129"/>
    <x v="6"/>
    <x v="6"/>
  </r>
  <r>
    <s v="US-2017-152492"/>
    <x v="682"/>
    <d v="2017-07-06T00:00:00"/>
    <x v="3"/>
    <s v="AH-10585"/>
    <s v="Angele Hood"/>
    <x v="0"/>
    <s v="United States"/>
    <x v="89"/>
    <x v="1"/>
    <x v="0"/>
    <s v="FUR-CH-10000155"/>
    <x v="0"/>
    <x v="1"/>
    <s v="Global Comet Stacking Armless Chair"/>
    <n v="239.24"/>
    <n v="1"/>
    <n v="23.923999999999999"/>
    <x v="7"/>
    <x v="3"/>
  </r>
  <r>
    <s v="CA-2016-101168"/>
    <x v="683"/>
    <d v="2017-01-01T00:00:00"/>
    <x v="1"/>
    <s v="SS-20140"/>
    <s v="Saphhira Shifley"/>
    <x v="1"/>
    <s v="United States"/>
    <x v="291"/>
    <x v="28"/>
    <x v="2"/>
    <s v="FUR-FU-10003142"/>
    <x v="0"/>
    <x v="3"/>
    <s v="Master Big Foot Doorstop, Beige"/>
    <n v="21.12"/>
    <n v="4"/>
    <n v="6.5472000000000001"/>
    <x v="1"/>
    <x v="5"/>
  </r>
  <r>
    <s v="CA-2015-130253"/>
    <x v="646"/>
    <d v="2015-12-18T00:00:00"/>
    <x v="1"/>
    <s v="PP-18955"/>
    <s v="Paul Prost"/>
    <x v="2"/>
    <s v="United States"/>
    <x v="2"/>
    <x v="2"/>
    <x v="1"/>
    <s v="FUR-FU-10002963"/>
    <x v="0"/>
    <x v="3"/>
    <s v="Master Caster Door Stop, Gray"/>
    <n v="15.24"/>
    <n v="3"/>
    <n v="5.1816000000000004"/>
    <x v="4"/>
    <x v="5"/>
  </r>
  <r>
    <s v="CA-2016-131205"/>
    <x v="631"/>
    <d v="2016-09-08T00:00:00"/>
    <x v="1"/>
    <s v="AA-10645"/>
    <s v="Anna Andreadi"/>
    <x v="0"/>
    <s v="United States"/>
    <x v="292"/>
    <x v="0"/>
    <x v="0"/>
    <s v="FUR-FU-10003347"/>
    <x v="0"/>
    <x v="3"/>
    <s v="Coloredge Poster Frame"/>
    <n v="42.6"/>
    <n v="3"/>
    <n v="16.614000000000001"/>
    <x v="4"/>
    <x v="4"/>
  </r>
  <r>
    <s v="CA-2016-117912"/>
    <x v="684"/>
    <d v="2016-02-08T00:00:00"/>
    <x v="1"/>
    <s v="TB-21520"/>
    <s v="Tracy Blumstein"/>
    <x v="0"/>
    <s v="United States"/>
    <x v="293"/>
    <x v="22"/>
    <x v="1"/>
    <s v="FUR-FU-10002088"/>
    <x v="0"/>
    <x v="3"/>
    <s v="Nu-Dell Float Frame 11 x 14 1/2"/>
    <n v="14.368"/>
    <n v="2"/>
    <n v="3.9512"/>
    <x v="4"/>
    <x v="11"/>
  </r>
  <r>
    <s v="CA-2017-145702"/>
    <x v="405"/>
    <d v="2017-05-24T00:00:00"/>
    <x v="0"/>
    <s v="AH-10075"/>
    <s v="Adam Hart"/>
    <x v="1"/>
    <s v="United States"/>
    <x v="270"/>
    <x v="9"/>
    <x v="0"/>
    <s v="FUR-CH-10001482"/>
    <x v="0"/>
    <x v="1"/>
    <s v="Office Star - Mesh Screen back chair with Vinyl seat"/>
    <n v="314.35199999999998"/>
    <n v="3"/>
    <n v="-35.364600000000003"/>
    <x v="2"/>
    <x v="7"/>
  </r>
  <r>
    <s v="CA-2015-113215"/>
    <x v="558"/>
    <d v="2015-09-08T00:00:00"/>
    <x v="1"/>
    <s v="CP-12085"/>
    <s v="Cathy Prescott"/>
    <x v="1"/>
    <s v="United States"/>
    <x v="104"/>
    <x v="22"/>
    <x v="1"/>
    <s v="FUR-FU-10002937"/>
    <x v="0"/>
    <x v="3"/>
    <s v="GE 48&quot; Fluorescent Tube, Cool White Energy Saver, 34 Watts, 30/Box"/>
    <n v="238.15199999999999"/>
    <n v="3"/>
    <n v="89.307000000000002"/>
    <x v="2"/>
    <x v="4"/>
  </r>
  <r>
    <s v="CA-2016-154662"/>
    <x v="641"/>
    <d v="2016-06-16T00:00:00"/>
    <x v="1"/>
    <s v="BF-11215"/>
    <s v="Benjamin Farhat"/>
    <x v="2"/>
    <s v="United States"/>
    <x v="12"/>
    <x v="11"/>
    <x v="3"/>
    <s v="FUR-TA-10001771"/>
    <x v="0"/>
    <x v="2"/>
    <s v="Bush Cubix Conference Tables, Fully Assembled"/>
    <n v="692.94"/>
    <n v="3"/>
    <n v="173.23500000000001"/>
    <x v="1"/>
    <x v="2"/>
  </r>
  <r>
    <s v="CA-2016-124016"/>
    <x v="348"/>
    <d v="2016-09-26T00:00:00"/>
    <x v="0"/>
    <s v="JS-15940"/>
    <s v="Joni Sundaresam"/>
    <x v="2"/>
    <s v="United States"/>
    <x v="68"/>
    <x v="15"/>
    <x v="2"/>
    <s v="FUR-FU-10004963"/>
    <x v="0"/>
    <x v="3"/>
    <s v="Eldon 400 Class Desk Accessories, Black Carbon"/>
    <n v="28"/>
    <n v="4"/>
    <n v="7.7"/>
    <x v="0"/>
    <x v="4"/>
  </r>
  <r>
    <s v="CA-2017-166695"/>
    <x v="685"/>
    <d v="2017-05-24T00:00:00"/>
    <x v="1"/>
    <s v="CC-12430"/>
    <s v="Chuck Clark"/>
    <x v="2"/>
    <s v="United States"/>
    <x v="174"/>
    <x v="2"/>
    <x v="1"/>
    <s v="FUR-CH-10000225"/>
    <x v="0"/>
    <x v="1"/>
    <s v="Global Geo Office Task Chair, Gray"/>
    <n v="518.27200000000005"/>
    <n v="8"/>
    <n v="-97.176000000000002"/>
    <x v="4"/>
    <x v="7"/>
  </r>
  <r>
    <s v="CA-2017-166695"/>
    <x v="685"/>
    <d v="2017-05-24T00:00:00"/>
    <x v="1"/>
    <s v="CC-12430"/>
    <s v="Chuck Clark"/>
    <x v="2"/>
    <s v="United States"/>
    <x v="174"/>
    <x v="2"/>
    <x v="1"/>
    <s v="FUR-FU-10002191"/>
    <x v="0"/>
    <x v="3"/>
    <s v="G.E. Halogen Desk Lamp Bulbs"/>
    <n v="6.98"/>
    <n v="1"/>
    <n v="3.3504"/>
    <x v="4"/>
    <x v="7"/>
  </r>
  <r>
    <s v="CA-2016-151561"/>
    <x v="686"/>
    <d v="2016-09-07T00:00:00"/>
    <x v="1"/>
    <s v="PG-18820"/>
    <s v="Patrick Gardner"/>
    <x v="0"/>
    <s v="United States"/>
    <x v="13"/>
    <x v="7"/>
    <x v="2"/>
    <s v="FUR-FU-10004864"/>
    <x v="0"/>
    <x v="3"/>
    <s v="Howard Miller 14-1/2&quot; Diameter Chrome Round Wall Clock"/>
    <n v="191.82"/>
    <n v="3"/>
    <n v="61.382399999999997"/>
    <x v="6"/>
    <x v="4"/>
  </r>
  <r>
    <s v="US-2014-165589"/>
    <x v="687"/>
    <d v="2014-02-18T00:00:00"/>
    <x v="3"/>
    <s v="TB-21595"/>
    <s v="Troy Blackwell"/>
    <x v="0"/>
    <s v="United States"/>
    <x v="294"/>
    <x v="5"/>
    <x v="3"/>
    <s v="FUR-FU-10002396"/>
    <x v="0"/>
    <x v="3"/>
    <s v="DAX Copper Panel Document Frame, 5 x 7 Size"/>
    <n v="25.16"/>
    <n v="5"/>
    <n v="-11.321999999999999"/>
    <x v="7"/>
    <x v="11"/>
  </r>
  <r>
    <s v="CA-2015-114048"/>
    <x v="646"/>
    <d v="2015-12-18T00:00:00"/>
    <x v="1"/>
    <s v="EH-13945"/>
    <s v="Eric Hoffmann"/>
    <x v="0"/>
    <s v="United States"/>
    <x v="46"/>
    <x v="2"/>
    <x v="1"/>
    <s v="FUR-FU-10004351"/>
    <x v="0"/>
    <x v="3"/>
    <s v="Staple-based wall hangings"/>
    <n v="29.22"/>
    <n v="3"/>
    <n v="12.8568"/>
    <x v="4"/>
    <x v="5"/>
  </r>
  <r>
    <s v="CA-2017-100111"/>
    <x v="688"/>
    <d v="2017-09-26T00:00:00"/>
    <x v="1"/>
    <s v="SV-20365"/>
    <s v="Seth Vernon"/>
    <x v="0"/>
    <s v="United States"/>
    <x v="13"/>
    <x v="7"/>
    <x v="2"/>
    <s v="FUR-CH-10003846"/>
    <x v="0"/>
    <x v="1"/>
    <s v="Hon Valutask Swivel Chairs"/>
    <n v="272.64600000000002"/>
    <n v="3"/>
    <n v="18.176400000000001"/>
    <x v="6"/>
    <x v="4"/>
  </r>
  <r>
    <s v="CA-2017-100111"/>
    <x v="688"/>
    <d v="2017-09-26T00:00:00"/>
    <x v="1"/>
    <s v="SV-20365"/>
    <s v="Seth Vernon"/>
    <x v="0"/>
    <s v="United States"/>
    <x v="13"/>
    <x v="7"/>
    <x v="2"/>
    <s v="FUR-CH-10003061"/>
    <x v="0"/>
    <x v="1"/>
    <s v="Global Leather Task Chair, Black"/>
    <n v="80.991"/>
    <n v="1"/>
    <n v="8.0991"/>
    <x v="6"/>
    <x v="4"/>
  </r>
  <r>
    <s v="CA-2017-100111"/>
    <x v="688"/>
    <d v="2017-09-26T00:00:00"/>
    <x v="1"/>
    <s v="SV-20365"/>
    <s v="Seth Vernon"/>
    <x v="0"/>
    <s v="United States"/>
    <x v="13"/>
    <x v="7"/>
    <x v="2"/>
    <s v="FUR-CH-10004086"/>
    <x v="0"/>
    <x v="1"/>
    <s v="Hon 4070 Series Pagoda Armless Upholstered Stacking Chairs"/>
    <n v="2888.127"/>
    <n v="11"/>
    <n v="609.71569999999997"/>
    <x v="6"/>
    <x v="4"/>
  </r>
  <r>
    <s v="CA-2017-100111"/>
    <x v="688"/>
    <d v="2017-09-26T00:00:00"/>
    <x v="1"/>
    <s v="SV-20365"/>
    <s v="Seth Vernon"/>
    <x v="0"/>
    <s v="United States"/>
    <x v="13"/>
    <x v="7"/>
    <x v="2"/>
    <s v="FUR-CH-10001215"/>
    <x v="0"/>
    <x v="1"/>
    <s v="Global Troy Executive Leather Low-Back Tilter"/>
    <n v="2254.41"/>
    <n v="5"/>
    <n v="375.73500000000001"/>
    <x v="6"/>
    <x v="4"/>
  </r>
  <r>
    <s v="US-2017-132381"/>
    <x v="621"/>
    <d v="2017-08-24T00:00:00"/>
    <x v="2"/>
    <s v="Dp-13240"/>
    <s v="Dean percer"/>
    <x v="2"/>
    <s v="United States"/>
    <x v="3"/>
    <x v="3"/>
    <x v="2"/>
    <s v="FUR-TA-10002356"/>
    <x v="0"/>
    <x v="2"/>
    <s v="Bevis Boat-Shaped Conference Table"/>
    <n v="314.53199999999998"/>
    <n v="2"/>
    <n v="-83.875200000000007"/>
    <x v="3"/>
    <x v="10"/>
  </r>
  <r>
    <s v="CA-2016-124590"/>
    <x v="689"/>
    <d v="2016-11-16T00:00:00"/>
    <x v="1"/>
    <s v="SP-20920"/>
    <s v="Susan Pistek"/>
    <x v="0"/>
    <s v="United States"/>
    <x v="255"/>
    <x v="15"/>
    <x v="2"/>
    <s v="FUR-CH-10004495"/>
    <x v="0"/>
    <x v="1"/>
    <s v="Global Leather and Oak Executive Chair, Black"/>
    <n v="1474.8019999999999"/>
    <n v="7"/>
    <n v="-21.0686"/>
    <x v="4"/>
    <x v="0"/>
  </r>
  <r>
    <s v="CA-2016-124590"/>
    <x v="689"/>
    <d v="2016-11-16T00:00:00"/>
    <x v="1"/>
    <s v="SP-20920"/>
    <s v="Susan Pistek"/>
    <x v="0"/>
    <s v="United States"/>
    <x v="255"/>
    <x v="15"/>
    <x v="2"/>
    <s v="FUR-CH-10000454"/>
    <x v="0"/>
    <x v="1"/>
    <s v="Hon Deluxe Fabric Upholstered Stacking Chairs, Rounded Back"/>
    <n v="1537.0740000000001"/>
    <n v="9"/>
    <n v="0"/>
    <x v="4"/>
    <x v="0"/>
  </r>
  <r>
    <s v="CA-2016-124590"/>
    <x v="689"/>
    <d v="2016-11-16T00:00:00"/>
    <x v="1"/>
    <s v="SP-20920"/>
    <s v="Susan Pistek"/>
    <x v="0"/>
    <s v="United States"/>
    <x v="255"/>
    <x v="15"/>
    <x v="2"/>
    <s v="FUR-CH-10003746"/>
    <x v="0"/>
    <x v="1"/>
    <s v="Hon 4070 Series Pagoda Round Back Stacking Chairs"/>
    <n v="449.37200000000001"/>
    <n v="2"/>
    <n v="-12.8392"/>
    <x v="4"/>
    <x v="0"/>
  </r>
  <r>
    <s v="CA-2017-143378"/>
    <x v="690"/>
    <d v="2017-09-25T00:00:00"/>
    <x v="1"/>
    <s v="JR-16210"/>
    <s v="Justin Ritter"/>
    <x v="1"/>
    <s v="United States"/>
    <x v="76"/>
    <x v="36"/>
    <x v="1"/>
    <s v="FUR-FU-10004864"/>
    <x v="0"/>
    <x v="3"/>
    <s v="Howard Miller 14-1/2&quot; Diameter Chrome Round Wall Clock"/>
    <n v="409.21600000000001"/>
    <n v="8"/>
    <n v="61.382399999999997"/>
    <x v="6"/>
    <x v="4"/>
  </r>
  <r>
    <s v="CA-2017-143378"/>
    <x v="690"/>
    <d v="2017-09-25T00:00:00"/>
    <x v="1"/>
    <s v="JR-16210"/>
    <s v="Justin Ritter"/>
    <x v="1"/>
    <s v="United States"/>
    <x v="76"/>
    <x v="36"/>
    <x v="1"/>
    <s v="FUR-BO-10001972"/>
    <x v="0"/>
    <x v="0"/>
    <s v="O'Sullivan 4-Shelf Bookcase in Odessa Pine"/>
    <n v="72.587999999999994"/>
    <n v="2"/>
    <n v="-128.2388"/>
    <x v="6"/>
    <x v="4"/>
  </r>
  <r>
    <s v="CA-2016-124100"/>
    <x v="691"/>
    <d v="2016-04-06T00:00:00"/>
    <x v="1"/>
    <s v="EH-13990"/>
    <s v="Erica Hackney"/>
    <x v="0"/>
    <s v="United States"/>
    <x v="13"/>
    <x v="7"/>
    <x v="2"/>
    <s v="FUR-CH-10003817"/>
    <x v="0"/>
    <x v="1"/>
    <s v="Global Value Steno Chair, Gray"/>
    <n v="327.99599999999998"/>
    <n v="6"/>
    <n v="54.665999999999997"/>
    <x v="6"/>
    <x v="9"/>
  </r>
  <r>
    <s v="CA-2014-163447"/>
    <x v="421"/>
    <d v="2014-12-31T00:00:00"/>
    <x v="1"/>
    <s v="TB-21190"/>
    <s v="Thomas Brumley"/>
    <x v="2"/>
    <s v="United States"/>
    <x v="13"/>
    <x v="7"/>
    <x v="2"/>
    <s v="FUR-CH-10004477"/>
    <x v="0"/>
    <x v="1"/>
    <s v="Global Push Button Manager's Chair, Indigo"/>
    <n v="767.21400000000006"/>
    <n v="14"/>
    <n v="161.9674"/>
    <x v="4"/>
    <x v="5"/>
  </r>
  <r>
    <s v="CA-2016-148096"/>
    <x v="692"/>
    <d v="2016-08-19T00:00:00"/>
    <x v="2"/>
    <s v="AO-10810"/>
    <s v="Anthony O'Donnell"/>
    <x v="1"/>
    <s v="United States"/>
    <x v="2"/>
    <x v="2"/>
    <x v="1"/>
    <s v="FUR-TA-10004152"/>
    <x v="0"/>
    <x v="2"/>
    <s v="Barricks 18&quot; x 48&quot; Non-Folding Utility Table with Bottom Storage Shelf"/>
    <n v="161.28"/>
    <n v="2"/>
    <n v="12.096"/>
    <x v="0"/>
    <x v="10"/>
  </r>
  <r>
    <s v="CA-2014-131247"/>
    <x v="693"/>
    <d v="2014-04-04T00:00:00"/>
    <x v="1"/>
    <s v="GA-14725"/>
    <s v="Guy Armstrong"/>
    <x v="0"/>
    <s v="United States"/>
    <x v="28"/>
    <x v="2"/>
    <x v="1"/>
    <s v="FUR-BO-10001337"/>
    <x v="0"/>
    <x v="0"/>
    <s v="O'Sullivan Living Dimensions 2-Shelf Bookcases"/>
    <n v="205.666"/>
    <n v="2"/>
    <n v="-12.098000000000001"/>
    <x v="2"/>
    <x v="9"/>
  </r>
  <r>
    <s v="CA-2017-101322"/>
    <x v="158"/>
    <d v="2017-12-31T00:00:00"/>
    <x v="2"/>
    <s v="JG-15310"/>
    <s v="Jason Gross"/>
    <x v="1"/>
    <s v="United States"/>
    <x v="62"/>
    <x v="2"/>
    <x v="1"/>
    <s v="FUR-CH-10003968"/>
    <x v="0"/>
    <x v="1"/>
    <s v="Novimex Turbo Task Chair"/>
    <n v="340.70400000000001"/>
    <n v="6"/>
    <n v="-34.070399999999999"/>
    <x v="0"/>
    <x v="5"/>
  </r>
  <r>
    <s v="US-2016-106600"/>
    <x v="57"/>
    <d v="2016-04-11T00:00:00"/>
    <x v="2"/>
    <s v="RM-19375"/>
    <s v="Raymond Messe"/>
    <x v="0"/>
    <s v="United States"/>
    <x v="29"/>
    <x v="24"/>
    <x v="0"/>
    <s v="FUR-BO-10001608"/>
    <x v="0"/>
    <x v="0"/>
    <s v="Hon Metal Bookcases, Black"/>
    <n v="354.9"/>
    <n v="5"/>
    <n v="88.724999999999994"/>
    <x v="0"/>
    <x v="6"/>
  </r>
  <r>
    <s v="CA-2014-111871"/>
    <x v="385"/>
    <d v="2014-03-21T00:00:00"/>
    <x v="0"/>
    <s v="EK-13795"/>
    <s v="Eileen Kiefer"/>
    <x v="2"/>
    <s v="United States"/>
    <x v="28"/>
    <x v="2"/>
    <x v="1"/>
    <s v="FUR-BO-10004218"/>
    <x v="0"/>
    <x v="0"/>
    <s v="Bush Heritage Pine Collection 5-Shelf Bookcase, Albany Pine Finish, *Special Order"/>
    <n v="1198.33"/>
    <n v="10"/>
    <n v="70.489999999999995"/>
    <x v="0"/>
    <x v="9"/>
  </r>
  <r>
    <s v="CA-2017-151484"/>
    <x v="333"/>
    <d v="2017-04-23T00:00:00"/>
    <x v="2"/>
    <s v="CV-12805"/>
    <s v="Cynthia Voltz"/>
    <x v="1"/>
    <s v="United States"/>
    <x v="3"/>
    <x v="3"/>
    <x v="2"/>
    <s v="FUR-FU-10001876"/>
    <x v="0"/>
    <x v="3"/>
    <s v="Computer Room Manger, 14&quot;"/>
    <n v="51.968000000000004"/>
    <n v="2"/>
    <n v="10.393599999999999"/>
    <x v="0"/>
    <x v="6"/>
  </r>
  <r>
    <s v="CA-2017-151484"/>
    <x v="333"/>
    <d v="2017-04-23T00:00:00"/>
    <x v="2"/>
    <s v="CV-12805"/>
    <s v="Cynthia Voltz"/>
    <x v="1"/>
    <s v="United States"/>
    <x v="3"/>
    <x v="3"/>
    <x v="2"/>
    <s v="FUR-FU-10004671"/>
    <x v="0"/>
    <x v="3"/>
    <s v="Executive Impressions 12&quot; Wall Clock"/>
    <n v="42.408000000000001"/>
    <n v="3"/>
    <n v="9.5418000000000003"/>
    <x v="0"/>
    <x v="6"/>
  </r>
  <r>
    <s v="CA-2014-103989"/>
    <x v="694"/>
    <d v="2014-03-21T00:00:00"/>
    <x v="2"/>
    <s v="MC-17605"/>
    <s v="Matt Connell"/>
    <x v="1"/>
    <s v="United States"/>
    <x v="49"/>
    <x v="1"/>
    <x v="0"/>
    <s v="FUR-FU-10003981"/>
    <x v="0"/>
    <x v="3"/>
    <s v="Eldon Wave Desk Accessories"/>
    <n v="4.992"/>
    <n v="3"/>
    <n v="1.3728"/>
    <x v="3"/>
    <x v="9"/>
  </r>
  <r>
    <s v="CA-2014-103989"/>
    <x v="694"/>
    <d v="2014-03-21T00:00:00"/>
    <x v="2"/>
    <s v="MC-17605"/>
    <s v="Matt Connell"/>
    <x v="1"/>
    <s v="United States"/>
    <x v="49"/>
    <x v="1"/>
    <x v="0"/>
    <s v="FUR-FU-10002508"/>
    <x v="0"/>
    <x v="3"/>
    <s v="Document Clip Frames"/>
    <n v="20.015999999999998"/>
    <n v="3"/>
    <n v="5.5044000000000004"/>
    <x v="3"/>
    <x v="9"/>
  </r>
  <r>
    <s v="CA-2015-158421"/>
    <x v="231"/>
    <d v="2015-09-26T00:00:00"/>
    <x v="1"/>
    <s v="GB-14575"/>
    <s v="Giulietta Baptist"/>
    <x v="0"/>
    <s v="United States"/>
    <x v="11"/>
    <x v="10"/>
    <x v="0"/>
    <s v="FUR-CH-10000309"/>
    <x v="0"/>
    <x v="1"/>
    <s v="Global Comet Stacking Arm Chair"/>
    <n v="1690.04"/>
    <n v="4"/>
    <n v="422.51"/>
    <x v="2"/>
    <x v="4"/>
  </r>
  <r>
    <s v="CA-2016-143609"/>
    <x v="106"/>
    <d v="2016-12-13T00:00:00"/>
    <x v="2"/>
    <s v="DB-13270"/>
    <s v="Deborah Brumfield"/>
    <x v="2"/>
    <s v="United States"/>
    <x v="295"/>
    <x v="36"/>
    <x v="1"/>
    <s v="FUR-CH-10004218"/>
    <x v="0"/>
    <x v="1"/>
    <s v="Global Fabric Manager's Chair, Dark Gray"/>
    <n v="403.92"/>
    <n v="5"/>
    <n v="25.245000000000001"/>
    <x v="3"/>
    <x v="5"/>
  </r>
  <r>
    <s v="CA-2016-157259"/>
    <x v="695"/>
    <d v="2016-12-28T00:00:00"/>
    <x v="1"/>
    <s v="JM-15535"/>
    <s v="Jessica Myrick"/>
    <x v="0"/>
    <s v="United States"/>
    <x v="13"/>
    <x v="7"/>
    <x v="2"/>
    <s v="FUR-FU-10003192"/>
    <x v="0"/>
    <x v="3"/>
    <s v="Luxo Adjustable Task Clamp Lamp"/>
    <n v="799.56"/>
    <n v="9"/>
    <n v="207.88560000000001"/>
    <x v="4"/>
    <x v="5"/>
  </r>
  <r>
    <s v="CA-2016-118332"/>
    <x v="696"/>
    <d v="2016-12-23T00:00:00"/>
    <x v="1"/>
    <s v="PK-19075"/>
    <s v="Pete Kriz"/>
    <x v="0"/>
    <s v="United States"/>
    <x v="278"/>
    <x v="2"/>
    <x v="1"/>
    <s v="FUR-CH-10001708"/>
    <x v="0"/>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x v="0"/>
    <x v="3"/>
    <s v="Magna Visual Magnetic Picture Hangers"/>
    <n v="7.7119999999999997"/>
    <n v="2"/>
    <n v="1.7352000000000001"/>
    <x v="3"/>
    <x v="5"/>
  </r>
  <r>
    <s v="CA-2016-133697"/>
    <x v="697"/>
    <d v="2016-10-24T00:00:00"/>
    <x v="0"/>
    <s v="CM-12445"/>
    <s v="Chuck Magee"/>
    <x v="0"/>
    <s v="United States"/>
    <x v="6"/>
    <x v="5"/>
    <x v="3"/>
    <s v="FUR-CH-10002372"/>
    <x v="0"/>
    <x v="1"/>
    <s v="Office Star - Ergonomically Designed Knee Chair"/>
    <n v="56.686"/>
    <n v="1"/>
    <n v="-14.5764"/>
    <x v="4"/>
    <x v="1"/>
  </r>
  <r>
    <s v="CA-2017-119809"/>
    <x v="100"/>
    <d v="2017-08-25T00:00:00"/>
    <x v="1"/>
    <s v="YS-21880"/>
    <s v="Yana Sorensen"/>
    <x v="1"/>
    <s v="United States"/>
    <x v="15"/>
    <x v="13"/>
    <x v="1"/>
    <s v="FUR-FU-10001475"/>
    <x v="0"/>
    <x v="3"/>
    <s v="Contract Clock, 14&quot;, Brown"/>
    <n v="65.94"/>
    <n v="3"/>
    <n v="22.419599999999999"/>
    <x v="1"/>
    <x v="10"/>
  </r>
  <r>
    <s v="CA-2015-161711"/>
    <x v="44"/>
    <d v="2015-12-03T00:00:00"/>
    <x v="1"/>
    <s v="MC-17425"/>
    <s v="Mark Cousins"/>
    <x v="1"/>
    <s v="United States"/>
    <x v="13"/>
    <x v="7"/>
    <x v="2"/>
    <s v="FUR-FU-10000087"/>
    <x v="0"/>
    <x v="3"/>
    <s v="Executive Impressions 14&quot; Two-Color Numerals Wall Clock"/>
    <n v="68.16"/>
    <n v="3"/>
    <n v="27.945599999999999"/>
    <x v="2"/>
    <x v="0"/>
  </r>
  <r>
    <s v="CA-2017-140627"/>
    <x v="340"/>
    <d v="2017-12-27T00:00:00"/>
    <x v="1"/>
    <s v="DK-12985"/>
    <s v="Darren Koutras"/>
    <x v="0"/>
    <s v="United States"/>
    <x v="296"/>
    <x v="9"/>
    <x v="0"/>
    <s v="FUR-FU-10000087"/>
    <x v="0"/>
    <x v="3"/>
    <s v="Executive Impressions 14&quot; Two-Color Numerals Wall Clock"/>
    <n v="72.703999999999994"/>
    <n v="4"/>
    <n v="19.084800000000001"/>
    <x v="4"/>
    <x v="5"/>
  </r>
  <r>
    <s v="CA-2015-133445"/>
    <x v="698"/>
    <d v="2015-10-09T00:00:00"/>
    <x v="1"/>
    <s v="JF-15490"/>
    <s v="Jeremy Farry"/>
    <x v="0"/>
    <s v="United States"/>
    <x v="295"/>
    <x v="36"/>
    <x v="1"/>
    <s v="FUR-BO-10003660"/>
    <x v="0"/>
    <x v="0"/>
    <s v="Bush Cubix Collection Bookcases, Fully Assembled"/>
    <n v="66.293999999999997"/>
    <n v="1"/>
    <n v="-103.86060000000001"/>
    <x v="4"/>
    <x v="1"/>
  </r>
  <r>
    <s v="CA-2015-133445"/>
    <x v="698"/>
    <d v="2015-10-09T00:00:00"/>
    <x v="1"/>
    <s v="JF-15490"/>
    <s v="Jeremy Farry"/>
    <x v="0"/>
    <s v="United States"/>
    <x v="295"/>
    <x v="36"/>
    <x v="1"/>
    <s v="FUR-CH-10000422"/>
    <x v="0"/>
    <x v="1"/>
    <s v="Global Highback Leather Tilter in Burgundy"/>
    <n v="291.16800000000001"/>
    <n v="4"/>
    <n v="-14.558400000000001"/>
    <x v="4"/>
    <x v="1"/>
  </r>
  <r>
    <s v="US-2017-142188"/>
    <x v="91"/>
    <d v="2017-09-11T00:00:00"/>
    <x v="3"/>
    <s v="JF-15415"/>
    <s v="Jennifer Ferguson"/>
    <x v="0"/>
    <s v="United States"/>
    <x v="15"/>
    <x v="13"/>
    <x v="1"/>
    <s v="FUR-CH-10003199"/>
    <x v="0"/>
    <x v="1"/>
    <s v="Office Star - Contemporary Task Swivel Chair"/>
    <n v="177.56800000000001"/>
    <n v="2"/>
    <n v="8.8783999999999992"/>
    <x v="7"/>
    <x v="4"/>
  </r>
  <r>
    <s v="CA-2015-134075"/>
    <x v="132"/>
    <d v="2015-12-16T00:00:00"/>
    <x v="1"/>
    <s v="HA-14905"/>
    <s v="Helen Abelman"/>
    <x v="0"/>
    <s v="United States"/>
    <x v="124"/>
    <x v="2"/>
    <x v="1"/>
    <s v="FUR-FU-10004597"/>
    <x v="0"/>
    <x v="3"/>
    <s v="Eldon Cleatmat Chair Mats for Medium Pile Carpets"/>
    <n v="166.5"/>
    <n v="3"/>
    <n v="21.645"/>
    <x v="4"/>
    <x v="5"/>
  </r>
  <r>
    <s v="CA-2017-141572"/>
    <x v="15"/>
    <d v="2017-05-31T00:00:00"/>
    <x v="0"/>
    <s v="LO-17170"/>
    <s v="Lori Olson"/>
    <x v="1"/>
    <s v="United States"/>
    <x v="41"/>
    <x v="28"/>
    <x v="2"/>
    <s v="FUR-FU-10001185"/>
    <x v="0"/>
    <x v="3"/>
    <s v="Advantus Employee of the Month Certificate Frame, 11 x 13-1/2"/>
    <n v="247.44"/>
    <n v="8"/>
    <n v="101.4504"/>
    <x v="0"/>
    <x v="7"/>
  </r>
  <r>
    <s v="CA-2015-112305"/>
    <x v="141"/>
    <d v="2015-11-25T00:00:00"/>
    <x v="1"/>
    <s v="KB-16405"/>
    <s v="Katrina Bavinger"/>
    <x v="2"/>
    <s v="United States"/>
    <x v="15"/>
    <x v="13"/>
    <x v="1"/>
    <s v="FUR-FU-10002364"/>
    <x v="0"/>
    <x v="3"/>
    <s v="Eldon Expressions Wood Desk Accessories, Oak"/>
    <n v="22.14"/>
    <n v="3"/>
    <n v="6.4206000000000003"/>
    <x v="2"/>
    <x v="0"/>
  </r>
  <r>
    <s v="CA-2017-121580"/>
    <x v="464"/>
    <d v="2017-06-04T00:00:00"/>
    <x v="1"/>
    <s v="ML-17410"/>
    <s v="Maris LaWare"/>
    <x v="0"/>
    <s v="United States"/>
    <x v="29"/>
    <x v="6"/>
    <x v="3"/>
    <s v="FUR-FU-10003981"/>
    <x v="0"/>
    <x v="3"/>
    <s v="Eldon Wave Desk Accessories"/>
    <n v="6.24"/>
    <n v="3"/>
    <n v="2.6208"/>
    <x v="6"/>
    <x v="7"/>
  </r>
  <r>
    <s v="CA-2015-151624"/>
    <x v="699"/>
    <d v="2015-09-14T00:00:00"/>
    <x v="1"/>
    <s v="VW-21775"/>
    <s v="Victoria Wilson"/>
    <x v="1"/>
    <s v="United States"/>
    <x v="132"/>
    <x v="33"/>
    <x v="0"/>
    <s v="FUR-FU-10001731"/>
    <x v="0"/>
    <x v="3"/>
    <s v="Acrylic Self-Standing Desk Frames"/>
    <n v="21.36"/>
    <n v="8"/>
    <n v="8.1167999999999996"/>
    <x v="6"/>
    <x v="4"/>
  </r>
  <r>
    <s v="CA-2017-102379"/>
    <x v="308"/>
    <d v="2017-12-06T00:00:00"/>
    <x v="1"/>
    <s v="BB-11545"/>
    <s v="Brenda Bowman"/>
    <x v="1"/>
    <s v="United States"/>
    <x v="121"/>
    <x v="2"/>
    <x v="1"/>
    <s v="FUR-CH-10004983"/>
    <x v="0"/>
    <x v="1"/>
    <s v="Office Star - Mid Back Dual function Ergonomic High Back Chair with 2-Way Adjustable Arms"/>
    <n v="1159.056"/>
    <n v="9"/>
    <n v="43.464599999999997"/>
    <x v="4"/>
    <x v="5"/>
  </r>
  <r>
    <s v="US-2016-139087"/>
    <x v="700"/>
    <d v="2016-07-22T00:00:00"/>
    <x v="0"/>
    <s v="DK-13375"/>
    <s v="Dennis Kane"/>
    <x v="0"/>
    <s v="United States"/>
    <x v="15"/>
    <x v="13"/>
    <x v="1"/>
    <s v="FUR-FU-10001847"/>
    <x v="0"/>
    <x v="3"/>
    <s v="Eldon Image Series Black Desk Accessories"/>
    <n v="12.42"/>
    <n v="3"/>
    <n v="4.4711999999999996"/>
    <x v="2"/>
    <x v="3"/>
  </r>
  <r>
    <s v="US-2016-139087"/>
    <x v="700"/>
    <d v="2016-07-22T00:00:00"/>
    <x v="0"/>
    <s v="DK-13375"/>
    <s v="Dennis Kane"/>
    <x v="0"/>
    <s v="United States"/>
    <x v="15"/>
    <x v="13"/>
    <x v="1"/>
    <s v="FUR-FU-10004164"/>
    <x v="0"/>
    <x v="3"/>
    <s v="Eldon 300 Class Desk Accessories, Black"/>
    <n v="24.75"/>
    <n v="5"/>
    <n v="10.89"/>
    <x v="2"/>
    <x v="3"/>
  </r>
  <r>
    <s v="CA-2015-116484"/>
    <x v="141"/>
    <d v="2015-11-26T00:00:00"/>
    <x v="1"/>
    <s v="JK-15205"/>
    <s v="Jamie Kunitz"/>
    <x v="0"/>
    <s v="United States"/>
    <x v="149"/>
    <x v="15"/>
    <x v="2"/>
    <s v="FUR-FU-10002874"/>
    <x v="0"/>
    <x v="3"/>
    <s v="Ultra Commercial Grade Dual Valve Door Closer"/>
    <n v="63.823999999999998"/>
    <n v="2"/>
    <n v="9.5736000000000008"/>
    <x v="6"/>
    <x v="0"/>
  </r>
  <r>
    <s v="CA-2016-100944"/>
    <x v="211"/>
    <d v="2016-09-28T00:00:00"/>
    <x v="1"/>
    <s v="EH-13765"/>
    <s v="Edward Hooks"/>
    <x v="1"/>
    <s v="United States"/>
    <x v="2"/>
    <x v="2"/>
    <x v="1"/>
    <s v="FUR-CH-10000988"/>
    <x v="0"/>
    <x v="1"/>
    <s v="Hon Olson Stacker Stools"/>
    <n v="563.24"/>
    <n v="5"/>
    <n v="56.323999999999998"/>
    <x v="4"/>
    <x v="4"/>
  </r>
  <r>
    <s v="CA-2016-125080"/>
    <x v="59"/>
    <d v="2016-10-26T00:00:00"/>
    <x v="1"/>
    <s v="VW-21775"/>
    <s v="Victoria Wilson"/>
    <x v="1"/>
    <s v="United States"/>
    <x v="174"/>
    <x v="15"/>
    <x v="2"/>
    <s v="FUR-TA-10003238"/>
    <x v="0"/>
    <x v="2"/>
    <s v="Chromcraft Bull-Nose Wood 48&quot; x 96&quot; Rectangular Conference Tables"/>
    <n v="661.17600000000004"/>
    <n v="2"/>
    <n v="-231.41159999999999"/>
    <x v="2"/>
    <x v="1"/>
  </r>
  <r>
    <s v="CA-2014-100090"/>
    <x v="591"/>
    <d v="2014-07-12T00:00:00"/>
    <x v="1"/>
    <s v="EB-13705"/>
    <s v="Ed Braxton"/>
    <x v="1"/>
    <s v="United States"/>
    <x v="28"/>
    <x v="2"/>
    <x v="1"/>
    <s v="FUR-TA-10003715"/>
    <x v="0"/>
    <x v="2"/>
    <s v="Hon 2111 Invitation Series Corner Table"/>
    <n v="502.488"/>
    <n v="3"/>
    <n v="-87.935400000000001"/>
    <x v="4"/>
    <x v="3"/>
  </r>
  <r>
    <s v="US-2015-139675"/>
    <x v="310"/>
    <d v="2015-03-18T00:00:00"/>
    <x v="0"/>
    <s v="NF-18595"/>
    <s v="Nicole Fjeld"/>
    <x v="2"/>
    <s v="United States"/>
    <x v="297"/>
    <x v="2"/>
    <x v="1"/>
    <s v="FUR-CH-10004063"/>
    <x v="0"/>
    <x v="1"/>
    <s v="Global Deluxe High-Back Manager's Chair"/>
    <n v="915.13599999999997"/>
    <n v="4"/>
    <n v="102.9528"/>
    <x v="2"/>
    <x v="9"/>
  </r>
  <r>
    <s v="US-2015-139675"/>
    <x v="310"/>
    <d v="2015-03-18T00:00:00"/>
    <x v="0"/>
    <s v="NF-18595"/>
    <s v="Nicole Fjeld"/>
    <x v="2"/>
    <s v="United States"/>
    <x v="297"/>
    <x v="2"/>
    <x v="1"/>
    <s v="FUR-FU-10001979"/>
    <x v="0"/>
    <x v="3"/>
    <s v="Dana Halogen Swing-Arm Architect Lamp"/>
    <n v="327.76"/>
    <n v="8"/>
    <n v="91.772800000000004"/>
    <x v="2"/>
    <x v="9"/>
  </r>
  <r>
    <s v="CA-2017-143756"/>
    <x v="308"/>
    <d v="2017-12-05T00:00:00"/>
    <x v="2"/>
    <s v="ME-17725"/>
    <s v="Max Engle"/>
    <x v="0"/>
    <s v="United States"/>
    <x v="279"/>
    <x v="25"/>
    <x v="0"/>
    <s v="FUR-CH-10001854"/>
    <x v="0"/>
    <x v="1"/>
    <s v="Office Star - Professional Matrix Back Chair with 2-to-1 Synchro Tilt and Mesh Fabric Seat"/>
    <n v="701.96"/>
    <n v="2"/>
    <n v="168.47040000000001"/>
    <x v="0"/>
    <x v="5"/>
  </r>
  <r>
    <s v="CA-2017-107314"/>
    <x v="147"/>
    <d v="2017-12-03T00:00:00"/>
    <x v="2"/>
    <s v="MZ-17335"/>
    <s v="Maria Zettner"/>
    <x v="2"/>
    <s v="United States"/>
    <x v="28"/>
    <x v="2"/>
    <x v="1"/>
    <s v="FUR-FU-10003489"/>
    <x v="0"/>
    <x v="3"/>
    <s v="Contemporary Borderless Frame"/>
    <n v="25.83"/>
    <n v="3"/>
    <n v="9.5571000000000002"/>
    <x v="0"/>
    <x v="0"/>
  </r>
  <r>
    <s v="CA-2016-163328"/>
    <x v="114"/>
    <d v="2016-11-06T00:00:00"/>
    <x v="0"/>
    <s v="TP-21565"/>
    <s v="Tracy Poddar"/>
    <x v="1"/>
    <s v="United States"/>
    <x v="298"/>
    <x v="36"/>
    <x v="1"/>
    <s v="FUR-CH-10003298"/>
    <x v="0"/>
    <x v="1"/>
    <s v="Office Star - Contemporary Task Swivel chair with Loop Arms, Charcoal"/>
    <n v="104.78400000000001"/>
    <n v="1"/>
    <n v="-14.4078"/>
    <x v="3"/>
    <x v="0"/>
  </r>
  <r>
    <s v="CA-2016-163328"/>
    <x v="114"/>
    <d v="2016-11-06T00:00:00"/>
    <x v="0"/>
    <s v="TP-21565"/>
    <s v="Tracy Poddar"/>
    <x v="1"/>
    <s v="United States"/>
    <x v="298"/>
    <x v="36"/>
    <x v="1"/>
    <s v="FUR-CH-10000229"/>
    <x v="0"/>
    <x v="1"/>
    <s v="Global Enterprise Series Seating High-Back Swivel/Tilt Chairs"/>
    <n v="650.35199999999998"/>
    <n v="3"/>
    <n v="-97.552800000000005"/>
    <x v="3"/>
    <x v="0"/>
  </r>
  <r>
    <s v="CA-2014-112837"/>
    <x v="701"/>
    <d v="2014-09-16T00:00:00"/>
    <x v="1"/>
    <s v="LW-17125"/>
    <s v="Liz Willingham"/>
    <x v="0"/>
    <s v="United States"/>
    <x v="299"/>
    <x v="2"/>
    <x v="1"/>
    <s v="FUR-FU-10004006"/>
    <x v="0"/>
    <x v="3"/>
    <s v="Deflect-o DuraMat Lighweight, Studded, Beveled Mat for Low Pile Carpeting"/>
    <n v="127.95"/>
    <n v="3"/>
    <n v="21.7515"/>
    <x v="2"/>
    <x v="4"/>
  </r>
  <r>
    <s v="CA-2014-167927"/>
    <x v="187"/>
    <d v="2014-01-26T00:00:00"/>
    <x v="1"/>
    <s v="XP-21865"/>
    <s v="Xylona Preis"/>
    <x v="0"/>
    <s v="United States"/>
    <x v="300"/>
    <x v="17"/>
    <x v="3"/>
    <s v="FUR-FU-10002918"/>
    <x v="0"/>
    <x v="3"/>
    <s v="Eldon ClusterMat Chair Mat with Cordless Antistatic Protection"/>
    <n v="272.94"/>
    <n v="3"/>
    <n v="30.023399999999999"/>
    <x v="6"/>
    <x v="8"/>
  </r>
  <r>
    <s v="CA-2014-167927"/>
    <x v="187"/>
    <d v="2014-01-26T00:00:00"/>
    <x v="1"/>
    <s v="XP-21865"/>
    <s v="Xylona Preis"/>
    <x v="0"/>
    <s v="United States"/>
    <x v="300"/>
    <x v="17"/>
    <x v="3"/>
    <s v="FUR-FU-10002268"/>
    <x v="0"/>
    <x v="3"/>
    <s v="Ultra Door Push Plate"/>
    <n v="14.73"/>
    <n v="3"/>
    <n v="4.8609"/>
    <x v="6"/>
    <x v="8"/>
  </r>
  <r>
    <s v="CA-2016-165995"/>
    <x v="55"/>
    <d v="2016-09-06T00:00:00"/>
    <x v="1"/>
    <s v="BG-11740"/>
    <s v="Bruce Geld"/>
    <x v="0"/>
    <s v="United States"/>
    <x v="2"/>
    <x v="2"/>
    <x v="1"/>
    <s v="FUR-FU-10000672"/>
    <x v="0"/>
    <x v="3"/>
    <s v="Executive Impressions 10&quot; Spectator Wall Clock"/>
    <n v="47.04"/>
    <n v="4"/>
    <n v="15.993600000000001"/>
    <x v="1"/>
    <x v="10"/>
  </r>
  <r>
    <s v="CA-2017-143112"/>
    <x v="702"/>
    <d v="2017-10-09T00:00:00"/>
    <x v="1"/>
    <s v="TS-21370"/>
    <s v="Todd Sumrall"/>
    <x v="1"/>
    <s v="United States"/>
    <x v="13"/>
    <x v="7"/>
    <x v="2"/>
    <s v="FUR-CH-10002880"/>
    <x v="0"/>
    <x v="1"/>
    <s v="Global High-Back Leather Tilter, Burgundy"/>
    <n v="221.38200000000001"/>
    <n v="2"/>
    <n v="2.4598"/>
    <x v="4"/>
    <x v="1"/>
  </r>
  <r>
    <s v="CA-2017-161557"/>
    <x v="667"/>
    <d v="2017-09-08T00:00:00"/>
    <x v="1"/>
    <s v="AG-10900"/>
    <s v="Arthur Gainer"/>
    <x v="0"/>
    <s v="United States"/>
    <x v="144"/>
    <x v="5"/>
    <x v="3"/>
    <s v="FUR-FU-10004622"/>
    <x v="0"/>
    <x v="3"/>
    <s v="Eldon Advantage Foldable Chair Mats for Low Pile Carpets"/>
    <n v="108.4"/>
    <n v="5"/>
    <n v="-105.69"/>
    <x v="2"/>
    <x v="4"/>
  </r>
  <r>
    <s v="CA-2016-103919"/>
    <x v="162"/>
    <d v="2016-10-07T00:00:00"/>
    <x v="1"/>
    <s v="TP-21565"/>
    <s v="Tracy Poddar"/>
    <x v="1"/>
    <s v="United States"/>
    <x v="141"/>
    <x v="5"/>
    <x v="3"/>
    <s v="FUR-FU-10001756"/>
    <x v="0"/>
    <x v="3"/>
    <s v="Eldon Expressions Desk Accessory, Wood Photo Frame, Mahogany"/>
    <n v="38.08"/>
    <n v="5"/>
    <n v="-29.512"/>
    <x v="4"/>
    <x v="1"/>
  </r>
  <r>
    <s v="CA-2016-113425"/>
    <x v="431"/>
    <d v="2016-11-21T00:00:00"/>
    <x v="3"/>
    <s v="JK-16120"/>
    <s v="Julie Kriz"/>
    <x v="2"/>
    <s v="United States"/>
    <x v="13"/>
    <x v="7"/>
    <x v="2"/>
    <s v="FUR-BO-10002598"/>
    <x v="0"/>
    <x v="0"/>
    <s v="Hon Metal Bookcases, Putty"/>
    <n v="113.568"/>
    <n v="2"/>
    <n v="12.776400000000001"/>
    <x v="7"/>
    <x v="0"/>
  </r>
  <r>
    <s v="CA-2017-143035"/>
    <x v="433"/>
    <d v="2017-10-05T00:00:00"/>
    <x v="0"/>
    <s v="CC-12430"/>
    <s v="Chuck Clark"/>
    <x v="2"/>
    <s v="United States"/>
    <x v="13"/>
    <x v="7"/>
    <x v="2"/>
    <s v="FUR-FU-10001934"/>
    <x v="0"/>
    <x v="3"/>
    <s v="Magnifier Swing Arm Lamp"/>
    <n v="83.92"/>
    <n v="4"/>
    <n v="21.819199999999999"/>
    <x v="3"/>
    <x v="1"/>
  </r>
  <r>
    <s v="CA-2014-107811"/>
    <x v="149"/>
    <d v="2014-05-03T00:00:00"/>
    <x v="1"/>
    <s v="LA-16780"/>
    <s v="Laura Armstrong"/>
    <x v="1"/>
    <s v="United States"/>
    <x v="10"/>
    <x v="9"/>
    <x v="0"/>
    <s v="FUR-CH-10001394"/>
    <x v="0"/>
    <x v="1"/>
    <s v="Global Leather Executive Chair"/>
    <n v="561.58399999999995"/>
    <n v="2"/>
    <n v="70.197999999999993"/>
    <x v="4"/>
    <x v="6"/>
  </r>
  <r>
    <s v="US-2016-116442"/>
    <x v="120"/>
    <d v="2016-12-22T00:00:00"/>
    <x v="1"/>
    <s v="BP-11230"/>
    <s v="Benjamin Patterson"/>
    <x v="0"/>
    <s v="United States"/>
    <x v="2"/>
    <x v="2"/>
    <x v="1"/>
    <s v="FUR-FU-10002364"/>
    <x v="0"/>
    <x v="3"/>
    <s v="Eldon Expressions Wood Desk Accessories, Oak"/>
    <n v="14.76"/>
    <n v="2"/>
    <n v="4.2804000000000002"/>
    <x v="1"/>
    <x v="5"/>
  </r>
  <r>
    <s v="CA-2016-127236"/>
    <x v="477"/>
    <d v="2016-04-02T00:00:00"/>
    <x v="1"/>
    <s v="TB-21595"/>
    <s v="Troy Blackwell"/>
    <x v="0"/>
    <s v="United States"/>
    <x v="76"/>
    <x v="15"/>
    <x v="2"/>
    <s v="FUR-BO-10004015"/>
    <x v="0"/>
    <x v="0"/>
    <s v="Bush Andora Bookcase, Maple/Graphite Gray Finish"/>
    <n v="299.97500000000002"/>
    <n v="5"/>
    <n v="-167.98599999999999"/>
    <x v="4"/>
    <x v="9"/>
  </r>
  <r>
    <s v="CA-2016-129126"/>
    <x v="469"/>
    <d v="2016-12-19T00:00:00"/>
    <x v="1"/>
    <s v="PK-19075"/>
    <s v="Pete Kriz"/>
    <x v="0"/>
    <s v="United States"/>
    <x v="13"/>
    <x v="7"/>
    <x v="2"/>
    <s v="FUR-FU-10002937"/>
    <x v="0"/>
    <x v="3"/>
    <s v="GE 48&quot; Fluorescent Tube, Cool White Energy Saver, 34 Watts, 30/Box"/>
    <n v="396.92"/>
    <n v="4"/>
    <n v="198.46"/>
    <x v="2"/>
    <x v="5"/>
  </r>
  <r>
    <s v="CA-2017-125472"/>
    <x v="703"/>
    <d v="2017-05-31T00:00:00"/>
    <x v="2"/>
    <s v="BD-11725"/>
    <s v="Bruce Degenhardt"/>
    <x v="0"/>
    <s v="United States"/>
    <x v="120"/>
    <x v="35"/>
    <x v="0"/>
    <s v="FUR-BO-10000330"/>
    <x v="0"/>
    <x v="0"/>
    <s v="Sauder Camden County Barrister Bookcase, Planked Cherry Finish"/>
    <n v="241.96"/>
    <n v="2"/>
    <n v="33.874400000000001"/>
    <x v="5"/>
    <x v="7"/>
  </r>
  <r>
    <s v="CA-2017-125472"/>
    <x v="703"/>
    <d v="2017-05-31T00:00:00"/>
    <x v="2"/>
    <s v="BD-11725"/>
    <s v="Bruce Degenhardt"/>
    <x v="0"/>
    <s v="United States"/>
    <x v="120"/>
    <x v="35"/>
    <x v="0"/>
    <s v="FUR-FU-10001731"/>
    <x v="0"/>
    <x v="3"/>
    <s v="Acrylic Self-Standing Desk Frames"/>
    <n v="8.01"/>
    <n v="3"/>
    <n v="3.0438000000000001"/>
    <x v="5"/>
    <x v="7"/>
  </r>
  <r>
    <s v="CA-2017-154074"/>
    <x v="704"/>
    <d v="2017-09-02T00:00:00"/>
    <x v="0"/>
    <s v="BW-11110"/>
    <s v="Bart Watters"/>
    <x v="1"/>
    <s v="United States"/>
    <x v="129"/>
    <x v="13"/>
    <x v="1"/>
    <s v="FUR-CH-10002331"/>
    <x v="0"/>
    <x v="1"/>
    <s v="Hon 4700 Series Mobuis Mid-Back Task Chairs with Adjustable Arms"/>
    <n v="569.56799999999998"/>
    <n v="2"/>
    <n v="7.1196000000000002"/>
    <x v="3"/>
    <x v="10"/>
  </r>
  <r>
    <s v="CA-2017-161774"/>
    <x v="138"/>
    <d v="2017-05-15T00:00:00"/>
    <x v="2"/>
    <s v="GT-14710"/>
    <s v="Greg Tran"/>
    <x v="0"/>
    <s v="United States"/>
    <x v="6"/>
    <x v="5"/>
    <x v="3"/>
    <s v="FUR-CH-10003981"/>
    <x v="0"/>
    <x v="1"/>
    <s v="Global Commerce Series Low-Back Swivel/Tilt Chairs"/>
    <n v="899.43"/>
    <n v="5"/>
    <n v="-12.849"/>
    <x v="5"/>
    <x v="7"/>
  </r>
  <r>
    <s v="CA-2016-140130"/>
    <x v="359"/>
    <d v="2016-11-05T00:00:00"/>
    <x v="1"/>
    <s v="HW-14935"/>
    <s v="Helen Wasserman"/>
    <x v="1"/>
    <s v="United States"/>
    <x v="169"/>
    <x v="37"/>
    <x v="3"/>
    <s v="FUR-CH-10002084"/>
    <x v="0"/>
    <x v="1"/>
    <s v="Hon Mobius Operator's Chair"/>
    <n v="368.97"/>
    <n v="3"/>
    <n v="81.173400000000001"/>
    <x v="2"/>
    <x v="1"/>
  </r>
  <r>
    <s v="CA-2015-149650"/>
    <x v="634"/>
    <d v="2015-10-27T00:00:00"/>
    <x v="2"/>
    <s v="RD-19660"/>
    <s v="Robert Dilbeck"/>
    <x v="2"/>
    <s v="United States"/>
    <x v="121"/>
    <x v="2"/>
    <x v="1"/>
    <s v="FUR-CH-10003956"/>
    <x v="0"/>
    <x v="1"/>
    <s v="Novimex High-Tech Fabric Mesh Task Chair"/>
    <n v="454.27199999999999"/>
    <n v="8"/>
    <n v="-73.819199999999995"/>
    <x v="0"/>
    <x v="1"/>
  </r>
  <r>
    <s v="CA-2014-165764"/>
    <x v="705"/>
    <d v="2014-11-07T00:00:00"/>
    <x v="1"/>
    <s v="SH-20395"/>
    <s v="Shahid Hopkins"/>
    <x v="0"/>
    <s v="United States"/>
    <x v="51"/>
    <x v="30"/>
    <x v="0"/>
    <s v="FUR-TA-10001768"/>
    <x v="0"/>
    <x v="2"/>
    <s v="Hon Racetrack Conference Tables"/>
    <n v="945.03599999999994"/>
    <n v="6"/>
    <n v="-299.26139999999998"/>
    <x v="4"/>
    <x v="0"/>
  </r>
  <r>
    <s v="CA-2014-165764"/>
    <x v="705"/>
    <d v="2014-11-07T00:00:00"/>
    <x v="1"/>
    <s v="SH-20395"/>
    <s v="Shahid Hopkins"/>
    <x v="0"/>
    <s v="United States"/>
    <x v="51"/>
    <x v="30"/>
    <x v="0"/>
    <s v="FUR-FU-10001468"/>
    <x v="0"/>
    <x v="3"/>
    <s v="Tenex Antistatic Computer Chair Mats"/>
    <n v="410.35199999999998"/>
    <n v="3"/>
    <n v="-51.293999999999997"/>
    <x v="4"/>
    <x v="0"/>
  </r>
  <r>
    <s v="US-2017-116897"/>
    <x v="706"/>
    <d v="2017-05-29T00:00:00"/>
    <x v="2"/>
    <s v="JG-15160"/>
    <s v="James Galang"/>
    <x v="0"/>
    <s v="United States"/>
    <x v="280"/>
    <x v="42"/>
    <x v="1"/>
    <s v="FUR-FU-10004963"/>
    <x v="0"/>
    <x v="3"/>
    <s v="Eldon 400 Class Desk Accessories, Black Carbon"/>
    <n v="35"/>
    <n v="4"/>
    <n v="14.7"/>
    <x v="3"/>
    <x v="7"/>
  </r>
  <r>
    <s v="US-2017-113992"/>
    <x v="417"/>
    <d v="2017-12-19T00:00:00"/>
    <x v="1"/>
    <s v="LC-16885"/>
    <s v="Lena Creighton"/>
    <x v="0"/>
    <s v="United States"/>
    <x v="215"/>
    <x v="5"/>
    <x v="3"/>
    <s v="FUR-TA-10000577"/>
    <x v="0"/>
    <x v="2"/>
    <s v="Bretford CR4500 Series Slim Rectangular Table"/>
    <n v="974.98800000000006"/>
    <n v="4"/>
    <n v="-97.498800000000003"/>
    <x v="2"/>
    <x v="5"/>
  </r>
  <r>
    <s v="CA-2014-166891"/>
    <x v="707"/>
    <d v="2014-10-06T00:00:00"/>
    <x v="2"/>
    <s v="CC-12220"/>
    <s v="Chris Cortes"/>
    <x v="0"/>
    <s v="United States"/>
    <x v="13"/>
    <x v="7"/>
    <x v="2"/>
    <s v="FUR-CH-10003298"/>
    <x v="0"/>
    <x v="1"/>
    <s v="Office Star - Contemporary Task Swivel chair with Loop Arms, Charcoal"/>
    <n v="589.41"/>
    <n v="5"/>
    <n v="-6.5490000000000004"/>
    <x v="3"/>
    <x v="1"/>
  </r>
  <r>
    <s v="CA-2016-101161"/>
    <x v="25"/>
    <d v="2016-10-20T00:00:00"/>
    <x v="1"/>
    <s v="BW-11110"/>
    <s v="Bart Watters"/>
    <x v="1"/>
    <s v="United States"/>
    <x v="13"/>
    <x v="7"/>
    <x v="2"/>
    <s v="FUR-FU-10003535"/>
    <x v="0"/>
    <x v="3"/>
    <s v="Howard Miller Distant Time Traveler Alarm Clock"/>
    <n v="82.26"/>
    <n v="3"/>
    <n v="33.726599999999998"/>
    <x v="1"/>
    <x v="1"/>
  </r>
  <r>
    <s v="US-2017-119816"/>
    <x v="708"/>
    <d v="2017-03-06T00:00:00"/>
    <x v="0"/>
    <s v="TT-21460"/>
    <s v="Tonja Turnell"/>
    <x v="2"/>
    <s v="United States"/>
    <x v="6"/>
    <x v="5"/>
    <x v="3"/>
    <s v="FUR-FU-10004848"/>
    <x v="0"/>
    <x v="3"/>
    <s v="Howard Miller 13-3/4&quot; Diameter Brushed Chrome Round Wall Clock"/>
    <n v="103.5"/>
    <n v="5"/>
    <n v="-77.625"/>
    <x v="3"/>
    <x v="9"/>
  </r>
  <r>
    <s v="CA-2017-161102"/>
    <x v="709"/>
    <d v="2017-08-03T00:00:00"/>
    <x v="2"/>
    <s v="EC-14050"/>
    <s v="Erin Creighton"/>
    <x v="0"/>
    <s v="United States"/>
    <x v="28"/>
    <x v="2"/>
    <x v="1"/>
    <s v="FUR-FU-10003142"/>
    <x v="0"/>
    <x v="3"/>
    <s v="Master Big Foot Doorstop, Beige"/>
    <n v="36.96"/>
    <n v="7"/>
    <n v="11.457599999999999"/>
    <x v="0"/>
    <x v="3"/>
  </r>
  <r>
    <s v="US-2017-133361"/>
    <x v="138"/>
    <d v="2017-05-17T00:00:00"/>
    <x v="2"/>
    <s v="AJ-10780"/>
    <s v="Anthony Jacobs"/>
    <x v="1"/>
    <s v="United States"/>
    <x v="237"/>
    <x v="32"/>
    <x v="2"/>
    <s v="FUR-CH-10003298"/>
    <x v="0"/>
    <x v="1"/>
    <s v="Office Star - Contemporary Task Swivel chair with Loop Arms, Charcoal"/>
    <n v="261.95999999999998"/>
    <n v="2"/>
    <n v="23.5764"/>
    <x v="0"/>
    <x v="7"/>
  </r>
  <r>
    <s v="US-2016-155404"/>
    <x v="710"/>
    <d v="2016-09-28T00:00:00"/>
    <x v="1"/>
    <s v="AS-10630"/>
    <s v="Ann Steele"/>
    <x v="2"/>
    <s v="United States"/>
    <x v="74"/>
    <x v="0"/>
    <x v="0"/>
    <s v="FUR-FU-10004586"/>
    <x v="0"/>
    <x v="3"/>
    <s v="G.E. Longer-Life Indoor Recessed Floodlight Bulbs"/>
    <n v="13.28"/>
    <n v="2"/>
    <n v="6.3743999999999996"/>
    <x v="6"/>
    <x v="4"/>
  </r>
  <r>
    <s v="CA-2016-163804"/>
    <x v="674"/>
    <d v="2016-12-08T00:00:00"/>
    <x v="1"/>
    <s v="DB-13270"/>
    <s v="Deborah Brumfield"/>
    <x v="2"/>
    <s v="United States"/>
    <x v="134"/>
    <x v="38"/>
    <x v="2"/>
    <s v="FUR-FU-10004864"/>
    <x v="0"/>
    <x v="3"/>
    <s v="Eldon 500 Class Desk Accessories"/>
    <n v="72.42"/>
    <n v="6"/>
    <n v="23.898599999999998"/>
    <x v="6"/>
    <x v="5"/>
  </r>
  <r>
    <s v="CA-2014-149524"/>
    <x v="711"/>
    <d v="2014-01-15T00:00:00"/>
    <x v="2"/>
    <s v="BS-11590"/>
    <s v="Brendan Sweed"/>
    <x v="1"/>
    <s v="United States"/>
    <x v="3"/>
    <x v="3"/>
    <x v="2"/>
    <s v="FUR-BO-10003433"/>
    <x v="0"/>
    <x v="0"/>
    <s v="Sauder Cornerstone Collection Library"/>
    <n v="61.96"/>
    <n v="4"/>
    <n v="-53.285600000000002"/>
    <x v="5"/>
    <x v="8"/>
  </r>
  <r>
    <s v="CA-2017-140872"/>
    <x v="35"/>
    <d v="2017-06-10T00:00:00"/>
    <x v="1"/>
    <s v="NR-18550"/>
    <s v="Nick Radford"/>
    <x v="0"/>
    <s v="United States"/>
    <x v="36"/>
    <x v="1"/>
    <x v="0"/>
    <s v="FUR-BO-10002824"/>
    <x v="0"/>
    <x v="0"/>
    <s v="Bush Mission Pointe Library"/>
    <n v="241.56800000000001"/>
    <n v="2"/>
    <n v="0"/>
    <x v="1"/>
    <x v="2"/>
  </r>
  <r>
    <s v="CA-2017-113908"/>
    <x v="35"/>
    <d v="2017-06-09T00:00:00"/>
    <x v="1"/>
    <s v="KN-16390"/>
    <s v="Katherine Nockton"/>
    <x v="1"/>
    <s v="United States"/>
    <x v="13"/>
    <x v="7"/>
    <x v="2"/>
    <s v="FUR-TA-10001932"/>
    <x v="0"/>
    <x v="2"/>
    <s v="Chromcraft 48&quot; x 96&quot; Racetrack Double Pedestal Table"/>
    <n v="384.76799999999997"/>
    <n v="2"/>
    <n v="-115.43040000000001"/>
    <x v="6"/>
    <x v="2"/>
  </r>
  <r>
    <s v="CA-2014-149594"/>
    <x v="712"/>
    <d v="2014-09-19T00:00:00"/>
    <x v="1"/>
    <s v="MF-18250"/>
    <s v="Monica Federle"/>
    <x v="1"/>
    <s v="United States"/>
    <x v="3"/>
    <x v="3"/>
    <x v="2"/>
    <s v="FUR-FU-10000222"/>
    <x v="0"/>
    <x v="3"/>
    <s v="Seth Thomas 16&quot; Steel Case Clock"/>
    <n v="103.93600000000001"/>
    <n v="4"/>
    <n v="16.889600000000002"/>
    <x v="4"/>
    <x v="4"/>
  </r>
  <r>
    <s v="CA-2016-113845"/>
    <x v="47"/>
    <d v="2016-11-25T00:00:00"/>
    <x v="1"/>
    <s v="FA-14230"/>
    <s v="Frank Atkinson"/>
    <x v="1"/>
    <s v="United States"/>
    <x v="301"/>
    <x v="1"/>
    <x v="0"/>
    <s v="FUR-BO-10004695"/>
    <x v="0"/>
    <x v="0"/>
    <s v="O'Sullivan 2-Door Barrister Bookcase in Odessa Pine"/>
    <n v="289.56799999999998"/>
    <n v="2"/>
    <n v="10.8588"/>
    <x v="2"/>
    <x v="0"/>
  </r>
  <r>
    <s v="CA-2015-103135"/>
    <x v="713"/>
    <d v="2015-07-28T00:00:00"/>
    <x v="1"/>
    <s v="SS-20515"/>
    <s v="Shirley Schmidt"/>
    <x v="2"/>
    <s v="United States"/>
    <x v="74"/>
    <x v="0"/>
    <x v="0"/>
    <s v="FUR-FU-10001487"/>
    <x v="0"/>
    <x v="3"/>
    <s v="Eldon Expressions Wood and Plastic Desk Accessories, Cherry Wood"/>
    <n v="20.94"/>
    <n v="3"/>
    <n v="6.0726000000000004"/>
    <x v="4"/>
    <x v="3"/>
  </r>
  <r>
    <s v="US-2016-128909"/>
    <x v="714"/>
    <d v="2016-10-11T00:00:00"/>
    <x v="0"/>
    <s v="SP-20545"/>
    <s v="Sibella Parks"/>
    <x v="1"/>
    <s v="United States"/>
    <x v="3"/>
    <x v="3"/>
    <x v="2"/>
    <s v="FUR-FU-10004071"/>
    <x v="0"/>
    <x v="3"/>
    <s v="Luxo Professional Magnifying Clamp-On Fluorescent Lamps"/>
    <n v="332.83199999999999"/>
    <n v="4"/>
    <n v="-24.962399999999999"/>
    <x v="3"/>
    <x v="1"/>
  </r>
  <r>
    <s v="US-2017-116652"/>
    <x v="102"/>
    <d v="2017-09-19T00:00:00"/>
    <x v="1"/>
    <s v="RD-19480"/>
    <s v="Rick Duston"/>
    <x v="0"/>
    <s v="United States"/>
    <x v="28"/>
    <x v="2"/>
    <x v="1"/>
    <s v="FUR-CH-10002961"/>
    <x v="0"/>
    <x v="1"/>
    <s v="Leather Task Chair, Black"/>
    <n v="218.352"/>
    <n v="3"/>
    <n v="0"/>
    <x v="4"/>
    <x v="4"/>
  </r>
  <r>
    <s v="US-2017-116652"/>
    <x v="102"/>
    <d v="2017-09-19T00:00:00"/>
    <x v="1"/>
    <s v="RD-19480"/>
    <s v="Rick Duston"/>
    <x v="0"/>
    <s v="United States"/>
    <x v="28"/>
    <x v="2"/>
    <x v="1"/>
    <s v="FUR-FU-10001488"/>
    <x v="0"/>
    <x v="3"/>
    <s v="Tenex 46&quot; x 60&quot; Computer Anti-Static Chairmat, Rectangular Shaped"/>
    <n v="529.9"/>
    <n v="5"/>
    <n v="105.98"/>
    <x v="4"/>
    <x v="4"/>
  </r>
  <r>
    <s v="CA-2017-138289"/>
    <x v="623"/>
    <d v="2017-01-18T00:00:00"/>
    <x v="0"/>
    <s v="AR-10540"/>
    <s v="Andy Reiter"/>
    <x v="0"/>
    <s v="United States"/>
    <x v="38"/>
    <x v="17"/>
    <x v="3"/>
    <s v="FUR-CH-10004626"/>
    <x v="0"/>
    <x v="1"/>
    <s v="Office Star Flex Back Scooter Chair with Aluminum Finish Frame"/>
    <n v="302.67"/>
    <n v="3"/>
    <n v="72.640799999999999"/>
    <x v="3"/>
    <x v="8"/>
  </r>
  <r>
    <s v="CA-2014-128209"/>
    <x v="317"/>
    <d v="2014-11-22T00:00:00"/>
    <x v="1"/>
    <s v="GT-14710"/>
    <s v="Greg Tran"/>
    <x v="0"/>
    <s v="United States"/>
    <x v="252"/>
    <x v="7"/>
    <x v="2"/>
    <s v="FUR-BO-10002213"/>
    <x v="0"/>
    <x v="0"/>
    <s v="DMI Eclipse Executive Suite Bookcases"/>
    <n v="4007.84"/>
    <n v="10"/>
    <n v="-50.097999999999999"/>
    <x v="2"/>
    <x v="0"/>
  </r>
  <r>
    <s v="CA-2014-169684"/>
    <x v="715"/>
    <d v="2014-10-23T00:00:00"/>
    <x v="2"/>
    <s v="FH-14365"/>
    <s v="Fred Hopkins"/>
    <x v="1"/>
    <s v="United States"/>
    <x v="270"/>
    <x v="9"/>
    <x v="0"/>
    <s v="FUR-TA-10003008"/>
    <x v="0"/>
    <x v="2"/>
    <s v="Lesro Round Back Collection Coffee Table, End Table"/>
    <n v="328.59"/>
    <n v="3"/>
    <n v="-147.8655"/>
    <x v="0"/>
    <x v="1"/>
  </r>
  <r>
    <s v="CA-2015-109862"/>
    <x v="551"/>
    <d v="2015-10-30T00:00:00"/>
    <x v="1"/>
    <s v="HK-14890"/>
    <s v="Heather Kirkland"/>
    <x v="1"/>
    <s v="United States"/>
    <x v="19"/>
    <x v="14"/>
    <x v="2"/>
    <s v="FUR-CH-10002439"/>
    <x v="0"/>
    <x v="1"/>
    <s v="Iceberg Nesting Folding Chair, 19w x 6d x 43h"/>
    <n v="291.10000000000002"/>
    <n v="5"/>
    <n v="75.686000000000007"/>
    <x v="2"/>
    <x v="1"/>
  </r>
  <r>
    <s v="US-2017-107888"/>
    <x v="716"/>
    <d v="2017-11-19T00:00:00"/>
    <x v="2"/>
    <s v="CC-12220"/>
    <s v="Chris Cortes"/>
    <x v="0"/>
    <s v="United States"/>
    <x v="15"/>
    <x v="13"/>
    <x v="1"/>
    <s v="FUR-FU-10003394"/>
    <x v="0"/>
    <x v="3"/>
    <s v="Tenex &quot;The Solids&quot; Textured Chair Mats"/>
    <n v="139.91999999999999"/>
    <n v="2"/>
    <n v="23.7864"/>
    <x v="0"/>
    <x v="0"/>
  </r>
  <r>
    <s v="CA-2014-113880"/>
    <x v="29"/>
    <d v="2014-03-05T00:00:00"/>
    <x v="1"/>
    <s v="VF-21715"/>
    <s v="Vicky Freymann"/>
    <x v="2"/>
    <s v="United States"/>
    <x v="302"/>
    <x v="8"/>
    <x v="3"/>
    <s v="FUR-CH-10000863"/>
    <x v="0"/>
    <x v="1"/>
    <s v="Novimex Swivel Fabric Task Chair"/>
    <n v="634.11599999999999"/>
    <n v="6"/>
    <n v="-172.1172"/>
    <x v="4"/>
    <x v="9"/>
  </r>
  <r>
    <s v="US-2015-164966"/>
    <x v="45"/>
    <d v="2015-08-01T00:00:00"/>
    <x v="2"/>
    <s v="GH-14410"/>
    <s v="Gary Hansen"/>
    <x v="2"/>
    <s v="United States"/>
    <x v="27"/>
    <x v="11"/>
    <x v="3"/>
    <s v="FUR-CH-10002304"/>
    <x v="0"/>
    <x v="1"/>
    <s v="Global Stack Chair without Arms, Black"/>
    <n v="155.88"/>
    <n v="6"/>
    <n v="38.97"/>
    <x v="3"/>
    <x v="3"/>
  </r>
  <r>
    <s v="CA-2015-126739"/>
    <x v="341"/>
    <d v="2015-11-03T00:00:00"/>
    <x v="0"/>
    <s v="JH-16180"/>
    <s v="Justin Hirsh"/>
    <x v="0"/>
    <s v="United States"/>
    <x v="13"/>
    <x v="7"/>
    <x v="2"/>
    <s v="FUR-CH-10000422"/>
    <x v="0"/>
    <x v="1"/>
    <s v="Global Highback Leather Tilter in Burgundy"/>
    <n v="327.56400000000002"/>
    <n v="4"/>
    <n v="21.837599999999998"/>
    <x v="3"/>
    <x v="0"/>
  </r>
  <r>
    <s v="CA-2015-166947"/>
    <x v="717"/>
    <d v="2015-06-10T00:00:00"/>
    <x v="1"/>
    <s v="EB-13750"/>
    <s v="Edward Becker"/>
    <x v="1"/>
    <s v="United States"/>
    <x v="252"/>
    <x v="7"/>
    <x v="2"/>
    <s v="FUR-CH-10004997"/>
    <x v="0"/>
    <x v="1"/>
    <s v="Hon Every-Day Series Multi-Task Chairs"/>
    <n v="1522.6379999999999"/>
    <n v="9"/>
    <n v="169.18199999999999"/>
    <x v="2"/>
    <x v="2"/>
  </r>
  <r>
    <s v="CA-2014-166086"/>
    <x v="718"/>
    <d v="2014-05-12T00:00:00"/>
    <x v="1"/>
    <s v="CT-11995"/>
    <s v="Carol Triggs"/>
    <x v="0"/>
    <s v="United States"/>
    <x v="37"/>
    <x v="20"/>
    <x v="2"/>
    <s v="FUR-TA-10003469"/>
    <x v="0"/>
    <x v="2"/>
    <s v="Balt Split Level Computer Training Table"/>
    <n v="194.25"/>
    <n v="2"/>
    <n v="-38.85"/>
    <x v="2"/>
    <x v="7"/>
  </r>
  <r>
    <s v="CA-2014-166086"/>
    <x v="718"/>
    <d v="2014-05-12T00:00:00"/>
    <x v="1"/>
    <s v="CT-11995"/>
    <s v="Carol Triggs"/>
    <x v="0"/>
    <s v="United States"/>
    <x v="37"/>
    <x v="20"/>
    <x v="2"/>
    <s v="FUR-CH-10004675"/>
    <x v="0"/>
    <x v="1"/>
    <s v="Lifetime Advantage Folding Chairs, 4/Carton"/>
    <n v="872.32"/>
    <n v="4"/>
    <n v="244.24959999999999"/>
    <x v="2"/>
    <x v="7"/>
  </r>
  <r>
    <s v="CA-2014-100678"/>
    <x v="719"/>
    <d v="2014-04-22T00:00:00"/>
    <x v="1"/>
    <s v="KM-16720"/>
    <s v="Kunst Miller"/>
    <x v="0"/>
    <s v="United States"/>
    <x v="6"/>
    <x v="5"/>
    <x v="3"/>
    <s v="FUR-CH-10002602"/>
    <x v="0"/>
    <x v="1"/>
    <s v="DMI Arturo Collection Mission-style Design Wood Chair"/>
    <n v="317.05799999999999"/>
    <n v="3"/>
    <n v="-18.117599999999999"/>
    <x v="4"/>
    <x v="6"/>
  </r>
  <r>
    <s v="CA-2017-123085"/>
    <x v="470"/>
    <d v="2017-03-08T00:00:00"/>
    <x v="1"/>
    <s v="EJ-13720"/>
    <s v="Ed Jacobs"/>
    <x v="0"/>
    <s v="United States"/>
    <x v="2"/>
    <x v="2"/>
    <x v="1"/>
    <s v="FUR-CH-10003968"/>
    <x v="0"/>
    <x v="1"/>
    <s v="Novimex Turbo Task Chair"/>
    <n v="170.352"/>
    <n v="3"/>
    <n v="-17.0352"/>
    <x v="2"/>
    <x v="9"/>
  </r>
  <r>
    <s v="CA-2016-169887"/>
    <x v="148"/>
    <d v="2016-10-22T00:00:00"/>
    <x v="3"/>
    <s v="MS-17530"/>
    <s v="MaryBeth Skach"/>
    <x v="0"/>
    <s v="United States"/>
    <x v="15"/>
    <x v="13"/>
    <x v="1"/>
    <s v="FUR-FU-10003095"/>
    <x v="0"/>
    <x v="3"/>
    <s v="Linden 12&quot; Wall Clock With Oak Frame"/>
    <n v="101.94"/>
    <n v="3"/>
    <n v="30.582000000000001"/>
    <x v="7"/>
    <x v="1"/>
  </r>
  <r>
    <s v="CA-2017-104731"/>
    <x v="720"/>
    <d v="2017-07-27T00:00:00"/>
    <x v="1"/>
    <s v="AM-10705"/>
    <s v="Anne McFarland"/>
    <x v="0"/>
    <s v="United States"/>
    <x v="279"/>
    <x v="25"/>
    <x v="0"/>
    <s v="FUR-FU-10003274"/>
    <x v="0"/>
    <x v="3"/>
    <s v="Regeneration Desk Collection"/>
    <n v="8.8000000000000007"/>
    <n v="5"/>
    <n v="3.8719999999999999"/>
    <x v="6"/>
    <x v="3"/>
  </r>
  <r>
    <s v="CA-2017-104731"/>
    <x v="720"/>
    <d v="2017-07-27T00:00:00"/>
    <x v="1"/>
    <s v="AM-10705"/>
    <s v="Anne McFarland"/>
    <x v="0"/>
    <s v="United States"/>
    <x v="279"/>
    <x v="25"/>
    <x v="0"/>
    <s v="FUR-BO-10003441"/>
    <x v="0"/>
    <x v="0"/>
    <s v="Bush Westfield Collection Bookcases, Fully Assembled"/>
    <n v="302.94"/>
    <n v="3"/>
    <n v="69.676199999999994"/>
    <x v="6"/>
    <x v="3"/>
  </r>
  <r>
    <s v="CA-2014-154095"/>
    <x v="116"/>
    <d v="2014-12-07T00:00:00"/>
    <x v="1"/>
    <s v="ON-18715"/>
    <s v="Odella Nelson"/>
    <x v="1"/>
    <s v="United States"/>
    <x v="218"/>
    <x v="32"/>
    <x v="2"/>
    <s v="FUR-FU-10003849"/>
    <x v="0"/>
    <x v="3"/>
    <s v="DAX Metal Frame, Desktop, Stepped-Edge"/>
    <n v="60.72"/>
    <n v="3"/>
    <n v="23.680800000000001"/>
    <x v="2"/>
    <x v="5"/>
  </r>
  <r>
    <s v="CA-2014-154095"/>
    <x v="116"/>
    <d v="2014-12-07T00:00:00"/>
    <x v="1"/>
    <s v="ON-18715"/>
    <s v="Odella Nelson"/>
    <x v="1"/>
    <s v="United States"/>
    <x v="218"/>
    <x v="32"/>
    <x v="2"/>
    <s v="FUR-CH-10004754"/>
    <x v="0"/>
    <x v="1"/>
    <s v="Global Stack Chair with Arms, Black"/>
    <n v="239.84"/>
    <n v="8"/>
    <n v="64.756799999999998"/>
    <x v="2"/>
    <x v="5"/>
  </r>
  <r>
    <s v="CA-2016-148852"/>
    <x v="205"/>
    <d v="2016-05-31T00:00:00"/>
    <x v="1"/>
    <s v="SV-20785"/>
    <s v="Stewart Visinsky"/>
    <x v="0"/>
    <s v="United States"/>
    <x v="72"/>
    <x v="2"/>
    <x v="1"/>
    <s v="FUR-CH-10004860"/>
    <x v="0"/>
    <x v="1"/>
    <s v="Global Low Back Tilter Chair"/>
    <n v="484.70400000000001"/>
    <n v="6"/>
    <n v="-84.8232"/>
    <x v="2"/>
    <x v="7"/>
  </r>
  <r>
    <s v="CA-2015-107678"/>
    <x v="721"/>
    <d v="2015-04-28T00:00:00"/>
    <x v="1"/>
    <s v="JK-16090"/>
    <s v="Juliana Krohn"/>
    <x v="0"/>
    <s v="United States"/>
    <x v="74"/>
    <x v="0"/>
    <x v="0"/>
    <s v="FUR-CH-10001891"/>
    <x v="0"/>
    <x v="1"/>
    <s v="Global Deluxe Office Fabric Chairs"/>
    <n v="191.96"/>
    <n v="2"/>
    <n v="51.8292"/>
    <x v="1"/>
    <x v="6"/>
  </r>
  <r>
    <s v="CA-2015-107678"/>
    <x v="721"/>
    <d v="2015-04-28T00:00:00"/>
    <x v="1"/>
    <s v="JK-16090"/>
    <s v="Juliana Krohn"/>
    <x v="0"/>
    <s v="United States"/>
    <x v="74"/>
    <x v="0"/>
    <x v="0"/>
    <s v="FUR-FU-10003394"/>
    <x v="0"/>
    <x v="3"/>
    <s v="Tenex &quot;The Solids&quot; Textured Chair Mats"/>
    <n v="209.88"/>
    <n v="3"/>
    <n v="35.679600000000001"/>
    <x v="1"/>
    <x v="6"/>
  </r>
  <r>
    <s v="CA-2016-123512"/>
    <x v="9"/>
    <d v="2016-06-19T00:00:00"/>
    <x v="2"/>
    <s v="MV-18190"/>
    <s v="Mike Vittorini"/>
    <x v="0"/>
    <s v="United States"/>
    <x v="2"/>
    <x v="2"/>
    <x v="1"/>
    <s v="FUR-BO-10004218"/>
    <x v="0"/>
    <x v="0"/>
    <s v="Bush Heritage Pine Collection 5-Shelf Bookcase, Albany Pine Finish, *Special Order"/>
    <n v="239.666"/>
    <n v="2"/>
    <n v="14.098000000000001"/>
    <x v="3"/>
    <x v="2"/>
  </r>
  <r>
    <s v="US-2017-167402"/>
    <x v="722"/>
    <d v="2017-01-18T00:00:00"/>
    <x v="0"/>
    <s v="CP-12085"/>
    <s v="Cathy Prescott"/>
    <x v="1"/>
    <s v="United States"/>
    <x v="76"/>
    <x v="23"/>
    <x v="3"/>
    <s v="FUR-BO-10001608"/>
    <x v="0"/>
    <x v="0"/>
    <s v="Hon Metal Bookcases, Black"/>
    <n v="212.94"/>
    <n v="3"/>
    <n v="53.234999999999999"/>
    <x v="2"/>
    <x v="8"/>
  </r>
  <r>
    <s v="CA-2014-130449"/>
    <x v="723"/>
    <d v="2014-09-09T00:00:00"/>
    <x v="2"/>
    <s v="VP-21760"/>
    <s v="Victoria Pisteka"/>
    <x v="1"/>
    <s v="United States"/>
    <x v="28"/>
    <x v="2"/>
    <x v="1"/>
    <s v="FUR-FU-10001487"/>
    <x v="0"/>
    <x v="3"/>
    <s v="Eldon Expressions Wood and Plastic Desk Accessories, Cherry Wood"/>
    <n v="41.88"/>
    <n v="6"/>
    <n v="12.145200000000001"/>
    <x v="0"/>
    <x v="4"/>
  </r>
  <r>
    <s v="CA-2015-141250"/>
    <x v="724"/>
    <d v="2015-01-23T00:00:00"/>
    <x v="1"/>
    <s v="PM-18940"/>
    <s v="Paul MacIntyre"/>
    <x v="0"/>
    <s v="United States"/>
    <x v="303"/>
    <x v="5"/>
    <x v="3"/>
    <s v="FUR-TA-10002855"/>
    <x v="0"/>
    <x v="2"/>
    <s v="Bevis Round Conference Table Top &amp; Single Column Base"/>
    <n v="102.438"/>
    <n v="1"/>
    <n v="-13.1706"/>
    <x v="4"/>
    <x v="8"/>
  </r>
  <r>
    <s v="CA-2015-141250"/>
    <x v="724"/>
    <d v="2015-01-23T00:00:00"/>
    <x v="1"/>
    <s v="PM-18940"/>
    <s v="Paul MacIntyre"/>
    <x v="0"/>
    <s v="United States"/>
    <x v="303"/>
    <x v="5"/>
    <x v="3"/>
    <s v="FUR-CH-10004875"/>
    <x v="0"/>
    <x v="1"/>
    <s v="Harbour Creations 67200 Series Stacking Chairs"/>
    <n v="199.304"/>
    <n v="4"/>
    <n v="-8.5416000000000007"/>
    <x v="4"/>
    <x v="8"/>
  </r>
  <r>
    <s v="CA-2016-105081"/>
    <x v="683"/>
    <d v="2016-12-30T00:00:00"/>
    <x v="1"/>
    <s v="JE-15715"/>
    <s v="Joe Elijah"/>
    <x v="0"/>
    <s v="United States"/>
    <x v="15"/>
    <x v="13"/>
    <x v="1"/>
    <s v="FUR-CH-10000847"/>
    <x v="0"/>
    <x v="1"/>
    <s v="Global Executive Mid-Back Manager's Chair"/>
    <n v="698.35199999999998"/>
    <n v="3"/>
    <n v="52.376399999999997"/>
    <x v="2"/>
    <x v="5"/>
  </r>
  <r>
    <s v="CA-2016-105081"/>
    <x v="683"/>
    <d v="2016-12-30T00:00:00"/>
    <x v="1"/>
    <s v="JE-15715"/>
    <s v="Joe Elijah"/>
    <x v="0"/>
    <s v="United States"/>
    <x v="15"/>
    <x v="13"/>
    <x v="1"/>
    <s v="FUR-TA-10001307"/>
    <x v="0"/>
    <x v="2"/>
    <s v="SAFCO PlanMaster Heigh-Adjustable Drafting Table Base, 43w x 30d x 30-37h, Black"/>
    <n v="1747.25"/>
    <n v="5"/>
    <n v="629.01"/>
    <x v="2"/>
    <x v="5"/>
  </r>
  <r>
    <s v="CA-2014-108609"/>
    <x v="314"/>
    <d v="2014-11-02T00:00:00"/>
    <x v="0"/>
    <s v="AJ-10780"/>
    <s v="Anthony Jacobs"/>
    <x v="1"/>
    <s v="United States"/>
    <x v="75"/>
    <x v="15"/>
    <x v="2"/>
    <s v="FUR-TA-10003954"/>
    <x v="0"/>
    <x v="2"/>
    <s v="Hon 94000 Series Round Tables"/>
    <n v="1421.664"/>
    <n v="8"/>
    <n v="-734.52639999999997"/>
    <x v="3"/>
    <x v="1"/>
  </r>
  <r>
    <s v="US-2016-127334"/>
    <x v="120"/>
    <d v="2016-12-21T00:00:00"/>
    <x v="1"/>
    <s v="MP-18175"/>
    <s v="Mike Pelletier"/>
    <x v="2"/>
    <s v="United States"/>
    <x v="76"/>
    <x v="36"/>
    <x v="1"/>
    <s v="FUR-TA-10003473"/>
    <x v="0"/>
    <x v="2"/>
    <s v="Bretford Rectangular Conference Table Tops"/>
    <n v="564.19500000000005"/>
    <n v="3"/>
    <n v="-304.6653"/>
    <x v="6"/>
    <x v="5"/>
  </r>
  <r>
    <s v="US-2017-124779"/>
    <x v="272"/>
    <d v="2017-09-11T00:00:00"/>
    <x v="2"/>
    <s v="BF-11020"/>
    <s v="Barry Franzšsisch"/>
    <x v="1"/>
    <s v="United States"/>
    <x v="58"/>
    <x v="5"/>
    <x v="3"/>
    <s v="FUR-FU-10001095"/>
    <x v="0"/>
    <x v="3"/>
    <s v="DAX Black Cherry Wood-Tone Poster Frame"/>
    <n v="21.184000000000001"/>
    <n v="2"/>
    <n v="-11.651199999999999"/>
    <x v="0"/>
    <x v="4"/>
  </r>
  <r>
    <s v="US-2017-124779"/>
    <x v="272"/>
    <d v="2017-09-11T00:00:00"/>
    <x v="2"/>
    <s v="BF-11020"/>
    <s v="Barry Franzšsisch"/>
    <x v="1"/>
    <s v="United States"/>
    <x v="58"/>
    <x v="5"/>
    <x v="3"/>
    <s v="FUR-CH-10003535"/>
    <x v="0"/>
    <x v="1"/>
    <s v="Global Armless Task Chair, Royal Blue"/>
    <n v="213.43"/>
    <n v="5"/>
    <n v="-39.637"/>
    <x v="0"/>
    <x v="4"/>
  </r>
  <r>
    <s v="CA-2017-135937"/>
    <x v="134"/>
    <d v="2017-02-27T00:00:00"/>
    <x v="1"/>
    <s v="KM-16375"/>
    <s v="Katherine Murray"/>
    <x v="2"/>
    <s v="United States"/>
    <x v="171"/>
    <x v="22"/>
    <x v="1"/>
    <s v="FUR-FU-10002253"/>
    <x v="0"/>
    <x v="3"/>
    <s v="Howard Miller 13&quot; Diameter Pewter Finish Round Wall Clock"/>
    <n v="68.703999999999994"/>
    <n v="2"/>
    <n v="16.3172"/>
    <x v="1"/>
    <x v="11"/>
  </r>
  <r>
    <s v="CA-2017-135937"/>
    <x v="134"/>
    <d v="2017-02-27T00:00:00"/>
    <x v="1"/>
    <s v="KM-16375"/>
    <s v="Katherine Murray"/>
    <x v="2"/>
    <s v="United States"/>
    <x v="171"/>
    <x v="22"/>
    <x v="1"/>
    <s v="FUR-TA-10001039"/>
    <x v="0"/>
    <x v="2"/>
    <s v="KI Adjustable-Height Table"/>
    <n v="386.91"/>
    <n v="9"/>
    <n v="-185.71680000000001"/>
    <x v="1"/>
    <x v="11"/>
  </r>
  <r>
    <s v="CA-2017-162173"/>
    <x v="725"/>
    <d v="2017-11-01T00:00:00"/>
    <x v="1"/>
    <s v="OT-18730"/>
    <s v="Olvera Toch"/>
    <x v="0"/>
    <s v="United States"/>
    <x v="304"/>
    <x v="25"/>
    <x v="0"/>
    <s v="FUR-TA-10001520"/>
    <x v="0"/>
    <x v="2"/>
    <s v="Lesro Sheffield Collection Coffee Table, End Table, Center Table, Corner Table"/>
    <n v="356.85"/>
    <n v="5"/>
    <n v="60.664499999999997"/>
    <x v="6"/>
    <x v="1"/>
  </r>
  <r>
    <s v="CA-2017-122175"/>
    <x v="666"/>
    <d v="2017-05-14T00:00:00"/>
    <x v="0"/>
    <s v="CA-12775"/>
    <s v="Cynthia Arntzen"/>
    <x v="0"/>
    <s v="United States"/>
    <x v="109"/>
    <x v="18"/>
    <x v="2"/>
    <s v="FUR-FU-10000719"/>
    <x v="0"/>
    <x v="3"/>
    <s v="DAX Cubicle Frames, 8-1/2 x 11"/>
    <n v="42.85"/>
    <n v="5"/>
    <n v="15.426"/>
    <x v="3"/>
    <x v="7"/>
  </r>
  <r>
    <s v="CA-2015-135510"/>
    <x v="278"/>
    <d v="2015-09-12T00:00:00"/>
    <x v="1"/>
    <s v="TW-21025"/>
    <s v="Tamara Willingham"/>
    <x v="2"/>
    <s v="United States"/>
    <x v="305"/>
    <x v="25"/>
    <x v="0"/>
    <s v="FUR-FU-10000820"/>
    <x v="0"/>
    <x v="3"/>
    <s v="Tensor Brushed Steel Torchiere Floor Lamp"/>
    <n v="67.959999999999994"/>
    <n v="4"/>
    <n v="12.232799999999999"/>
    <x v="1"/>
    <x v="4"/>
  </r>
  <r>
    <s v="CA-2014-150329"/>
    <x v="567"/>
    <d v="2014-10-14T00:00:00"/>
    <x v="1"/>
    <s v="SD-20485"/>
    <s v="Shirley Daniels"/>
    <x v="2"/>
    <s v="United States"/>
    <x v="43"/>
    <x v="22"/>
    <x v="1"/>
    <s v="FUR-FU-10003724"/>
    <x v="0"/>
    <x v="3"/>
    <s v="Westinghouse Clip-On Gooseneck Lamps"/>
    <n v="46.872"/>
    <n v="7"/>
    <n v="3.5154000000000001"/>
    <x v="4"/>
    <x v="1"/>
  </r>
  <r>
    <s v="CA-2014-109134"/>
    <x v="726"/>
    <d v="2014-11-10T00:00:00"/>
    <x v="1"/>
    <s v="DE-13255"/>
    <s v="Deanra Eno"/>
    <x v="2"/>
    <s v="United States"/>
    <x v="2"/>
    <x v="2"/>
    <x v="1"/>
    <s v="FUR-FU-10000320"/>
    <x v="0"/>
    <x v="3"/>
    <s v="OIC Stacking Trays"/>
    <n v="20.04"/>
    <n v="6"/>
    <n v="8.8176000000000005"/>
    <x v="2"/>
    <x v="0"/>
  </r>
  <r>
    <s v="US-2015-129637"/>
    <x v="584"/>
    <d v="2015-12-22T00:00:00"/>
    <x v="1"/>
    <s v="MC-18100"/>
    <s v="Mick Crebagga"/>
    <x v="0"/>
    <s v="United States"/>
    <x v="17"/>
    <x v="8"/>
    <x v="3"/>
    <s v="FUR-FU-10000965"/>
    <x v="0"/>
    <x v="3"/>
    <s v="Howard Miller 11-1/2&quot; Diameter Ridgewood Wall Clock"/>
    <n v="41.552"/>
    <n v="2"/>
    <n v="-19.737200000000001"/>
    <x v="2"/>
    <x v="5"/>
  </r>
  <r>
    <s v="CA-2017-145429"/>
    <x v="720"/>
    <d v="2017-07-25T00:00:00"/>
    <x v="1"/>
    <s v="SW-20455"/>
    <s v="Shaun Weien"/>
    <x v="0"/>
    <s v="United States"/>
    <x v="53"/>
    <x v="2"/>
    <x v="1"/>
    <s v="FUR-CH-10000988"/>
    <x v="0"/>
    <x v="1"/>
    <s v="Hon Olson Stacker Stools"/>
    <n v="225.29599999999999"/>
    <n v="2"/>
    <n v="22.529599999999999"/>
    <x v="4"/>
    <x v="3"/>
  </r>
  <r>
    <s v="CA-2015-153535"/>
    <x v="727"/>
    <d v="2015-05-24T00:00:00"/>
    <x v="1"/>
    <s v="SG-20470"/>
    <s v="Sheri Gordon"/>
    <x v="0"/>
    <s v="United States"/>
    <x v="306"/>
    <x v="30"/>
    <x v="0"/>
    <s v="FUR-FU-10001986"/>
    <x v="0"/>
    <x v="3"/>
    <s v="Dana Fluorescent Magnifying Lamp, White, 36&quot;"/>
    <n v="163.136"/>
    <n v="4"/>
    <n v="20.391999999999999"/>
    <x v="4"/>
    <x v="7"/>
  </r>
  <r>
    <s v="CA-2015-123141"/>
    <x v="502"/>
    <d v="2015-11-19T00:00:00"/>
    <x v="1"/>
    <s v="GZ-14470"/>
    <s v="Gary Zandusky"/>
    <x v="0"/>
    <s v="United States"/>
    <x v="307"/>
    <x v="41"/>
    <x v="1"/>
    <s v="FUR-CH-10004287"/>
    <x v="0"/>
    <x v="1"/>
    <s v="SAFCO Arco Folding Chair"/>
    <n v="883.84"/>
    <n v="4"/>
    <n v="99.432000000000002"/>
    <x v="2"/>
    <x v="0"/>
  </r>
  <r>
    <s v="CA-2015-123141"/>
    <x v="502"/>
    <d v="2015-11-19T00:00:00"/>
    <x v="1"/>
    <s v="GZ-14470"/>
    <s v="Gary Zandusky"/>
    <x v="0"/>
    <s v="United States"/>
    <x v="307"/>
    <x v="41"/>
    <x v="1"/>
    <s v="FUR-CH-10001891"/>
    <x v="0"/>
    <x v="1"/>
    <s v="Global Deluxe Office Fabric Chairs"/>
    <n v="230.352"/>
    <n v="3"/>
    <n v="20.155799999999999"/>
    <x v="2"/>
    <x v="0"/>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x v="0"/>
    <x v="3"/>
    <s v="Howard Miller 13&quot; Diameter Goldtone Round Wall Clock"/>
    <n v="56.328000000000003"/>
    <n v="3"/>
    <n v="-26.755800000000001"/>
    <x v="7"/>
    <x v="5"/>
  </r>
  <r>
    <s v="CA-2016-134789"/>
    <x v="57"/>
    <d v="2016-04-15T00:00:00"/>
    <x v="1"/>
    <s v="CK-12325"/>
    <s v="Christine Kargatis"/>
    <x v="2"/>
    <s v="United States"/>
    <x v="308"/>
    <x v="31"/>
    <x v="0"/>
    <s v="FUR-FU-10003268"/>
    <x v="0"/>
    <x v="3"/>
    <s v="Eldon Radial Chair Mat for Low to Medium Pile Carpets"/>
    <n v="159.91999999999999"/>
    <n v="4"/>
    <n v="31.984000000000002"/>
    <x v="1"/>
    <x v="6"/>
  </r>
  <r>
    <s v="CA-2016-165827"/>
    <x v="114"/>
    <d v="2016-11-09T00:00:00"/>
    <x v="1"/>
    <s v="MF-17665"/>
    <s v="Maureen Fritzler"/>
    <x v="1"/>
    <s v="United States"/>
    <x v="89"/>
    <x v="1"/>
    <x v="0"/>
    <s v="FUR-FU-10001889"/>
    <x v="0"/>
    <x v="3"/>
    <s v="Ultra Door Pull Handle"/>
    <n v="50.496000000000002"/>
    <n v="6"/>
    <n v="8.2056000000000004"/>
    <x v="2"/>
    <x v="0"/>
  </r>
  <r>
    <s v="CA-2015-156734"/>
    <x v="311"/>
    <d v="2015-06-20T00:00:00"/>
    <x v="2"/>
    <s v="BV-11245"/>
    <s v="Benjamin Venier"/>
    <x v="1"/>
    <s v="United States"/>
    <x v="107"/>
    <x v="9"/>
    <x v="0"/>
    <s v="FUR-CH-10002965"/>
    <x v="0"/>
    <x v="1"/>
    <s v="Global Leather Highback Executive Chair with Pneumatic Height Adjustment, Black"/>
    <n v="643.13599999999997"/>
    <n v="4"/>
    <n v="56.2744"/>
    <x v="3"/>
    <x v="2"/>
  </r>
  <r>
    <s v="CA-2014-144029"/>
    <x v="261"/>
    <d v="2014-05-31T00:00:00"/>
    <x v="1"/>
    <s v="MM-18055"/>
    <s v="Michelle Moray"/>
    <x v="0"/>
    <s v="United States"/>
    <x v="9"/>
    <x v="8"/>
    <x v="3"/>
    <s v="FUR-CH-10003981"/>
    <x v="0"/>
    <x v="1"/>
    <s v="Global Commerce Series Low-Back Swivel/Tilt Chairs"/>
    <n v="359.77199999999999"/>
    <n v="2"/>
    <n v="-5.1395999999999997"/>
    <x v="2"/>
    <x v="7"/>
  </r>
  <r>
    <s v="US-2017-101784"/>
    <x v="682"/>
    <d v="2017-07-11T00:00:00"/>
    <x v="1"/>
    <s v="PO-18850"/>
    <s v="Patrick O'Brill"/>
    <x v="0"/>
    <s v="United States"/>
    <x v="2"/>
    <x v="2"/>
    <x v="1"/>
    <s v="FUR-CH-10001146"/>
    <x v="0"/>
    <x v="1"/>
    <s v="Global Task Chair, Black"/>
    <n v="122.136"/>
    <n v="3"/>
    <n v="-13.7403"/>
    <x v="2"/>
    <x v="3"/>
  </r>
  <r>
    <s v="CA-2016-154767"/>
    <x v="728"/>
    <d v="2016-06-30T00:00:00"/>
    <x v="0"/>
    <s v="BP-11155"/>
    <s v="Becky Pak"/>
    <x v="0"/>
    <s v="United States"/>
    <x v="309"/>
    <x v="18"/>
    <x v="2"/>
    <s v="FUR-CH-10003535"/>
    <x v="0"/>
    <x v="1"/>
    <s v="Global Armless Task Chair, Royal Blue"/>
    <n v="121.96"/>
    <n v="2"/>
    <n v="20.7332"/>
    <x v="3"/>
    <x v="2"/>
  </r>
  <r>
    <s v="CA-2017-124205"/>
    <x v="102"/>
    <d v="2017-09-19T00:00:00"/>
    <x v="1"/>
    <s v="TC-21145"/>
    <s v="Theresa Coyne"/>
    <x v="1"/>
    <s v="United States"/>
    <x v="174"/>
    <x v="18"/>
    <x v="2"/>
    <s v="FUR-FU-10002445"/>
    <x v="0"/>
    <x v="3"/>
    <s v="DAX Two-Tone Rosewood/Black Document Frame, Desktop, 5 x 7"/>
    <n v="47.4"/>
    <n v="5"/>
    <n v="18.96"/>
    <x v="4"/>
    <x v="4"/>
  </r>
  <r>
    <s v="CA-2017-124205"/>
    <x v="102"/>
    <d v="2017-09-19T00:00:00"/>
    <x v="1"/>
    <s v="TC-21145"/>
    <s v="Theresa Coyne"/>
    <x v="1"/>
    <s v="United States"/>
    <x v="174"/>
    <x v="18"/>
    <x v="2"/>
    <s v="FUR-CH-10003606"/>
    <x v="0"/>
    <x v="1"/>
    <s v="SAFCO Folding Chair Trolley"/>
    <n v="512.96"/>
    <n v="4"/>
    <n v="143.62880000000001"/>
    <x v="4"/>
    <x v="4"/>
  </r>
  <r>
    <s v="CA-2016-162943"/>
    <x v="729"/>
    <d v="2016-07-26T00:00:00"/>
    <x v="0"/>
    <s v="DB-12970"/>
    <s v="Darren Budd"/>
    <x v="1"/>
    <s v="United States"/>
    <x v="13"/>
    <x v="7"/>
    <x v="2"/>
    <s v="FUR-CH-10001708"/>
    <x v="0"/>
    <x v="1"/>
    <s v="Office Star - Contemporary Swivel Chair with Padded Adjustable Arms and Flex Back"/>
    <n v="253.76400000000001"/>
    <n v="2"/>
    <n v="31.015599999999999"/>
    <x v="3"/>
    <x v="3"/>
  </r>
  <r>
    <s v="CA-2017-100615"/>
    <x v="333"/>
    <d v="2017-04-24T00:00:00"/>
    <x v="1"/>
    <s v="SJ-20215"/>
    <s v="Sarah Jordon"/>
    <x v="0"/>
    <s v="United States"/>
    <x v="9"/>
    <x v="8"/>
    <x v="3"/>
    <s v="FUR-CH-10002602"/>
    <x v="0"/>
    <x v="1"/>
    <s v="DMI Arturo Collection Mission-style Design Wood Chair"/>
    <n v="317.05799999999999"/>
    <n v="3"/>
    <n v="-18.117599999999999"/>
    <x v="4"/>
    <x v="6"/>
  </r>
  <r>
    <s v="CA-2017-100615"/>
    <x v="333"/>
    <d v="2017-04-24T00:00:00"/>
    <x v="1"/>
    <s v="SJ-20215"/>
    <s v="Sarah Jordon"/>
    <x v="0"/>
    <s v="United States"/>
    <x v="9"/>
    <x v="8"/>
    <x v="3"/>
    <s v="FUR-FU-10002456"/>
    <x v="0"/>
    <x v="3"/>
    <s v="Master Caster Door Stop, Large Neon Orange"/>
    <n v="14.56"/>
    <n v="5"/>
    <n v="-6.1879999999999997"/>
    <x v="4"/>
    <x v="6"/>
  </r>
  <r>
    <s v="US-2016-147711"/>
    <x v="222"/>
    <d v="2016-09-08T00:00:00"/>
    <x v="0"/>
    <s v="HF-14995"/>
    <s v="Herbert Flentye"/>
    <x v="0"/>
    <s v="United States"/>
    <x v="237"/>
    <x v="32"/>
    <x v="2"/>
    <s v="FUR-BO-10003159"/>
    <x v="0"/>
    <x v="0"/>
    <s v="Sauder Camden County Collection Libraries, Planked Cherry Finish"/>
    <n v="344.94"/>
    <n v="3"/>
    <n v="31.044599999999999"/>
    <x v="2"/>
    <x v="4"/>
  </r>
  <r>
    <s v="US-2016-147711"/>
    <x v="222"/>
    <d v="2016-09-08T00:00:00"/>
    <x v="0"/>
    <s v="HF-14995"/>
    <s v="Herbert Flentye"/>
    <x v="0"/>
    <s v="United States"/>
    <x v="237"/>
    <x v="32"/>
    <x v="2"/>
    <s v="FUR-FU-10002364"/>
    <x v="0"/>
    <x v="3"/>
    <s v="Eldon Expressions Wood Desk Accessories, Oak"/>
    <n v="14.76"/>
    <n v="2"/>
    <n v="4.2804000000000002"/>
    <x v="2"/>
    <x v="4"/>
  </r>
  <r>
    <s v="CA-2017-121293"/>
    <x v="730"/>
    <d v="2017-07-28T00:00:00"/>
    <x v="0"/>
    <s v="JC-15775"/>
    <s v="John Castell"/>
    <x v="0"/>
    <s v="United States"/>
    <x v="3"/>
    <x v="3"/>
    <x v="2"/>
    <s v="FUR-FU-10000732"/>
    <x v="0"/>
    <x v="3"/>
    <s v="Eldon 200 Class Desk Accessories"/>
    <n v="20.096"/>
    <n v="4"/>
    <n v="3.0144000000000002"/>
    <x v="0"/>
    <x v="3"/>
  </r>
  <r>
    <s v="CA-2017-121293"/>
    <x v="730"/>
    <d v="2017-07-28T00:00:00"/>
    <x v="0"/>
    <s v="JC-15775"/>
    <s v="John Castell"/>
    <x v="0"/>
    <s v="United States"/>
    <x v="3"/>
    <x v="3"/>
    <x v="2"/>
    <s v="FUR-TA-10001771"/>
    <x v="0"/>
    <x v="2"/>
    <s v="Bush Cubix Conference Tables, Fully Assembled"/>
    <n v="138.58799999999999"/>
    <n v="1"/>
    <n v="-34.646999999999998"/>
    <x v="0"/>
    <x v="3"/>
  </r>
  <r>
    <s v="CA-2015-118843"/>
    <x v="615"/>
    <d v="2015-09-20T00:00:00"/>
    <x v="1"/>
    <s v="JH-15910"/>
    <s v="Jonathan Howell"/>
    <x v="0"/>
    <s v="United States"/>
    <x v="182"/>
    <x v="24"/>
    <x v="0"/>
    <s v="FUR-FU-10003975"/>
    <x v="0"/>
    <x v="3"/>
    <s v="Eldon Advantage Chair Mats for Low to Medium Pile Carpets"/>
    <n v="129.93"/>
    <n v="3"/>
    <n v="12.993"/>
    <x v="1"/>
    <x v="4"/>
  </r>
  <r>
    <s v="CA-2016-162348"/>
    <x v="480"/>
    <d v="2016-11-15T00:00:00"/>
    <x v="1"/>
    <s v="BF-11170"/>
    <s v="Ben Ferrer"/>
    <x v="2"/>
    <s v="United States"/>
    <x v="155"/>
    <x v="2"/>
    <x v="1"/>
    <s v="FUR-FU-10003731"/>
    <x v="0"/>
    <x v="3"/>
    <s v="Eldon Expressions Wood and Plastic Desk Accessories, Oak"/>
    <n v="9.98"/>
    <n v="1"/>
    <n v="2.7944"/>
    <x v="2"/>
    <x v="0"/>
  </r>
  <r>
    <s v="CA-2015-145394"/>
    <x v="397"/>
    <d v="2015-11-20T00:00:00"/>
    <x v="1"/>
    <s v="MC-17605"/>
    <s v="Matt Connell"/>
    <x v="1"/>
    <s v="United States"/>
    <x v="9"/>
    <x v="8"/>
    <x v="3"/>
    <s v="FUR-FU-10001215"/>
    <x v="0"/>
    <x v="3"/>
    <s v="Howard Miller 11-1/2&quot; Diameter Brentwood Wall Clock"/>
    <n v="34.503999999999998"/>
    <n v="2"/>
    <n v="-15.5268"/>
    <x v="4"/>
    <x v="0"/>
  </r>
  <r>
    <s v="CA-2015-168809"/>
    <x v="382"/>
    <d v="2015-08-25T00:00:00"/>
    <x v="3"/>
    <s v="MC-18100"/>
    <s v="Mick Crebagga"/>
    <x v="0"/>
    <s v="United States"/>
    <x v="6"/>
    <x v="5"/>
    <x v="3"/>
    <s v="FUR-FU-10001473"/>
    <x v="0"/>
    <x v="3"/>
    <s v="Eldon Executive Woodline II Desk Accessories, Mahogany"/>
    <n v="20.103999999999999"/>
    <n v="2"/>
    <n v="-16.585799999999999"/>
    <x v="7"/>
    <x v="10"/>
  </r>
  <r>
    <s v="CA-2015-168809"/>
    <x v="382"/>
    <d v="2015-08-25T00:00:00"/>
    <x v="3"/>
    <s v="MC-18100"/>
    <s v="Mick Crebagga"/>
    <x v="0"/>
    <s v="United States"/>
    <x v="6"/>
    <x v="5"/>
    <x v="3"/>
    <s v="FUR-FU-10002240"/>
    <x v="0"/>
    <x v="3"/>
    <s v="Nu-Dell EZ-Mount Plastic Wall Frames"/>
    <n v="7.88"/>
    <n v="5"/>
    <n v="-3.94"/>
    <x v="7"/>
    <x v="10"/>
  </r>
  <r>
    <s v="CA-2016-109827"/>
    <x v="683"/>
    <d v="2017-01-01T00:00:00"/>
    <x v="1"/>
    <s v="LW-16825"/>
    <s v="Laurel Workman"/>
    <x v="1"/>
    <s v="United States"/>
    <x v="43"/>
    <x v="22"/>
    <x v="1"/>
    <s v="FUR-TA-10002607"/>
    <x v="0"/>
    <x v="2"/>
    <s v="KI Conference Tables"/>
    <n v="35.445"/>
    <n v="1"/>
    <n v="-24.102599999999999"/>
    <x v="1"/>
    <x v="5"/>
  </r>
  <r>
    <s v="CA-2016-109827"/>
    <x v="683"/>
    <d v="2017-01-01T00:00:00"/>
    <x v="1"/>
    <s v="LW-16825"/>
    <s v="Laurel Workman"/>
    <x v="1"/>
    <s v="United States"/>
    <x v="43"/>
    <x v="22"/>
    <x v="1"/>
    <s v="FUR-CH-10004754"/>
    <x v="0"/>
    <x v="1"/>
    <s v="Global Stack Chair with Arms, Black"/>
    <n v="47.968000000000004"/>
    <n v="2"/>
    <n v="4.1971999999999996"/>
    <x v="1"/>
    <x v="5"/>
  </r>
  <r>
    <s v="CA-2015-128125"/>
    <x v="731"/>
    <d v="2015-04-05T00:00:00"/>
    <x v="1"/>
    <s v="EB-13705"/>
    <s v="Ed Braxton"/>
    <x v="1"/>
    <s v="United States"/>
    <x v="6"/>
    <x v="5"/>
    <x v="3"/>
    <s v="FUR-FU-10001085"/>
    <x v="0"/>
    <x v="3"/>
    <s v="3M Polarizing Light Filter Sleeves"/>
    <n v="22.38"/>
    <n v="3"/>
    <n v="-7.8330000000000002"/>
    <x v="2"/>
    <x v="9"/>
  </r>
  <r>
    <s v="CA-2017-156237"/>
    <x v="732"/>
    <d v="2017-09-15T00:00:00"/>
    <x v="2"/>
    <s v="PS-18760"/>
    <s v="Pamela Stobb"/>
    <x v="0"/>
    <s v="United States"/>
    <x v="3"/>
    <x v="3"/>
    <x v="2"/>
    <s v="FUR-CH-10002372"/>
    <x v="0"/>
    <x v="1"/>
    <s v="Office Star - Ergonomically Designed Knee Chair"/>
    <n v="113.372"/>
    <n v="2"/>
    <n v="-29.152799999999999"/>
    <x v="5"/>
    <x v="4"/>
  </r>
  <r>
    <s v="CA-2017-156237"/>
    <x v="732"/>
    <d v="2017-09-15T00:00:00"/>
    <x v="2"/>
    <s v="PS-18760"/>
    <s v="Pamela Stobb"/>
    <x v="0"/>
    <s v="United States"/>
    <x v="3"/>
    <x v="3"/>
    <x v="2"/>
    <s v="FUR-FU-10001057"/>
    <x v="0"/>
    <x v="3"/>
    <s v="Tensor Track Tree Floor Lamp"/>
    <n v="127.93600000000001"/>
    <n v="8"/>
    <n v="4.7976000000000001"/>
    <x v="5"/>
    <x v="4"/>
  </r>
  <r>
    <s v="CA-2014-144414"/>
    <x v="733"/>
    <d v="2014-06-21T00:00:00"/>
    <x v="1"/>
    <s v="GH-14425"/>
    <s v="Gary Hwang"/>
    <x v="0"/>
    <s v="United States"/>
    <x v="15"/>
    <x v="13"/>
    <x v="1"/>
    <s v="FUR-FU-10003981"/>
    <x v="0"/>
    <x v="3"/>
    <s v="Eldon Wave Desk Accessories"/>
    <n v="6.24"/>
    <n v="3"/>
    <n v="2.6208"/>
    <x v="4"/>
    <x v="2"/>
  </r>
  <r>
    <s v="CA-2017-163860"/>
    <x v="158"/>
    <d v="2018-01-01T00:00:00"/>
    <x v="1"/>
    <s v="LO-17170"/>
    <s v="Lori Olson"/>
    <x v="1"/>
    <s v="United States"/>
    <x v="117"/>
    <x v="8"/>
    <x v="3"/>
    <s v="FUR-FU-10004586"/>
    <x v="0"/>
    <x v="3"/>
    <s v="G.E. Longer-Life Indoor Recessed Floodlight Bulbs"/>
    <n v="7.968"/>
    <n v="3"/>
    <n v="-2.3904000000000001"/>
    <x v="4"/>
    <x v="5"/>
  </r>
  <r>
    <s v="CA-2017-163860"/>
    <x v="158"/>
    <d v="2018-01-01T00:00:00"/>
    <x v="1"/>
    <s v="LO-17170"/>
    <s v="Lori Olson"/>
    <x v="1"/>
    <s v="United States"/>
    <x v="117"/>
    <x v="8"/>
    <x v="3"/>
    <s v="FUR-CH-10004698"/>
    <x v="0"/>
    <x v="1"/>
    <s v="Padded Folding Chairs, Black, 4/Carton"/>
    <n v="113.372"/>
    <n v="2"/>
    <n v="-3.2391999999999999"/>
    <x v="4"/>
    <x v="5"/>
  </r>
  <r>
    <s v="CA-2017-163860"/>
    <x v="158"/>
    <d v="2018-01-01T00:00:00"/>
    <x v="1"/>
    <s v="LO-17170"/>
    <s v="Lori Olson"/>
    <x v="1"/>
    <s v="United States"/>
    <x v="117"/>
    <x v="8"/>
    <x v="3"/>
    <s v="FUR-FU-10001935"/>
    <x v="0"/>
    <x v="3"/>
    <s v="3M Hangers With Command Adhesive"/>
    <n v="2.96"/>
    <n v="2"/>
    <n v="-1.4059999999999999"/>
    <x v="4"/>
    <x v="5"/>
  </r>
  <r>
    <s v="CA-2015-154291"/>
    <x v="396"/>
    <d v="2015-07-29T00:00:00"/>
    <x v="1"/>
    <s v="YS-21880"/>
    <s v="Yana Sorensen"/>
    <x v="1"/>
    <s v="United States"/>
    <x v="132"/>
    <x v="33"/>
    <x v="0"/>
    <s v="FUR-TA-10002041"/>
    <x v="0"/>
    <x v="2"/>
    <s v="Bevis Round Conference Table Top, X-Base"/>
    <n v="358.58"/>
    <n v="2"/>
    <n v="39.443800000000003"/>
    <x v="4"/>
    <x v="3"/>
  </r>
  <r>
    <s v="CA-2016-153101"/>
    <x v="63"/>
    <d v="2016-09-08T00:00:00"/>
    <x v="3"/>
    <s v="PJ-19015"/>
    <s v="Pauline Johnson"/>
    <x v="0"/>
    <s v="United States"/>
    <x v="72"/>
    <x v="2"/>
    <x v="1"/>
    <s v="FUR-TA-10003008"/>
    <x v="0"/>
    <x v="2"/>
    <s v="Lesro Round Back Collection Coffee Table, End Table"/>
    <n v="146.04"/>
    <n v="1"/>
    <n v="-12.778499999999999"/>
    <x v="7"/>
    <x v="4"/>
  </r>
  <r>
    <s v="CA-2017-142643"/>
    <x v="487"/>
    <d v="2017-10-20T00:00:00"/>
    <x v="1"/>
    <s v="DL-13495"/>
    <s v="Dionis Lloyd"/>
    <x v="1"/>
    <s v="United States"/>
    <x v="310"/>
    <x v="2"/>
    <x v="1"/>
    <s v="FUR-FU-10000087"/>
    <x v="0"/>
    <x v="3"/>
    <s v="Executive Impressions 14&quot; Two-Color Numerals Wall Clock"/>
    <n v="22.72"/>
    <n v="1"/>
    <n v="9.3152000000000008"/>
    <x v="2"/>
    <x v="1"/>
  </r>
  <r>
    <s v="CA-2016-123946"/>
    <x v="51"/>
    <d v="2016-09-17T00:00:00"/>
    <x v="1"/>
    <s v="AJ-10795"/>
    <s v="Anthony Johnson"/>
    <x v="1"/>
    <s v="United States"/>
    <x v="76"/>
    <x v="25"/>
    <x v="0"/>
    <s v="FUR-CH-10002073"/>
    <x v="0"/>
    <x v="1"/>
    <s v="Hon Olson Stacker Chairs"/>
    <n v="1059.1199999999999"/>
    <n v="4"/>
    <n v="307.14479999999998"/>
    <x v="2"/>
    <x v="4"/>
  </r>
  <r>
    <s v="CA-2014-147543"/>
    <x v="734"/>
    <d v="2014-07-12T00:00:00"/>
    <x v="1"/>
    <s v="BC-11125"/>
    <s v="Becky Castell"/>
    <x v="2"/>
    <s v="United States"/>
    <x v="311"/>
    <x v="2"/>
    <x v="1"/>
    <s v="FUR-CH-10000155"/>
    <x v="0"/>
    <x v="1"/>
    <s v="Global Comet Stacking Armless Chair"/>
    <n v="478.48"/>
    <n v="2"/>
    <n v="47.847999999999999"/>
    <x v="6"/>
    <x v="3"/>
  </r>
  <r>
    <s v="CA-2014-101462"/>
    <x v="607"/>
    <d v="2014-04-25T00:00:00"/>
    <x v="1"/>
    <s v="BP-11230"/>
    <s v="Benjamin Patterson"/>
    <x v="0"/>
    <s v="United States"/>
    <x v="2"/>
    <x v="2"/>
    <x v="1"/>
    <s v="FUR-FU-10000409"/>
    <x v="0"/>
    <x v="3"/>
    <s v="GE 4 Foot Flourescent Tube, 40 Watt"/>
    <n v="59.92"/>
    <n v="4"/>
    <n v="27.563199999999998"/>
    <x v="2"/>
    <x v="6"/>
  </r>
  <r>
    <s v="US-2016-100461"/>
    <x v="735"/>
    <d v="2016-01-12T00:00:00"/>
    <x v="1"/>
    <s v="JO-15145"/>
    <s v="Jack O'Briant"/>
    <x v="1"/>
    <s v="United States"/>
    <x v="20"/>
    <x v="16"/>
    <x v="3"/>
    <s v="FUR-BO-10002545"/>
    <x v="0"/>
    <x v="0"/>
    <s v="Atlantic Metals Mobile 3-Shelf Bookcases, Custom Colors"/>
    <n v="1565.88"/>
    <n v="6"/>
    <n v="407.12880000000001"/>
    <x v="4"/>
    <x v="8"/>
  </r>
  <r>
    <s v="CA-2017-128965"/>
    <x v="452"/>
    <d v="2017-04-22T00:00:00"/>
    <x v="1"/>
    <s v="PS-18760"/>
    <s v="Pamela Stobb"/>
    <x v="0"/>
    <s v="United States"/>
    <x v="2"/>
    <x v="2"/>
    <x v="1"/>
    <s v="FUR-CH-10003774"/>
    <x v="0"/>
    <x v="1"/>
    <s v="Global Wood Trimmed Manager's Task Chair, Khaki"/>
    <n v="218.352"/>
    <n v="3"/>
    <n v="-19.105799999999999"/>
    <x v="2"/>
    <x v="6"/>
  </r>
  <r>
    <s v="US-2016-126452"/>
    <x v="650"/>
    <d v="2016-08-28T00:00:00"/>
    <x v="1"/>
    <s v="SC-20230"/>
    <s v="Scot Coram"/>
    <x v="1"/>
    <s v="United States"/>
    <x v="2"/>
    <x v="2"/>
    <x v="1"/>
    <s v="FUR-TA-10003569"/>
    <x v="0"/>
    <x v="2"/>
    <s v="Bretford CR8500 Series Meeting Room Furniture"/>
    <n v="2887.056"/>
    <n v="9"/>
    <n v="180.441"/>
    <x v="1"/>
    <x v="10"/>
  </r>
  <r>
    <s v="US-2016-121013"/>
    <x v="26"/>
    <d v="2016-09-10T00:00:00"/>
    <x v="1"/>
    <s v="MM-17920"/>
    <s v="Michael Moore"/>
    <x v="0"/>
    <s v="United States"/>
    <x v="180"/>
    <x v="25"/>
    <x v="0"/>
    <s v="FUR-TA-10003238"/>
    <x v="0"/>
    <x v="2"/>
    <s v="Chromcraft Bull-Nose Wood 48&quot; x 96&quot; Rectangular Conference Tables"/>
    <n v="1652.94"/>
    <n v="3"/>
    <n v="314.05860000000001"/>
    <x v="2"/>
    <x v="4"/>
  </r>
  <r>
    <s v="US-2015-123918"/>
    <x v="233"/>
    <d v="2015-10-15T00:00:00"/>
    <x v="3"/>
    <s v="CG-12520"/>
    <s v="Claire Gute"/>
    <x v="0"/>
    <s v="United States"/>
    <x v="144"/>
    <x v="5"/>
    <x v="3"/>
    <s v="FUR-FU-10004952"/>
    <x v="0"/>
    <x v="3"/>
    <s v="C-Line Cubicle Keepers Polyproplyene Holder w/Velcro Back, 8-1/2x11, 25/Bx"/>
    <n v="131.376"/>
    <n v="6"/>
    <n v="-95.247600000000006"/>
    <x v="7"/>
    <x v="1"/>
  </r>
  <r>
    <s v="CA-2015-137113"/>
    <x v="239"/>
    <d v="2015-12-05T00:00:00"/>
    <x v="0"/>
    <s v="TW-21025"/>
    <s v="Tamara Willingham"/>
    <x v="2"/>
    <s v="United States"/>
    <x v="15"/>
    <x v="13"/>
    <x v="1"/>
    <s v="FUR-CH-10001215"/>
    <x v="0"/>
    <x v="1"/>
    <s v="Global Troy Executive Leather Low-Back Tilter"/>
    <n v="2003.92"/>
    <n v="5"/>
    <n v="125.245"/>
    <x v="4"/>
    <x v="5"/>
  </r>
  <r>
    <s v="CA-2015-137113"/>
    <x v="239"/>
    <d v="2015-12-05T00:00:00"/>
    <x v="0"/>
    <s v="TW-21025"/>
    <s v="Tamara Willingham"/>
    <x v="2"/>
    <s v="United States"/>
    <x v="15"/>
    <x v="13"/>
    <x v="1"/>
    <s v="FUR-TA-10001705"/>
    <x v="0"/>
    <x v="2"/>
    <s v="Bush Advantage Collection Round Conference Table"/>
    <n v="1913.4"/>
    <n v="9"/>
    <n v="401.81400000000002"/>
    <x v="4"/>
    <x v="5"/>
  </r>
  <r>
    <s v="CA-2015-120677"/>
    <x v="151"/>
    <d v="2015-06-04T00:00:00"/>
    <x v="1"/>
    <s v="BD-11320"/>
    <s v="Bill Donatelli"/>
    <x v="0"/>
    <s v="United States"/>
    <x v="12"/>
    <x v="11"/>
    <x v="3"/>
    <s v="FUR-CH-10002320"/>
    <x v="0"/>
    <x v="1"/>
    <s v="Hon Pagoda Stacking Chairs"/>
    <n v="2567.84"/>
    <n v="8"/>
    <n v="770.35199999999998"/>
    <x v="4"/>
    <x v="7"/>
  </r>
  <r>
    <s v="CA-2017-164756"/>
    <x v="510"/>
    <d v="2017-09-22T00:00:00"/>
    <x v="1"/>
    <s v="SS-20140"/>
    <s v="Saphhira Shifley"/>
    <x v="1"/>
    <s v="United States"/>
    <x v="29"/>
    <x v="24"/>
    <x v="0"/>
    <s v="FUR-FU-10002963"/>
    <x v="0"/>
    <x v="3"/>
    <s v="Master Caster Door Stop, Gray"/>
    <n v="20.32"/>
    <n v="4"/>
    <n v="6.9088000000000003"/>
    <x v="4"/>
    <x v="4"/>
  </r>
  <r>
    <s v="US-2015-165512"/>
    <x v="736"/>
    <d v="2015-05-26T00:00:00"/>
    <x v="0"/>
    <s v="VS-21820"/>
    <s v="Vivek Sundaresam"/>
    <x v="0"/>
    <s v="United States"/>
    <x v="312"/>
    <x v="8"/>
    <x v="3"/>
    <s v="FUR-CH-10002880"/>
    <x v="0"/>
    <x v="1"/>
    <s v="Global High-Back Leather Tilter, Burgundy"/>
    <n v="602.65099999999995"/>
    <n v="7"/>
    <n v="-163.57669999999999"/>
    <x v="3"/>
    <x v="7"/>
  </r>
  <r>
    <s v="US-2017-135503"/>
    <x v="247"/>
    <d v="2017-12-15T00:00:00"/>
    <x v="1"/>
    <s v="JE-16165"/>
    <s v="Justin Ellison"/>
    <x v="1"/>
    <s v="United States"/>
    <x v="313"/>
    <x v="10"/>
    <x v="0"/>
    <s v="FUR-FU-10002364"/>
    <x v="0"/>
    <x v="3"/>
    <s v="Eldon Expressions Wood Desk Accessories, Oak"/>
    <n v="14.76"/>
    <n v="2"/>
    <n v="4.2804000000000002"/>
    <x v="2"/>
    <x v="5"/>
  </r>
  <r>
    <s v="US-2017-115301"/>
    <x v="605"/>
    <d v="2017-08-02T00:00:00"/>
    <x v="1"/>
    <s v="VG-21790"/>
    <s v="Vivek Gonzalez"/>
    <x v="0"/>
    <s v="United States"/>
    <x v="15"/>
    <x v="13"/>
    <x v="1"/>
    <s v="FUR-BO-10004709"/>
    <x v="0"/>
    <x v="0"/>
    <s v="Bush Westfield Collection Bookcases, Medium Cherry Finish"/>
    <n v="115.96"/>
    <n v="2"/>
    <n v="25.511199999999999"/>
    <x v="4"/>
    <x v="3"/>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x v="5"/>
  </r>
  <r>
    <s v="CA-2015-137925"/>
    <x v="737"/>
    <d v="2015-12-04T00:00:00"/>
    <x v="1"/>
    <s v="JL-15235"/>
    <s v="Janet Lee"/>
    <x v="0"/>
    <s v="United States"/>
    <x v="13"/>
    <x v="7"/>
    <x v="2"/>
    <s v="FUR-BO-10001608"/>
    <x v="0"/>
    <x v="0"/>
    <s v="Hon Metal Bookcases, Black"/>
    <n v="681.40800000000002"/>
    <n v="12"/>
    <n v="42.588000000000001"/>
    <x v="4"/>
    <x v="0"/>
  </r>
  <r>
    <s v="CA-2014-164182"/>
    <x v="738"/>
    <d v="2014-07-18T00:00:00"/>
    <x v="1"/>
    <s v="ST-20530"/>
    <s v="Shui Tom"/>
    <x v="0"/>
    <s v="United States"/>
    <x v="3"/>
    <x v="3"/>
    <x v="2"/>
    <s v="FUR-FU-10001057"/>
    <x v="0"/>
    <x v="3"/>
    <s v="Tensor Track Tree Floor Lamp"/>
    <n v="31.984000000000002"/>
    <n v="2"/>
    <n v="1.1994"/>
    <x v="4"/>
    <x v="3"/>
  </r>
  <r>
    <s v="CA-2016-129847"/>
    <x v="227"/>
    <d v="2016-09-04T00:00:00"/>
    <x v="2"/>
    <s v="TA-21385"/>
    <s v="Tom Ashbrook"/>
    <x v="2"/>
    <s v="United States"/>
    <x v="9"/>
    <x v="8"/>
    <x v="3"/>
    <s v="FUR-FU-10000277"/>
    <x v="0"/>
    <x v="3"/>
    <s v="Deflect-o DuraMat Antistatic Studded Beveled Mat for Medium Pile Carpeting"/>
    <n v="84.272000000000006"/>
    <n v="2"/>
    <n v="-75.844800000000006"/>
    <x v="3"/>
    <x v="4"/>
  </r>
  <r>
    <s v="CA-2016-106243"/>
    <x v="739"/>
    <d v="2016-10-04T00:00:00"/>
    <x v="1"/>
    <s v="GM-14680"/>
    <s v="Greg Matthias"/>
    <x v="0"/>
    <s v="United States"/>
    <x v="13"/>
    <x v="7"/>
    <x v="2"/>
    <s v="FUR-BO-10003034"/>
    <x v="0"/>
    <x v="0"/>
    <s v="O'Sullivan Elevations Bookcase, Cherry Finish"/>
    <n v="523.91999999999996"/>
    <n v="5"/>
    <n v="-26.196000000000002"/>
    <x v="4"/>
    <x v="4"/>
  </r>
  <r>
    <s v="CA-2015-130365"/>
    <x v="740"/>
    <d v="2015-04-29T00:00:00"/>
    <x v="1"/>
    <s v="ZC-21910"/>
    <s v="Zuschuss Carroll"/>
    <x v="0"/>
    <s v="United States"/>
    <x v="14"/>
    <x v="8"/>
    <x v="3"/>
    <s v="FUR-CH-10003535"/>
    <x v="0"/>
    <x v="1"/>
    <s v="Global Armless Task Chair, Royal Blue"/>
    <n v="128.05799999999999"/>
    <n v="3"/>
    <n v="-23.7822"/>
    <x v="4"/>
    <x v="6"/>
  </r>
  <r>
    <s v="CA-2017-143021"/>
    <x v="49"/>
    <d v="2017-11-19T00:00:00"/>
    <x v="3"/>
    <s v="AP-10720"/>
    <s v="Anne Pryor"/>
    <x v="2"/>
    <s v="United States"/>
    <x v="13"/>
    <x v="7"/>
    <x v="2"/>
    <s v="FUR-TA-10001676"/>
    <x v="0"/>
    <x v="2"/>
    <s v="Hon 61000 Series Interactive Training Tables"/>
    <n v="79.974000000000004"/>
    <n v="3"/>
    <n v="-29.323799999999999"/>
    <x v="7"/>
    <x v="0"/>
  </r>
  <r>
    <s v="CA-2016-157588"/>
    <x v="197"/>
    <d v="2016-07-19T00:00:00"/>
    <x v="1"/>
    <s v="AR-10570"/>
    <s v="Anemone Ratner"/>
    <x v="0"/>
    <s v="United States"/>
    <x v="29"/>
    <x v="24"/>
    <x v="0"/>
    <s v="FUR-FU-10004848"/>
    <x v="0"/>
    <x v="3"/>
    <s v="Howard Miller 13-3/4&quot; Diameter Brushed Chrome Round Wall Clock"/>
    <n v="51.75"/>
    <n v="1"/>
    <n v="15.525"/>
    <x v="2"/>
    <x v="3"/>
  </r>
  <r>
    <s v="CA-2016-163937"/>
    <x v="579"/>
    <d v="2016-01-13T00:00:00"/>
    <x v="0"/>
    <s v="JB-16000"/>
    <s v="Joy Bell-"/>
    <x v="0"/>
    <s v="United States"/>
    <x v="314"/>
    <x v="13"/>
    <x v="1"/>
    <s v="FUR-FU-10000010"/>
    <x v="0"/>
    <x v="3"/>
    <s v="DAX Value U-Channel Document Frames, Easel Back"/>
    <n v="24.85"/>
    <n v="5"/>
    <n v="7.7035"/>
    <x v="0"/>
    <x v="8"/>
  </r>
  <r>
    <s v="CA-2015-112144"/>
    <x v="741"/>
    <d v="2015-07-02T00:00:00"/>
    <x v="1"/>
    <s v="CY-12745"/>
    <s v="Craig Yedwab"/>
    <x v="1"/>
    <s v="United States"/>
    <x v="171"/>
    <x v="22"/>
    <x v="1"/>
    <s v="FUR-FU-10004306"/>
    <x v="0"/>
    <x v="3"/>
    <s v="Electrix Halogen Magnifier Lamp"/>
    <n v="621.76"/>
    <n v="4"/>
    <n v="46.631999999999998"/>
    <x v="4"/>
    <x v="2"/>
  </r>
  <r>
    <s v="CA-2015-109386"/>
    <x v="428"/>
    <d v="2015-11-13T00:00:00"/>
    <x v="0"/>
    <s v="RH-19600"/>
    <s v="Rob Haberlin"/>
    <x v="0"/>
    <s v="United States"/>
    <x v="247"/>
    <x v="25"/>
    <x v="0"/>
    <s v="FUR-FU-10000308"/>
    <x v="0"/>
    <x v="3"/>
    <s v="Deflect-o Glass Clear Studded Chair Mats"/>
    <n v="186.54"/>
    <n v="3"/>
    <n v="41.038800000000002"/>
    <x v="2"/>
    <x v="0"/>
  </r>
  <r>
    <s v="CA-2015-104871"/>
    <x v="742"/>
    <d v="2015-04-03T00:00:00"/>
    <x v="1"/>
    <s v="DR-12940"/>
    <s v="Daniel Raglin"/>
    <x v="2"/>
    <s v="United States"/>
    <x v="315"/>
    <x v="8"/>
    <x v="3"/>
    <s v="FUR-CH-10003298"/>
    <x v="0"/>
    <x v="1"/>
    <s v="Office Star - Contemporary Task Swivel chair with Loop Arms, Charcoal"/>
    <n v="366.74400000000003"/>
    <n v="4"/>
    <n v="-110.0232"/>
    <x v="4"/>
    <x v="9"/>
  </r>
  <r>
    <s v="CA-2014-133158"/>
    <x v="532"/>
    <d v="2014-08-21T00:00:00"/>
    <x v="0"/>
    <s v="DW-13195"/>
    <s v="David Wiener"/>
    <x v="1"/>
    <s v="United States"/>
    <x v="2"/>
    <x v="2"/>
    <x v="1"/>
    <s v="FUR-FU-10000723"/>
    <x v="0"/>
    <x v="3"/>
    <s v="Deflect-o EconoMat Studded, No Bevel Mat for Low Pile Carpeting"/>
    <n v="289.24"/>
    <n v="7"/>
    <n v="26.031600000000001"/>
    <x v="3"/>
    <x v="10"/>
  </r>
  <r>
    <s v="CA-2015-141740"/>
    <x v="341"/>
    <d v="2015-11-05T00:00:00"/>
    <x v="1"/>
    <s v="JF-15490"/>
    <s v="Jeremy Farry"/>
    <x v="0"/>
    <s v="United States"/>
    <x v="13"/>
    <x v="7"/>
    <x v="2"/>
    <s v="FUR-CH-10001545"/>
    <x v="0"/>
    <x v="1"/>
    <s v="Hon Comfortask Task/Swivel Chairs"/>
    <n v="205.16399999999999"/>
    <n v="2"/>
    <n v="13.6776"/>
    <x v="4"/>
    <x v="0"/>
  </r>
  <r>
    <s v="CA-2014-119466"/>
    <x v="256"/>
    <d v="2014-12-21T00:00:00"/>
    <x v="1"/>
    <s v="SP-20860"/>
    <s v="Sung Pak"/>
    <x v="1"/>
    <s v="United States"/>
    <x v="9"/>
    <x v="8"/>
    <x v="3"/>
    <s v="FUR-FU-10001546"/>
    <x v="0"/>
    <x v="3"/>
    <s v="Dana Swing-Arm Lamps"/>
    <n v="8.5440000000000005"/>
    <n v="2"/>
    <n v="-7.476"/>
    <x v="6"/>
    <x v="5"/>
  </r>
  <r>
    <s v="CA-2015-154823"/>
    <x v="130"/>
    <d v="2015-08-25T00:00:00"/>
    <x v="1"/>
    <s v="KN-16390"/>
    <s v="Katherine Nockton"/>
    <x v="1"/>
    <s v="United States"/>
    <x v="76"/>
    <x v="15"/>
    <x v="2"/>
    <s v="FUR-CH-10003379"/>
    <x v="0"/>
    <x v="1"/>
    <s v="Global Commerce Series High-Back Swivel/Tilt Chairs"/>
    <n v="598.45799999999997"/>
    <n v="3"/>
    <n v="-42.747"/>
    <x v="4"/>
    <x v="10"/>
  </r>
  <r>
    <s v="CA-2015-154823"/>
    <x v="130"/>
    <d v="2015-08-25T00:00:00"/>
    <x v="1"/>
    <s v="KN-16390"/>
    <s v="Katherine Nockton"/>
    <x v="1"/>
    <s v="United States"/>
    <x v="76"/>
    <x v="15"/>
    <x v="2"/>
    <s v="FUR-FU-10000193"/>
    <x v="0"/>
    <x v="3"/>
    <s v="Tenex Chairmats For Use with Hard Floors"/>
    <n v="25.984000000000002"/>
    <n v="1"/>
    <n v="-3.8976000000000002"/>
    <x v="4"/>
    <x v="10"/>
  </r>
  <r>
    <s v="CA-2017-141201"/>
    <x v="13"/>
    <d v="2017-12-11T00:00:00"/>
    <x v="0"/>
    <s v="DB-12910"/>
    <s v="Daniel Byrd"/>
    <x v="2"/>
    <s v="United States"/>
    <x v="316"/>
    <x v="2"/>
    <x v="1"/>
    <s v="FUR-BO-10001519"/>
    <x v="0"/>
    <x v="0"/>
    <s v="O'Sullivan 3-Shelf Heavy-Duty Bookcases"/>
    <n v="148.25700000000001"/>
    <n v="3"/>
    <n v="15.697800000000001"/>
    <x v="3"/>
    <x v="5"/>
  </r>
  <r>
    <s v="CA-2014-124737"/>
    <x v="743"/>
    <d v="2014-08-27T00:00:00"/>
    <x v="1"/>
    <s v="AP-10915"/>
    <s v="Arthur Prichep"/>
    <x v="0"/>
    <s v="United States"/>
    <x v="22"/>
    <x v="12"/>
    <x v="1"/>
    <s v="FUR-FU-10003274"/>
    <x v="0"/>
    <x v="3"/>
    <s v="Regeneration Desk Collection"/>
    <n v="4.2240000000000002"/>
    <n v="3"/>
    <n v="1.2672000000000001"/>
    <x v="4"/>
    <x v="10"/>
  </r>
  <r>
    <s v="CA-2016-145548"/>
    <x v="367"/>
    <d v="2016-11-16T00:00:00"/>
    <x v="1"/>
    <s v="EB-13750"/>
    <s v="Edward Becker"/>
    <x v="1"/>
    <s v="United States"/>
    <x v="13"/>
    <x v="7"/>
    <x v="2"/>
    <s v="FUR-CH-10003774"/>
    <x v="0"/>
    <x v="1"/>
    <s v="Global Wood Trimmed Manager's Task Chair, Khaki"/>
    <n v="245.64599999999999"/>
    <n v="3"/>
    <n v="8.1882000000000001"/>
    <x v="2"/>
    <x v="0"/>
  </r>
  <r>
    <s v="CA-2017-119494"/>
    <x v="17"/>
    <d v="2017-11-13T00:00:00"/>
    <x v="1"/>
    <s v="JE-15610"/>
    <s v="Jim Epp"/>
    <x v="1"/>
    <s v="United States"/>
    <x v="53"/>
    <x v="2"/>
    <x v="1"/>
    <s v="FUR-CH-10004675"/>
    <x v="0"/>
    <x v="1"/>
    <s v="Lifetime Advantage Folding Chairs, 4/Carton"/>
    <n v="523.39200000000005"/>
    <n v="3"/>
    <n v="52.339199999999998"/>
    <x v="4"/>
    <x v="0"/>
  </r>
  <r>
    <s v="CA-2017-103443"/>
    <x v="430"/>
    <d v="2017-12-23T00:00:00"/>
    <x v="1"/>
    <s v="AT-10735"/>
    <s v="Annie Thurman"/>
    <x v="0"/>
    <s v="United States"/>
    <x v="13"/>
    <x v="7"/>
    <x v="2"/>
    <s v="FUR-FU-10000308"/>
    <x v="0"/>
    <x v="3"/>
    <s v="Deflect-o Glass Clear Studded Chair Mats"/>
    <n v="124.36"/>
    <n v="2"/>
    <n v="27.359200000000001"/>
    <x v="6"/>
    <x v="5"/>
  </r>
  <r>
    <s v="US-2017-165358"/>
    <x v="511"/>
    <d v="2017-07-23T00:00:00"/>
    <x v="1"/>
    <s v="SV-20365"/>
    <s v="Seth Vernon"/>
    <x v="0"/>
    <s v="United States"/>
    <x v="3"/>
    <x v="3"/>
    <x v="2"/>
    <s v="FUR-CH-10002647"/>
    <x v="0"/>
    <x v="1"/>
    <s v="Situations Contoured Folding Chairs, 4/Set"/>
    <n v="198.744"/>
    <n v="4"/>
    <n v="-14.196"/>
    <x v="2"/>
    <x v="3"/>
  </r>
  <r>
    <s v="CA-2014-150581"/>
    <x v="676"/>
    <d v="2014-04-12T00:00:00"/>
    <x v="1"/>
    <s v="NM-18445"/>
    <s v="Nathan Mautz"/>
    <x v="2"/>
    <s v="United States"/>
    <x v="41"/>
    <x v="2"/>
    <x v="1"/>
    <s v="FUR-TA-10003748"/>
    <x v="0"/>
    <x v="2"/>
    <s v="Bevis 36 x 72 Conference Tables"/>
    <n v="99.591999999999999"/>
    <n v="1"/>
    <n v="2.4897999999999998"/>
    <x v="4"/>
    <x v="6"/>
  </r>
  <r>
    <s v="CA-2016-165330"/>
    <x v="106"/>
    <d v="2016-12-11T00:00:00"/>
    <x v="3"/>
    <s v="WB-21850"/>
    <s v="William Brown"/>
    <x v="0"/>
    <s v="United States"/>
    <x v="261"/>
    <x v="2"/>
    <x v="1"/>
    <s v="FUR-CH-10003774"/>
    <x v="0"/>
    <x v="1"/>
    <s v="Global Wood Trimmed Manager's Task Chair, Khaki"/>
    <n v="363.92"/>
    <n v="5"/>
    <n v="-31.843"/>
    <x v="7"/>
    <x v="5"/>
  </r>
  <r>
    <s v="CA-2016-165330"/>
    <x v="106"/>
    <d v="2016-12-11T00:00:00"/>
    <x v="3"/>
    <s v="WB-21850"/>
    <s v="William Brown"/>
    <x v="0"/>
    <s v="United States"/>
    <x v="261"/>
    <x v="2"/>
    <x v="1"/>
    <s v="FUR-TA-10004619"/>
    <x v="0"/>
    <x v="2"/>
    <s v="Hon Non-Folding Utility Tables"/>
    <n v="892.13599999999997"/>
    <n v="7"/>
    <n v="111.517"/>
    <x v="7"/>
    <x v="5"/>
  </r>
  <r>
    <s v="CA-2016-106950"/>
    <x v="227"/>
    <d v="2016-09-06T00:00:00"/>
    <x v="1"/>
    <s v="JE-15715"/>
    <s v="Joe Elijah"/>
    <x v="0"/>
    <s v="United States"/>
    <x v="127"/>
    <x v="30"/>
    <x v="0"/>
    <s v="FUR-TA-10001768"/>
    <x v="0"/>
    <x v="2"/>
    <s v="Hon Racetrack Conference Tables"/>
    <n v="472.51799999999997"/>
    <n v="3"/>
    <n v="-149.63069999999999"/>
    <x v="4"/>
    <x v="4"/>
  </r>
  <r>
    <s v="CA-2017-128944"/>
    <x v="744"/>
    <d v="2017-06-21T00:00:00"/>
    <x v="0"/>
    <s v="KH-16330"/>
    <s v="Katharine Harms"/>
    <x v="1"/>
    <s v="United States"/>
    <x v="19"/>
    <x v="15"/>
    <x v="2"/>
    <s v="FUR-CH-10000785"/>
    <x v="0"/>
    <x v="1"/>
    <s v="Global Ergonomic Managers Chair"/>
    <n v="760.11599999999999"/>
    <n v="6"/>
    <n v="-43.435200000000002"/>
    <x v="3"/>
    <x v="2"/>
  </r>
  <r>
    <s v="CA-2017-128944"/>
    <x v="744"/>
    <d v="2017-06-21T00:00:00"/>
    <x v="0"/>
    <s v="KH-16330"/>
    <s v="Katharine Harms"/>
    <x v="1"/>
    <s v="United States"/>
    <x v="19"/>
    <x v="15"/>
    <x v="2"/>
    <s v="FUR-FU-10004909"/>
    <x v="0"/>
    <x v="3"/>
    <s v="Contemporary Wood/Metal Frame"/>
    <n v="38.783999999999999"/>
    <n v="3"/>
    <n v="7.2720000000000002"/>
    <x v="3"/>
    <x v="2"/>
  </r>
  <r>
    <s v="US-2016-102239"/>
    <x v="399"/>
    <d v="2016-05-06T00:00:00"/>
    <x v="2"/>
    <s v="LW-16990"/>
    <s v="Lindsay Williams"/>
    <x v="1"/>
    <s v="United States"/>
    <x v="0"/>
    <x v="34"/>
    <x v="1"/>
    <s v="FUR-TA-10003392"/>
    <x v="0"/>
    <x v="2"/>
    <s v="Global Adaptabilities Conference Tables"/>
    <n v="1685.88"/>
    <n v="6"/>
    <n v="320.31720000000001"/>
    <x v="5"/>
    <x v="7"/>
  </r>
  <r>
    <s v="CA-2017-166926"/>
    <x v="451"/>
    <d v="2017-12-08T00:00:00"/>
    <x v="1"/>
    <s v="SO-20335"/>
    <s v="Sean O'Donnell"/>
    <x v="0"/>
    <s v="United States"/>
    <x v="15"/>
    <x v="13"/>
    <x v="1"/>
    <s v="FUR-BO-10002598"/>
    <x v="0"/>
    <x v="0"/>
    <s v="Hon Metal Bookcases, Putty"/>
    <n v="141.96"/>
    <n v="2"/>
    <n v="41.168399999999998"/>
    <x v="1"/>
    <x v="5"/>
  </r>
  <r>
    <s v="CA-2015-128013"/>
    <x v="38"/>
    <d v="2015-08-16T00:00:00"/>
    <x v="1"/>
    <s v="MF-18250"/>
    <s v="Monica Federle"/>
    <x v="1"/>
    <s v="United States"/>
    <x v="13"/>
    <x v="7"/>
    <x v="2"/>
    <s v="FUR-FU-10000320"/>
    <x v="0"/>
    <x v="3"/>
    <s v="OIC Stacking Trays"/>
    <n v="10.02"/>
    <n v="3"/>
    <n v="4.4088000000000003"/>
    <x v="1"/>
    <x v="10"/>
  </r>
  <r>
    <s v="US-2016-117541"/>
    <x v="566"/>
    <d v="2016-11-20T00:00:00"/>
    <x v="1"/>
    <s v="JM-16195"/>
    <s v="Justin MacKendrick"/>
    <x v="0"/>
    <s v="United States"/>
    <x v="19"/>
    <x v="14"/>
    <x v="2"/>
    <s v="FUR-FU-10000550"/>
    <x v="0"/>
    <x v="3"/>
    <s v="Stacking Trays by OIC"/>
    <n v="19.920000000000002"/>
    <n v="4"/>
    <n v="6.5735999999999999"/>
    <x v="6"/>
    <x v="0"/>
  </r>
  <r>
    <s v="CA-2017-141439"/>
    <x v="83"/>
    <d v="2017-12-01T00:00:00"/>
    <x v="1"/>
    <s v="TT-21460"/>
    <s v="Tonja Turnell"/>
    <x v="2"/>
    <s v="United States"/>
    <x v="52"/>
    <x v="6"/>
    <x v="3"/>
    <s v="FUR-TA-10001039"/>
    <x v="0"/>
    <x v="2"/>
    <s v="KI Adjustable-Height Table"/>
    <n v="257.94"/>
    <n v="3"/>
    <n v="67.064400000000006"/>
    <x v="2"/>
    <x v="0"/>
  </r>
  <r>
    <s v="CA-2017-141439"/>
    <x v="83"/>
    <d v="2017-12-01T00:00:00"/>
    <x v="1"/>
    <s v="TT-21460"/>
    <s v="Tonja Turnell"/>
    <x v="2"/>
    <s v="United States"/>
    <x v="52"/>
    <x v="6"/>
    <x v="3"/>
    <s v="FUR-FU-10001473"/>
    <x v="0"/>
    <x v="3"/>
    <s v="DAX Wood Document Frame"/>
    <n v="27.46"/>
    <n v="2"/>
    <n v="9.8856000000000002"/>
    <x v="2"/>
    <x v="0"/>
  </r>
  <r>
    <s v="CA-2017-141439"/>
    <x v="83"/>
    <d v="2017-12-01T00:00:00"/>
    <x v="1"/>
    <s v="TT-21460"/>
    <s v="Tonja Turnell"/>
    <x v="2"/>
    <s v="United States"/>
    <x v="52"/>
    <x v="6"/>
    <x v="3"/>
    <s v="FUR-CH-10004287"/>
    <x v="0"/>
    <x v="1"/>
    <s v="SAFCO Arco Folding Chair"/>
    <n v="828.6"/>
    <n v="3"/>
    <n v="240.29400000000001"/>
    <x v="2"/>
    <x v="0"/>
  </r>
  <r>
    <s v="CA-2015-163965"/>
    <x v="141"/>
    <d v="2015-11-27T00:00:00"/>
    <x v="1"/>
    <s v="SS-20875"/>
    <s v="Sung Shariari"/>
    <x v="0"/>
    <s v="United States"/>
    <x v="89"/>
    <x v="1"/>
    <x v="0"/>
    <s v="FUR-BO-10001337"/>
    <x v="0"/>
    <x v="0"/>
    <s v="O'Sullivan Living Dimensions 2-Shelf Bookcases"/>
    <n v="290.35199999999998"/>
    <n v="3"/>
    <n v="-36.293999999999997"/>
    <x v="1"/>
    <x v="0"/>
  </r>
  <r>
    <s v="CA-2017-128783"/>
    <x v="87"/>
    <d v="2017-09-07T00:00:00"/>
    <x v="3"/>
    <s v="TG-21640"/>
    <s v="Trudy Glocke"/>
    <x v="0"/>
    <s v="United States"/>
    <x v="317"/>
    <x v="23"/>
    <x v="3"/>
    <s v="FUR-FU-10003623"/>
    <x v="0"/>
    <x v="3"/>
    <s v="DataProducts Ampli Magnifier Task Lamp, Black,"/>
    <n v="135.30000000000001"/>
    <n v="5"/>
    <n v="37.884"/>
    <x v="7"/>
    <x v="4"/>
  </r>
  <r>
    <s v="CA-2014-122217"/>
    <x v="168"/>
    <d v="2014-11-29T00:00:00"/>
    <x v="1"/>
    <s v="HP-14815"/>
    <s v="Harold Pawlan"/>
    <x v="2"/>
    <s v="United States"/>
    <x v="304"/>
    <x v="25"/>
    <x v="0"/>
    <s v="FUR-FU-10002045"/>
    <x v="0"/>
    <x v="3"/>
    <s v="Executive Impressions 14&quot;"/>
    <n v="111.15"/>
    <n v="5"/>
    <n v="48.905999999999999"/>
    <x v="2"/>
    <x v="0"/>
  </r>
  <r>
    <s v="US-2017-141558"/>
    <x v="745"/>
    <d v="2017-03-16T00:00:00"/>
    <x v="1"/>
    <s v="MH-17290"/>
    <s v="Marc Harrigan"/>
    <x v="2"/>
    <s v="United States"/>
    <x v="3"/>
    <x v="3"/>
    <x v="2"/>
    <s v="FUR-TA-10004086"/>
    <x v="0"/>
    <x v="2"/>
    <s v="KI Adjustable-Height Table"/>
    <n v="154.76400000000001"/>
    <n v="3"/>
    <n v="-46.429200000000002"/>
    <x v="2"/>
    <x v="9"/>
  </r>
  <r>
    <s v="CA-2017-100412"/>
    <x v="313"/>
    <d v="2017-12-26T00:00:00"/>
    <x v="1"/>
    <s v="SR-20425"/>
    <s v="Sharelle Roach"/>
    <x v="2"/>
    <s v="United States"/>
    <x v="318"/>
    <x v="33"/>
    <x v="0"/>
    <s v="FUR-CH-10002647"/>
    <x v="0"/>
    <x v="1"/>
    <s v="Situations Contoured Folding Chairs, 4/Set"/>
    <n v="141.96"/>
    <n v="2"/>
    <n v="35.49"/>
    <x v="4"/>
    <x v="5"/>
  </r>
  <r>
    <s v="CA-2017-142909"/>
    <x v="313"/>
    <d v="2017-12-25T00:00:00"/>
    <x v="0"/>
    <s v="AG-10330"/>
    <s v="Alex Grayson"/>
    <x v="0"/>
    <s v="United States"/>
    <x v="81"/>
    <x v="22"/>
    <x v="1"/>
    <s v="FUR-TA-10003008"/>
    <x v="0"/>
    <x v="2"/>
    <s v="Lesro Round Back Collection Coffee Table, End Table"/>
    <n v="182.55"/>
    <n v="2"/>
    <n v="-135.08699999999999"/>
    <x v="0"/>
    <x v="5"/>
  </r>
  <r>
    <s v="US-2015-136749"/>
    <x v="344"/>
    <d v="2015-12-27T00:00:00"/>
    <x v="0"/>
    <s v="LH-16900"/>
    <s v="Lena Hernandez"/>
    <x v="0"/>
    <s v="United States"/>
    <x v="29"/>
    <x v="24"/>
    <x v="0"/>
    <s v="FUR-FU-10000747"/>
    <x v="0"/>
    <x v="3"/>
    <s v="Tenex B1-RE Series Chair Mats for Low Pile Carpets"/>
    <n v="275.88"/>
    <n v="6"/>
    <n v="46.8996"/>
    <x v="3"/>
    <x v="5"/>
  </r>
  <r>
    <s v="CA-2014-117464"/>
    <x v="746"/>
    <d v="2014-07-24T00:00:00"/>
    <x v="0"/>
    <s v="NP-18325"/>
    <s v="Naresj Patel"/>
    <x v="0"/>
    <s v="United States"/>
    <x v="28"/>
    <x v="2"/>
    <x v="1"/>
    <s v="FUR-CH-10000155"/>
    <x v="0"/>
    <x v="1"/>
    <s v="Global Comet Stacking Armless Chair"/>
    <n v="717.72"/>
    <n v="3"/>
    <n v="71.772000000000006"/>
    <x v="3"/>
    <x v="3"/>
  </r>
  <r>
    <s v="CA-2014-117464"/>
    <x v="746"/>
    <d v="2014-07-24T00:00:00"/>
    <x v="0"/>
    <s v="NP-18325"/>
    <s v="Naresj Patel"/>
    <x v="0"/>
    <s v="United States"/>
    <x v="28"/>
    <x v="2"/>
    <x v="1"/>
    <s v="FUR-TA-10004767"/>
    <x v="0"/>
    <x v="2"/>
    <s v="Safco Drafting Table"/>
    <n v="170.352"/>
    <n v="3"/>
    <n v="19.1646"/>
    <x v="3"/>
    <x v="3"/>
  </r>
  <r>
    <s v="US-2017-168613"/>
    <x v="747"/>
    <d v="2017-10-14T00:00:00"/>
    <x v="1"/>
    <s v="GM-14440"/>
    <s v="Gary McGarr"/>
    <x v="0"/>
    <s v="United States"/>
    <x v="13"/>
    <x v="7"/>
    <x v="2"/>
    <s v="FUR-CH-10002372"/>
    <x v="0"/>
    <x v="1"/>
    <s v="Office Star - Ergonomically Designed Knee Chair"/>
    <n v="145.76400000000001"/>
    <n v="2"/>
    <n v="3.2391999999999999"/>
    <x v="6"/>
    <x v="1"/>
  </r>
  <r>
    <s v="CA-2017-128853"/>
    <x v="488"/>
    <d v="2017-04-23T00:00:00"/>
    <x v="2"/>
    <s v="JM-15250"/>
    <s v="Janet Martin"/>
    <x v="0"/>
    <s v="United States"/>
    <x v="237"/>
    <x v="32"/>
    <x v="2"/>
    <s v="FUR-CH-10004218"/>
    <x v="0"/>
    <x v="1"/>
    <s v="Global Fabric Manager's Chair, Dark Gray"/>
    <n v="908.82"/>
    <n v="9"/>
    <n v="227.20500000000001"/>
    <x v="3"/>
    <x v="6"/>
  </r>
  <r>
    <s v="CA-2017-133102"/>
    <x v="301"/>
    <d v="2017-08-24T00:00:00"/>
    <x v="1"/>
    <s v="ED-13885"/>
    <s v="Emily Ducich"/>
    <x v="2"/>
    <s v="United States"/>
    <x v="6"/>
    <x v="5"/>
    <x v="3"/>
    <s v="FUR-CH-10002017"/>
    <x v="0"/>
    <x v="1"/>
    <s v="SAFCO Optional Arm Kit for Workspace Cribbage Stacking Chair"/>
    <n v="74.591999999999999"/>
    <n v="4"/>
    <n v="-2.1312000000000002"/>
    <x v="1"/>
    <x v="10"/>
  </r>
  <r>
    <s v="CA-2017-133102"/>
    <x v="301"/>
    <d v="2017-08-24T00:00:00"/>
    <x v="1"/>
    <s v="ED-13885"/>
    <s v="Emily Ducich"/>
    <x v="2"/>
    <s v="United States"/>
    <x v="6"/>
    <x v="5"/>
    <x v="3"/>
    <s v="FUR-FU-10003247"/>
    <x v="0"/>
    <x v="3"/>
    <s v="36X48 HARDFLOOR CHAIRMAT"/>
    <n v="16.783999999999999"/>
    <n v="2"/>
    <n v="-22.238800000000001"/>
    <x v="1"/>
    <x v="10"/>
  </r>
  <r>
    <s v="CA-2016-164399"/>
    <x v="689"/>
    <d v="2016-11-15T00:00:00"/>
    <x v="2"/>
    <s v="DW-13480"/>
    <s v="Dianna Wilson"/>
    <x v="2"/>
    <s v="United States"/>
    <x v="53"/>
    <x v="2"/>
    <x v="1"/>
    <s v="FUR-TA-10003392"/>
    <x v="0"/>
    <x v="2"/>
    <s v="Global Adaptabilities Conference Tables"/>
    <n v="674.35199999999998"/>
    <n v="3"/>
    <n v="-8.4293999999999993"/>
    <x v="0"/>
    <x v="0"/>
  </r>
  <r>
    <s v="CA-2016-147683"/>
    <x v="282"/>
    <d v="2016-11-17T00:00:00"/>
    <x v="1"/>
    <s v="PO-19180"/>
    <s v="Philisse Overcash"/>
    <x v="2"/>
    <s v="United States"/>
    <x v="15"/>
    <x v="13"/>
    <x v="1"/>
    <s v="FUR-FU-10004848"/>
    <x v="0"/>
    <x v="3"/>
    <s v="DAX Solid Wood Frames"/>
    <n v="19.54"/>
    <n v="2"/>
    <n v="7.2298"/>
    <x v="4"/>
    <x v="0"/>
  </r>
  <r>
    <s v="CA-2016-104276"/>
    <x v="673"/>
    <d v="2016-12-03T00:00:00"/>
    <x v="1"/>
    <s v="HF-14995"/>
    <s v="Herbert Flentye"/>
    <x v="0"/>
    <s v="United States"/>
    <x v="1"/>
    <x v="1"/>
    <x v="0"/>
    <s v="FUR-TA-10001039"/>
    <x v="0"/>
    <x v="2"/>
    <s v="KI Adjustable-Height Table"/>
    <n v="331.02300000000002"/>
    <n v="7"/>
    <n v="-114.35339999999999"/>
    <x v="6"/>
    <x v="0"/>
  </r>
  <r>
    <s v="CA-2016-120369"/>
    <x v="48"/>
    <d v="2016-10-28T00:00:00"/>
    <x v="3"/>
    <s v="VB-21745"/>
    <s v="Victoria Brennan"/>
    <x v="1"/>
    <s v="United States"/>
    <x v="77"/>
    <x v="7"/>
    <x v="2"/>
    <s v="FUR-FU-10003806"/>
    <x v="0"/>
    <x v="3"/>
    <s v="Tenex Chairmat w/ Average Lip, 45&quot; x 53&quot;"/>
    <n v="756.8"/>
    <n v="5"/>
    <n v="75.680000000000007"/>
    <x v="7"/>
    <x v="1"/>
  </r>
  <r>
    <s v="CA-2014-118276"/>
    <x v="527"/>
    <d v="2015-01-02T00:00:00"/>
    <x v="1"/>
    <s v="MG-17890"/>
    <s v="Michael Granlund"/>
    <x v="2"/>
    <s v="United States"/>
    <x v="317"/>
    <x v="8"/>
    <x v="3"/>
    <s v="FUR-FU-10002111"/>
    <x v="0"/>
    <x v="3"/>
    <s v="Master Caster Door Stop, Large Brown"/>
    <n v="8.7360000000000007"/>
    <n v="3"/>
    <n v="-4.8048000000000002"/>
    <x v="4"/>
    <x v="5"/>
  </r>
  <r>
    <s v="CA-2017-137414"/>
    <x v="125"/>
    <d v="2017-10-06T00:00:00"/>
    <x v="1"/>
    <s v="CM-12115"/>
    <s v="Chad McGuire"/>
    <x v="0"/>
    <s v="United States"/>
    <x v="28"/>
    <x v="2"/>
    <x v="1"/>
    <s v="FUR-FU-10001424"/>
    <x v="0"/>
    <x v="3"/>
    <s v="Dax Clear Box Frame"/>
    <n v="17.46"/>
    <n v="2"/>
    <n v="5.9363999999999999"/>
    <x v="4"/>
    <x v="1"/>
  </r>
  <r>
    <s v="CA-2016-109953"/>
    <x v="197"/>
    <d v="2016-07-18T00:00:00"/>
    <x v="1"/>
    <s v="RB-19360"/>
    <s v="Raymond Buch"/>
    <x v="0"/>
    <s v="United States"/>
    <x v="28"/>
    <x v="2"/>
    <x v="1"/>
    <s v="FUR-FU-10000073"/>
    <x v="0"/>
    <x v="3"/>
    <s v="Deflect-O Glasstique Clear Desk Accessories"/>
    <n v="30.8"/>
    <n v="4"/>
    <n v="10.164"/>
    <x v="4"/>
    <x v="3"/>
  </r>
  <r>
    <s v="CA-2016-137337"/>
    <x v="177"/>
    <d v="2016-03-12T00:00:00"/>
    <x v="1"/>
    <s v="GB-14575"/>
    <s v="Giulietta Baptist"/>
    <x v="0"/>
    <s v="United States"/>
    <x v="13"/>
    <x v="7"/>
    <x v="2"/>
    <s v="FUR-FU-10003347"/>
    <x v="0"/>
    <x v="3"/>
    <s v="Coloredge Poster Frame"/>
    <n v="113.6"/>
    <n v="8"/>
    <n v="44.304000000000002"/>
    <x v="4"/>
    <x v="9"/>
  </r>
  <r>
    <s v="CA-2016-101651"/>
    <x v="695"/>
    <d v="2016-12-30T00:00:00"/>
    <x v="1"/>
    <s v="SC-20305"/>
    <s v="Sean Christensen"/>
    <x v="0"/>
    <s v="United States"/>
    <x v="124"/>
    <x v="2"/>
    <x v="1"/>
    <s v="FUR-FU-10000771"/>
    <x v="0"/>
    <x v="3"/>
    <s v="Eldon 200 Class Desk Accessories, Smoke"/>
    <n v="43.96"/>
    <n v="7"/>
    <n v="18.463200000000001"/>
    <x v="6"/>
    <x v="5"/>
  </r>
  <r>
    <s v="CA-2017-136651"/>
    <x v="748"/>
    <d v="2017-04-25T00:00:00"/>
    <x v="0"/>
    <s v="JF-15355"/>
    <s v="Jay Fein"/>
    <x v="0"/>
    <s v="United States"/>
    <x v="102"/>
    <x v="2"/>
    <x v="1"/>
    <s v="FUR-FU-10002445"/>
    <x v="0"/>
    <x v="3"/>
    <s v="DAX Two-Tone Rosewood/Black Document Frame, Desktop, 5 x 7"/>
    <n v="66.36"/>
    <n v="7"/>
    <n v="26.544"/>
    <x v="3"/>
    <x v="6"/>
  </r>
  <r>
    <s v="CA-2017-136651"/>
    <x v="748"/>
    <d v="2017-04-25T00:00:00"/>
    <x v="0"/>
    <s v="JF-15355"/>
    <s v="Jay Fein"/>
    <x v="0"/>
    <s v="United States"/>
    <x v="102"/>
    <x v="2"/>
    <x v="1"/>
    <s v="FUR-FU-10004864"/>
    <x v="0"/>
    <x v="3"/>
    <s v="Eldon 500 Class Desk Accessories"/>
    <n v="24.14"/>
    <n v="2"/>
    <n v="7.9661999999999997"/>
    <x v="3"/>
    <x v="6"/>
  </r>
  <r>
    <s v="CA-2017-118892"/>
    <x v="301"/>
    <d v="2017-08-22T00:00:00"/>
    <x v="0"/>
    <s v="TP-21415"/>
    <s v="Tom Prescott"/>
    <x v="0"/>
    <s v="United States"/>
    <x v="3"/>
    <x v="3"/>
    <x v="2"/>
    <s v="FUR-CH-10002024"/>
    <x v="0"/>
    <x v="1"/>
    <s v="HON 5400 Series Task Chairs for Big and Tall"/>
    <n v="4416.174"/>
    <n v="9"/>
    <n v="-630.88199999999995"/>
    <x v="2"/>
    <x v="10"/>
  </r>
  <r>
    <s v="US-2014-127978"/>
    <x v="749"/>
    <d v="2014-03-08T00:00:00"/>
    <x v="1"/>
    <s v="JS-15595"/>
    <s v="Jill Stevenson"/>
    <x v="1"/>
    <s v="United States"/>
    <x v="29"/>
    <x v="15"/>
    <x v="2"/>
    <s v="FUR-BO-10001972"/>
    <x v="0"/>
    <x v="0"/>
    <s v="O'Sullivan 4-Shelf Bookcase in Odessa Pine"/>
    <n v="302.45"/>
    <n v="5"/>
    <n v="-199.61699999999999"/>
    <x v="2"/>
    <x v="9"/>
  </r>
  <r>
    <s v="CA-2016-152730"/>
    <x v="82"/>
    <d v="2016-06-04T00:00:00"/>
    <x v="1"/>
    <s v="EM-14140"/>
    <s v="Eugene Moren"/>
    <x v="2"/>
    <s v="United States"/>
    <x v="319"/>
    <x v="16"/>
    <x v="3"/>
    <s v="FUR-FU-10001037"/>
    <x v="0"/>
    <x v="3"/>
    <s v="DAX Charcoal/Nickel-Tone Document Frame, 5 x 7"/>
    <n v="47.4"/>
    <n v="5"/>
    <n v="21.33"/>
    <x v="2"/>
    <x v="7"/>
  </r>
  <r>
    <s v="US-2014-143721"/>
    <x v="255"/>
    <d v="2014-11-26T00:00:00"/>
    <x v="0"/>
    <s v="DK-12835"/>
    <s v="Damala Kotsonis"/>
    <x v="1"/>
    <s v="United States"/>
    <x v="6"/>
    <x v="5"/>
    <x v="3"/>
    <s v="FUR-CH-10001973"/>
    <x v="0"/>
    <x v="1"/>
    <s v="Office Star Flex Back Scooter Chair with White Frame"/>
    <n v="155.37200000000001"/>
    <n v="2"/>
    <n v="-35.513599999999997"/>
    <x v="0"/>
    <x v="0"/>
  </r>
  <r>
    <s v="CA-2016-133368"/>
    <x v="750"/>
    <d v="2016-01-20T00:00:00"/>
    <x v="1"/>
    <s v="AG-10675"/>
    <s v="Anna Gayman"/>
    <x v="0"/>
    <s v="United States"/>
    <x v="41"/>
    <x v="30"/>
    <x v="0"/>
    <s v="FUR-FU-10003374"/>
    <x v="0"/>
    <x v="3"/>
    <s v="Electrix Fluorescent Magnifier Lamps &amp; Weighted Base"/>
    <n v="315.77600000000001"/>
    <n v="8"/>
    <n v="31.5776"/>
    <x v="6"/>
    <x v="8"/>
  </r>
  <r>
    <s v="CA-2016-123337"/>
    <x v="751"/>
    <d v="2016-09-22T00:00:00"/>
    <x v="1"/>
    <s v="KD-16495"/>
    <s v="Keith Dawkins"/>
    <x v="1"/>
    <s v="United States"/>
    <x v="124"/>
    <x v="2"/>
    <x v="1"/>
    <s v="FUR-BO-10001918"/>
    <x v="0"/>
    <x v="0"/>
    <s v="Sauder Forest Hills Library with Doors, Woodland Oak Finish"/>
    <n v="273.666"/>
    <n v="2"/>
    <n v="-12.878399999999999"/>
    <x v="6"/>
    <x v="4"/>
  </r>
  <r>
    <s v="CA-2015-144519"/>
    <x v="18"/>
    <d v="2015-11-17T00:00:00"/>
    <x v="1"/>
    <s v="AW-10930"/>
    <s v="Arthur Wiediger"/>
    <x v="2"/>
    <s v="United States"/>
    <x v="320"/>
    <x v="46"/>
    <x v="1"/>
    <s v="FUR-FU-10000794"/>
    <x v="0"/>
    <x v="3"/>
    <s v="Eldon Stackable Tray, Side-Load, Legal, Smoke"/>
    <n v="63.98"/>
    <n v="7"/>
    <n v="21.7532"/>
    <x v="4"/>
    <x v="0"/>
  </r>
  <r>
    <s v="CA-2017-169439"/>
    <x v="198"/>
    <d v="2017-09-13T00:00:00"/>
    <x v="1"/>
    <s v="LC-17140"/>
    <s v="Logan Currie"/>
    <x v="0"/>
    <s v="United States"/>
    <x v="59"/>
    <x v="15"/>
    <x v="2"/>
    <s v="FUR-FU-10000723"/>
    <x v="0"/>
    <x v="3"/>
    <s v="Deflect-o EconoMat Studded, No Bevel Mat for Low Pile Carpeting"/>
    <n v="66.111999999999995"/>
    <n v="2"/>
    <n v="-9.0904000000000007"/>
    <x v="4"/>
    <x v="4"/>
  </r>
  <r>
    <s v="CA-2016-149965"/>
    <x v="210"/>
    <d v="2016-06-25T00:00:00"/>
    <x v="1"/>
    <s v="BS-11365"/>
    <s v="Bill Shonely"/>
    <x v="1"/>
    <s v="United States"/>
    <x v="258"/>
    <x v="37"/>
    <x v="3"/>
    <s v="FUR-FU-10004270"/>
    <x v="0"/>
    <x v="3"/>
    <s v="Executive Impressions 13&quot; Clairmont Wall Clock"/>
    <n v="57.69"/>
    <n v="3"/>
    <n v="23.652899999999999"/>
    <x v="2"/>
    <x v="2"/>
  </r>
  <r>
    <s v="CA-2016-113656"/>
    <x v="752"/>
    <d v="2016-01-29T00:00:00"/>
    <x v="1"/>
    <s v="CB-12415"/>
    <s v="Christy Brittain"/>
    <x v="0"/>
    <s v="United States"/>
    <x v="2"/>
    <x v="2"/>
    <x v="1"/>
    <s v="FUR-FU-10000719"/>
    <x v="0"/>
    <x v="3"/>
    <s v="DAX Cubicle Frames, 8-1/2 x 11"/>
    <n v="59.99"/>
    <n v="7"/>
    <n v="21.596399999999999"/>
    <x v="6"/>
    <x v="8"/>
  </r>
  <r>
    <s v="CA-2015-148964"/>
    <x v="753"/>
    <d v="2015-05-31T00:00:00"/>
    <x v="1"/>
    <s v="RD-19900"/>
    <s v="Ruben Dartt"/>
    <x v="0"/>
    <s v="United States"/>
    <x v="321"/>
    <x v="13"/>
    <x v="1"/>
    <s v="FUR-FU-10003849"/>
    <x v="0"/>
    <x v="3"/>
    <s v="DAX Metal Frame, Desktop, Stepped-Edge"/>
    <n v="20.239999999999998"/>
    <n v="1"/>
    <n v="7.8936000000000002"/>
    <x v="2"/>
    <x v="7"/>
  </r>
  <r>
    <s v="CA-2014-163468"/>
    <x v="356"/>
    <d v="2014-11-21T00:00:00"/>
    <x v="2"/>
    <s v="JK-15730"/>
    <s v="Joe Kamberova"/>
    <x v="0"/>
    <s v="United States"/>
    <x v="322"/>
    <x v="8"/>
    <x v="3"/>
    <s v="FUR-TA-10002533"/>
    <x v="0"/>
    <x v="2"/>
    <s v="BPI Conference Tables"/>
    <n v="292.10000000000002"/>
    <n v="4"/>
    <n v="-175.26"/>
    <x v="0"/>
    <x v="0"/>
  </r>
  <r>
    <s v="CA-2014-163468"/>
    <x v="356"/>
    <d v="2014-11-21T00:00:00"/>
    <x v="2"/>
    <s v="JK-15730"/>
    <s v="Joe Kamberova"/>
    <x v="0"/>
    <s v="United States"/>
    <x v="322"/>
    <x v="8"/>
    <x v="3"/>
    <s v="FUR-FU-10001546"/>
    <x v="0"/>
    <x v="3"/>
    <s v="Dana Swing-Arm Lamps"/>
    <n v="8.5440000000000005"/>
    <n v="2"/>
    <n v="-7.476"/>
    <x v="0"/>
    <x v="0"/>
  </r>
  <r>
    <s v="CA-2014-163468"/>
    <x v="356"/>
    <d v="2014-11-21T00:00:00"/>
    <x v="2"/>
    <s v="JK-15730"/>
    <s v="Joe Kamberova"/>
    <x v="0"/>
    <s v="United States"/>
    <x v="322"/>
    <x v="8"/>
    <x v="3"/>
    <s v="FUR-BO-10003546"/>
    <x v="0"/>
    <x v="0"/>
    <s v="Hon 4-Shelf Metal Bookcases"/>
    <n v="424.11599999999999"/>
    <n v="6"/>
    <n v="-30.294"/>
    <x v="0"/>
    <x v="0"/>
  </r>
  <r>
    <s v="US-2017-117450"/>
    <x v="362"/>
    <d v="2017-09-08T00:00:00"/>
    <x v="1"/>
    <s v="DO-13645"/>
    <s v="Doug O'Connell"/>
    <x v="0"/>
    <s v="United States"/>
    <x v="98"/>
    <x v="1"/>
    <x v="0"/>
    <s v="FUR-CH-10003817"/>
    <x v="0"/>
    <x v="1"/>
    <s v="Global Value Steno Chair, Gray"/>
    <n v="97.183999999999997"/>
    <n v="2"/>
    <n v="6.0739999999999998"/>
    <x v="4"/>
    <x v="4"/>
  </r>
  <r>
    <s v="CA-2014-137274"/>
    <x v="754"/>
    <d v="2014-04-02T00:00:00"/>
    <x v="1"/>
    <s v="MG-18145"/>
    <s v="Mike Gockenbach"/>
    <x v="0"/>
    <s v="United States"/>
    <x v="215"/>
    <x v="5"/>
    <x v="3"/>
    <s v="FUR-TA-10001889"/>
    <x v="0"/>
    <x v="2"/>
    <s v="Bush Advantage Collection Racetrack Conference Table"/>
    <n v="890.84100000000001"/>
    <n v="3"/>
    <n v="-152.71559999999999"/>
    <x v="4"/>
    <x v="9"/>
  </r>
  <r>
    <s v="CA-2016-144092"/>
    <x v="541"/>
    <d v="2016-11-07T00:00:00"/>
    <x v="0"/>
    <s v="LH-17155"/>
    <s v="Logan Haushalter"/>
    <x v="0"/>
    <s v="United States"/>
    <x v="124"/>
    <x v="2"/>
    <x v="1"/>
    <s v="FUR-CH-10004875"/>
    <x v="0"/>
    <x v="1"/>
    <s v="Harbour Creations 67200 Series Stacking Chairs"/>
    <n v="113.88800000000001"/>
    <n v="2"/>
    <n v="9.9651999999999994"/>
    <x v="3"/>
    <x v="0"/>
  </r>
  <r>
    <s v="CA-2016-132066"/>
    <x v="755"/>
    <d v="2016-10-20T00:00:00"/>
    <x v="1"/>
    <s v="NB-18655"/>
    <s v="Nona Balk"/>
    <x v="1"/>
    <s v="United States"/>
    <x v="13"/>
    <x v="7"/>
    <x v="2"/>
    <s v="FUR-TA-10001539"/>
    <x v="0"/>
    <x v="2"/>
    <s v="Chromcraft Rectangular Conference Tables"/>
    <n v="142.18199999999999"/>
    <n v="1"/>
    <n v="-37.915199999999999"/>
    <x v="4"/>
    <x v="1"/>
  </r>
  <r>
    <s v="CA-2017-100097"/>
    <x v="83"/>
    <d v="2017-11-29T00:00:00"/>
    <x v="0"/>
    <s v="MN-17935"/>
    <s v="Michael Nguyen"/>
    <x v="0"/>
    <s v="United States"/>
    <x v="13"/>
    <x v="7"/>
    <x v="2"/>
    <s v="FUR-FU-10003623"/>
    <x v="0"/>
    <x v="3"/>
    <s v="DataProducts Ampli Magnifier Task Lamp, Black,"/>
    <n v="135.30000000000001"/>
    <n v="5"/>
    <n v="37.884"/>
    <x v="0"/>
    <x v="0"/>
  </r>
  <r>
    <s v="US-2017-126053"/>
    <x v="446"/>
    <d v="2017-12-08T00:00:00"/>
    <x v="2"/>
    <s v="CS-11950"/>
    <s v="Carlos Soltero"/>
    <x v="0"/>
    <s v="United States"/>
    <x v="13"/>
    <x v="7"/>
    <x v="2"/>
    <s v="FUR-FU-10001934"/>
    <x v="0"/>
    <x v="3"/>
    <s v="Magnifier Swing Arm Lamp"/>
    <n v="41.96"/>
    <n v="2"/>
    <n v="10.909599999999999"/>
    <x v="0"/>
    <x v="5"/>
  </r>
  <r>
    <s v="US-2014-131275"/>
    <x v="385"/>
    <d v="2014-03-24T00:00:00"/>
    <x v="1"/>
    <s v="SC-20050"/>
    <s v="Sample Company A"/>
    <x v="2"/>
    <s v="United States"/>
    <x v="323"/>
    <x v="2"/>
    <x v="1"/>
    <s v="FUR-FU-10004597"/>
    <x v="0"/>
    <x v="3"/>
    <s v="Eldon Cleatmat Chair Mats for Medium Pile Carpets"/>
    <n v="111"/>
    <n v="2"/>
    <n v="14.43"/>
    <x v="6"/>
    <x v="9"/>
  </r>
  <r>
    <s v="CA-2016-149349"/>
    <x v="689"/>
    <d v="2016-11-13T00:00:00"/>
    <x v="2"/>
    <s v="SP-20650"/>
    <s v="Stephanie Phelps"/>
    <x v="1"/>
    <s v="United States"/>
    <x v="9"/>
    <x v="8"/>
    <x v="3"/>
    <s v="FUR-FU-10001037"/>
    <x v="0"/>
    <x v="3"/>
    <s v="DAX Charcoal/Nickel-Tone Document Frame, 5 x 7"/>
    <n v="22.751999999999999"/>
    <n v="6"/>
    <n v="-8.532"/>
    <x v="5"/>
    <x v="0"/>
  </r>
  <r>
    <s v="CA-2015-125563"/>
    <x v="756"/>
    <d v="2015-04-17T00:00:00"/>
    <x v="1"/>
    <s v="PR-18880"/>
    <s v="Patrick Ryan"/>
    <x v="0"/>
    <s v="United States"/>
    <x v="26"/>
    <x v="1"/>
    <x v="0"/>
    <s v="FUR-FU-10001290"/>
    <x v="0"/>
    <x v="3"/>
    <s v="Executive Impressions Supervisor Wall Clock"/>
    <n v="67.36"/>
    <n v="2"/>
    <n v="10.103999999999999"/>
    <x v="6"/>
    <x v="6"/>
  </r>
  <r>
    <s v="CA-2015-125563"/>
    <x v="756"/>
    <d v="2015-04-17T00:00:00"/>
    <x v="1"/>
    <s v="PR-18880"/>
    <s v="Patrick Ryan"/>
    <x v="0"/>
    <s v="United States"/>
    <x v="26"/>
    <x v="1"/>
    <x v="0"/>
    <s v="FUR-FU-10000087"/>
    <x v="0"/>
    <x v="3"/>
    <s v="Executive Impressions 14&quot; Two-Color Numerals Wall Clock"/>
    <n v="54.527999999999999"/>
    <n v="3"/>
    <n v="14.313599999999999"/>
    <x v="6"/>
    <x v="6"/>
  </r>
  <r>
    <s v="CA-2015-113152"/>
    <x v="344"/>
    <d v="2015-12-30T00:00:00"/>
    <x v="1"/>
    <s v="JK-15625"/>
    <s v="Jim Karlsson"/>
    <x v="0"/>
    <s v="United States"/>
    <x v="13"/>
    <x v="7"/>
    <x v="2"/>
    <s v="FUR-BO-10002613"/>
    <x v="0"/>
    <x v="0"/>
    <s v="Atlantic Metals Mobile 4-Shelf Bookcases, Custom Colors"/>
    <n v="449.56799999999998"/>
    <n v="2"/>
    <n v="56.195999999999998"/>
    <x v="2"/>
    <x v="5"/>
  </r>
  <r>
    <s v="CA-2014-163412"/>
    <x v="191"/>
    <d v="2014-12-23T00:00:00"/>
    <x v="0"/>
    <s v="SM-20950"/>
    <s v="Suzanne McNair"/>
    <x v="1"/>
    <s v="United States"/>
    <x v="13"/>
    <x v="7"/>
    <x v="2"/>
    <s v="FUR-CH-10004875"/>
    <x v="0"/>
    <x v="1"/>
    <s v="Harbour Creations 67200 Series Stacking Chairs"/>
    <n v="192.18600000000001"/>
    <n v="3"/>
    <n v="36.3018"/>
    <x v="0"/>
    <x v="5"/>
  </r>
  <r>
    <s v="CA-2014-116190"/>
    <x v="503"/>
    <d v="2014-08-01T00:00:00"/>
    <x v="1"/>
    <s v="SG-20470"/>
    <s v="Sheri Gordon"/>
    <x v="0"/>
    <s v="United States"/>
    <x v="182"/>
    <x v="24"/>
    <x v="0"/>
    <s v="FUR-CH-10000553"/>
    <x v="0"/>
    <x v="1"/>
    <s v="Metal Folding Chairs, Beige, 4/Carton"/>
    <n v="67.88"/>
    <n v="2"/>
    <n v="18.3276"/>
    <x v="6"/>
    <x v="3"/>
  </r>
  <r>
    <s v="CA-2014-116190"/>
    <x v="503"/>
    <d v="2014-08-01T00:00:00"/>
    <x v="1"/>
    <s v="SG-20470"/>
    <s v="Sheri Gordon"/>
    <x v="0"/>
    <s v="United States"/>
    <x v="182"/>
    <x v="24"/>
    <x v="0"/>
    <s v="FUR-FU-10000719"/>
    <x v="0"/>
    <x v="3"/>
    <s v="DAX Cubicle Frames, 8-1/2 x 11"/>
    <n v="25.71"/>
    <n v="3"/>
    <n v="9.2555999999999994"/>
    <x v="6"/>
    <x v="3"/>
  </r>
  <r>
    <s v="CA-2017-168389"/>
    <x v="246"/>
    <d v="2017-12-17T00:00:00"/>
    <x v="1"/>
    <s v="DV-13045"/>
    <s v="Darrin Van Huff"/>
    <x v="1"/>
    <s v="United States"/>
    <x v="51"/>
    <x v="1"/>
    <x v="0"/>
    <s v="FUR-TA-10004289"/>
    <x v="0"/>
    <x v="2"/>
    <s v="BoxOffice By Design Rectangular and Half-Moon Meeting Room Tables"/>
    <n v="721.875"/>
    <n v="6"/>
    <n v="-420"/>
    <x v="6"/>
    <x v="5"/>
  </r>
  <r>
    <s v="CA-2017-168389"/>
    <x v="246"/>
    <d v="2017-12-17T00:00:00"/>
    <x v="1"/>
    <s v="DV-13045"/>
    <s v="Darrin Van Huff"/>
    <x v="1"/>
    <s v="United States"/>
    <x v="51"/>
    <x v="1"/>
    <x v="0"/>
    <s v="FUR-CH-10000225"/>
    <x v="0"/>
    <x v="1"/>
    <s v="Global Geo Office Task Chair, Gray"/>
    <n v="64.784000000000006"/>
    <n v="1"/>
    <n v="-12.147"/>
    <x v="6"/>
    <x v="5"/>
  </r>
  <r>
    <s v="CA-2016-114748"/>
    <x v="714"/>
    <d v="2016-10-14T00:00:00"/>
    <x v="1"/>
    <s v="MZ-17335"/>
    <s v="Maria Zettner"/>
    <x v="2"/>
    <s v="United States"/>
    <x v="43"/>
    <x v="22"/>
    <x v="1"/>
    <s v="FUR-FU-10001488"/>
    <x v="0"/>
    <x v="3"/>
    <s v="Tenex 46&quot; x 60&quot; Computer Anti-Static Chairmat, Rectangular Shaped"/>
    <n v="169.56800000000001"/>
    <n v="2"/>
    <n v="0"/>
    <x v="2"/>
    <x v="1"/>
  </r>
  <r>
    <s v="US-2014-115189"/>
    <x v="757"/>
    <d v="2015-01-03T00:00:00"/>
    <x v="0"/>
    <s v="AR-10345"/>
    <s v="Alex Russell"/>
    <x v="1"/>
    <s v="United States"/>
    <x v="3"/>
    <x v="3"/>
    <x v="2"/>
    <s v="FUR-TA-10004575"/>
    <x v="0"/>
    <x v="2"/>
    <s v="Hon 5100 Series Wood Tables"/>
    <n v="523.76400000000001"/>
    <n v="3"/>
    <n v="-192.04679999999999"/>
    <x v="4"/>
    <x v="5"/>
  </r>
  <r>
    <s v="CA-2016-163594"/>
    <x v="188"/>
    <d v="2016-04-14T00:00:00"/>
    <x v="2"/>
    <s v="JF-15295"/>
    <s v="Jason Fortune-"/>
    <x v="0"/>
    <s v="United States"/>
    <x v="2"/>
    <x v="2"/>
    <x v="1"/>
    <s v="FUR-CH-10000225"/>
    <x v="0"/>
    <x v="1"/>
    <s v="Global Geo Office Task Chair, Gray"/>
    <n v="194.352"/>
    <n v="3"/>
    <n v="-36.441000000000003"/>
    <x v="3"/>
    <x v="6"/>
  </r>
  <r>
    <s v="CA-2016-127243"/>
    <x v="597"/>
    <d v="2016-12-04T00:00:00"/>
    <x v="1"/>
    <s v="DS-13180"/>
    <s v="David Smith"/>
    <x v="1"/>
    <s v="United States"/>
    <x v="3"/>
    <x v="3"/>
    <x v="2"/>
    <s v="FUR-CH-10002647"/>
    <x v="0"/>
    <x v="1"/>
    <s v="Situations Contoured Folding Chairs, 4/Set"/>
    <n v="347.80200000000002"/>
    <n v="7"/>
    <n v="-24.843"/>
    <x v="6"/>
    <x v="0"/>
  </r>
  <r>
    <s v="CA-2016-105732"/>
    <x v="758"/>
    <d v="2016-09-18T00:00:00"/>
    <x v="1"/>
    <s v="AG-10270"/>
    <s v="Alejandro Grove"/>
    <x v="0"/>
    <s v="United States"/>
    <x v="70"/>
    <x v="27"/>
    <x v="3"/>
    <s v="FUR-FU-10003664"/>
    <x v="0"/>
    <x v="3"/>
    <s v="Electrix Architect's Clamp-On Swing Arm Lamp, Black"/>
    <n v="1336.44"/>
    <n v="14"/>
    <n v="387.56760000000003"/>
    <x v="2"/>
    <x v="4"/>
  </r>
  <r>
    <s v="CA-2017-108035"/>
    <x v="759"/>
    <d v="2017-12-03T00:00:00"/>
    <x v="1"/>
    <s v="TT-21070"/>
    <s v="Ted Trevino"/>
    <x v="0"/>
    <s v="United States"/>
    <x v="196"/>
    <x v="9"/>
    <x v="0"/>
    <s v="FUR-CH-10000454"/>
    <x v="0"/>
    <x v="1"/>
    <s v="Hon Deluxe Fabric Upholstered Stacking Chairs, Rounded Back"/>
    <n v="390.36799999999999"/>
    <n v="2"/>
    <n v="48.795999999999999"/>
    <x v="4"/>
    <x v="0"/>
  </r>
  <r>
    <s v="CA-2017-108035"/>
    <x v="759"/>
    <d v="2017-12-03T00:00:00"/>
    <x v="1"/>
    <s v="TT-21070"/>
    <s v="Ted Trevino"/>
    <x v="0"/>
    <s v="United States"/>
    <x v="196"/>
    <x v="9"/>
    <x v="0"/>
    <s v="FUR-FU-10004017"/>
    <x v="0"/>
    <x v="3"/>
    <s v="Executive Impressions 13&quot; Chairman Wall Clock"/>
    <n v="101.52"/>
    <n v="5"/>
    <n v="19.035"/>
    <x v="4"/>
    <x v="0"/>
  </r>
  <r>
    <s v="CA-2016-110975"/>
    <x v="683"/>
    <d v="2016-12-30T00:00:00"/>
    <x v="1"/>
    <s v="DB-12970"/>
    <s v="Darren Budd"/>
    <x v="1"/>
    <s v="United States"/>
    <x v="13"/>
    <x v="7"/>
    <x v="2"/>
    <s v="FUR-TA-10002958"/>
    <x v="0"/>
    <x v="2"/>
    <s v="Bevis Oval Conference Table, Walnut"/>
    <n v="313.17599999999999"/>
    <n v="2"/>
    <n v="-120.0508"/>
    <x v="2"/>
    <x v="5"/>
  </r>
  <r>
    <s v="CA-2016-110975"/>
    <x v="683"/>
    <d v="2016-12-30T00:00:00"/>
    <x v="1"/>
    <s v="DB-12970"/>
    <s v="Darren Budd"/>
    <x v="1"/>
    <s v="United States"/>
    <x v="13"/>
    <x v="7"/>
    <x v="2"/>
    <s v="FUR-CH-10003746"/>
    <x v="0"/>
    <x v="1"/>
    <s v="Hon 4070 Series Pagoda Round Back Stacking Chairs"/>
    <n v="866.64599999999996"/>
    <n v="3"/>
    <n v="173.32919999999999"/>
    <x v="2"/>
    <x v="5"/>
  </r>
  <r>
    <s v="CA-2016-110009"/>
    <x v="63"/>
    <d v="2016-09-13T00:00:00"/>
    <x v="1"/>
    <s v="TR-21325"/>
    <s v="Toby Ritter"/>
    <x v="0"/>
    <s v="United States"/>
    <x v="15"/>
    <x v="13"/>
    <x v="1"/>
    <s v="FUR-FU-10003039"/>
    <x v="0"/>
    <x v="3"/>
    <s v="Howard Miller 11-1/2&quot; Diameter Grantwood Wall Clock"/>
    <n v="43.13"/>
    <n v="1"/>
    <n v="14.664199999999999"/>
    <x v="2"/>
    <x v="4"/>
  </r>
  <r>
    <s v="CA-2015-100146"/>
    <x v="760"/>
    <d v="2015-05-19T00:00:00"/>
    <x v="1"/>
    <s v="CB-12535"/>
    <s v="Claudia Bergmann"/>
    <x v="1"/>
    <s v="United States"/>
    <x v="324"/>
    <x v="2"/>
    <x v="1"/>
    <s v="FUR-BO-10004015"/>
    <x v="0"/>
    <x v="0"/>
    <s v="Bush Andora Bookcase, Maple/Graphite Gray Finish"/>
    <n v="509.95749999999998"/>
    <n v="5"/>
    <n v="41.996499999999997"/>
    <x v="2"/>
    <x v="7"/>
  </r>
  <r>
    <s v="CA-2015-100146"/>
    <x v="760"/>
    <d v="2015-05-19T00:00:00"/>
    <x v="1"/>
    <s v="CB-12535"/>
    <s v="Claudia Bergmann"/>
    <x v="1"/>
    <s v="United States"/>
    <x v="324"/>
    <x v="2"/>
    <x v="1"/>
    <s v="FUR-FU-10001979"/>
    <x v="0"/>
    <x v="3"/>
    <s v="Dana Halogen Swing-Arm Architect Lamp"/>
    <n v="122.91"/>
    <n v="3"/>
    <n v="34.4148"/>
    <x v="2"/>
    <x v="7"/>
  </r>
  <r>
    <s v="CA-2015-100146"/>
    <x v="760"/>
    <d v="2015-05-19T00:00:00"/>
    <x v="1"/>
    <s v="CB-12535"/>
    <s v="Claudia Bergmann"/>
    <x v="1"/>
    <s v="United States"/>
    <x v="324"/>
    <x v="2"/>
    <x v="1"/>
    <s v="FUR-CH-10003833"/>
    <x v="0"/>
    <x v="1"/>
    <s v="Novimex Fabric Task Chair"/>
    <n v="97.567999999999998"/>
    <n v="2"/>
    <n v="-6.0979999999999999"/>
    <x v="2"/>
    <x v="7"/>
  </r>
  <r>
    <s v="CA-2015-100146"/>
    <x v="760"/>
    <d v="2015-05-19T00:00:00"/>
    <x v="1"/>
    <s v="CB-12535"/>
    <s v="Claudia Bergmann"/>
    <x v="1"/>
    <s v="United States"/>
    <x v="324"/>
    <x v="2"/>
    <x v="1"/>
    <s v="FUR-CH-10004495"/>
    <x v="0"/>
    <x v="1"/>
    <s v="Global Leather and Oak Executive Chair, Black"/>
    <n v="722.35199999999998"/>
    <n v="3"/>
    <n v="81.264600000000002"/>
    <x v="2"/>
    <x v="7"/>
  </r>
  <r>
    <s v="CA-2016-129728"/>
    <x v="82"/>
    <d v="2016-06-06T00:00:00"/>
    <x v="1"/>
    <s v="JG-15310"/>
    <s v="Jason Gross"/>
    <x v="1"/>
    <s v="United States"/>
    <x v="2"/>
    <x v="2"/>
    <x v="1"/>
    <s v="FUR-FU-10003247"/>
    <x v="0"/>
    <x v="3"/>
    <s v="36X48 HARDFLOOR CHAIRMAT"/>
    <n v="167.84"/>
    <n v="8"/>
    <n v="11.748799999999999"/>
    <x v="1"/>
    <x v="7"/>
  </r>
  <r>
    <s v="CA-2014-121769"/>
    <x v="676"/>
    <d v="2014-04-12T00:00:00"/>
    <x v="1"/>
    <s v="JS-15880"/>
    <s v="John Stevenson"/>
    <x v="0"/>
    <s v="United States"/>
    <x v="219"/>
    <x v="15"/>
    <x v="2"/>
    <s v="FUR-TA-10004442"/>
    <x v="0"/>
    <x v="2"/>
    <s v="Riverside Furniture Stanwyck Manor Table Series"/>
    <n v="172.11"/>
    <n v="1"/>
    <n v="-94.660499999999999"/>
    <x v="4"/>
    <x v="6"/>
  </r>
  <r>
    <s v="CA-2017-121125"/>
    <x v="703"/>
    <d v="2017-06-03T00:00:00"/>
    <x v="1"/>
    <s v="MG-17890"/>
    <s v="Michael Granlund"/>
    <x v="2"/>
    <s v="United States"/>
    <x v="325"/>
    <x v="36"/>
    <x v="1"/>
    <s v="FUR-FU-10000820"/>
    <x v="0"/>
    <x v="3"/>
    <s v="Tensor Brushed Steel Torchiere Floor Lamp"/>
    <n v="13.592000000000001"/>
    <n v="1"/>
    <n v="-0.33979999999999999"/>
    <x v="4"/>
    <x v="7"/>
  </r>
  <r>
    <s v="US-2016-114013"/>
    <x v="345"/>
    <d v="2016-03-15T00:00:00"/>
    <x v="0"/>
    <s v="SC-20770"/>
    <s v="Stewart Carmichael"/>
    <x v="1"/>
    <s v="United States"/>
    <x v="3"/>
    <x v="3"/>
    <x v="2"/>
    <s v="FUR-CH-10004287"/>
    <x v="0"/>
    <x v="1"/>
    <s v="SAFCO Arco Folding Chair"/>
    <n v="386.68"/>
    <n v="2"/>
    <n v="-5.524"/>
    <x v="3"/>
    <x v="9"/>
  </r>
  <r>
    <s v="CA-2017-135069"/>
    <x v="662"/>
    <d v="2017-04-14T00:00:00"/>
    <x v="1"/>
    <s v="BS-11755"/>
    <s v="Bruce Stewart"/>
    <x v="0"/>
    <s v="United States"/>
    <x v="3"/>
    <x v="3"/>
    <x v="2"/>
    <s v="FUR-FU-10003878"/>
    <x v="0"/>
    <x v="3"/>
    <s v="Linden 10&quot; Round Wall Clock, Black"/>
    <n v="36.671999999999997"/>
    <n v="3"/>
    <n v="6.4176000000000002"/>
    <x v="4"/>
    <x v="6"/>
  </r>
  <r>
    <s v="CA-2016-101693"/>
    <x v="324"/>
    <d v="2016-06-27T00:00:00"/>
    <x v="0"/>
    <s v="LC-17140"/>
    <s v="Logan Currie"/>
    <x v="0"/>
    <s v="United States"/>
    <x v="6"/>
    <x v="5"/>
    <x v="3"/>
    <s v="FUR-CH-10001146"/>
    <x v="0"/>
    <x v="1"/>
    <s v="Global Value Mid-Back Manager's Chair, Gray"/>
    <n v="85.245999999999995"/>
    <n v="2"/>
    <n v="-6.0890000000000004"/>
    <x v="3"/>
    <x v="2"/>
  </r>
  <r>
    <s v="CA-2016-101693"/>
    <x v="324"/>
    <d v="2016-06-27T00:00:00"/>
    <x v="0"/>
    <s v="LC-17140"/>
    <s v="Logan Currie"/>
    <x v="0"/>
    <s v="United States"/>
    <x v="6"/>
    <x v="5"/>
    <x v="3"/>
    <s v="FUR-FU-10003919"/>
    <x v="0"/>
    <x v="3"/>
    <s v="Eldon Executive Woodline II Cherry Finish Desk Accessories"/>
    <n v="32.712000000000003"/>
    <n v="2"/>
    <n v="-26.169599999999999"/>
    <x v="3"/>
    <x v="2"/>
  </r>
  <r>
    <s v="CA-2015-145457"/>
    <x v="257"/>
    <d v="2015-03-27T00:00:00"/>
    <x v="0"/>
    <s v="CP-12085"/>
    <s v="Cathy Prescott"/>
    <x v="1"/>
    <s v="United States"/>
    <x v="326"/>
    <x v="13"/>
    <x v="1"/>
    <s v="FUR-FU-10003832"/>
    <x v="0"/>
    <x v="3"/>
    <s v="Eldon Expressions Punched Metal &amp; Wood Desk Accessories, Black &amp; Cherry"/>
    <n v="46.9"/>
    <n v="5"/>
    <n v="13.132"/>
    <x v="0"/>
    <x v="9"/>
  </r>
  <r>
    <s v="US-2017-163657"/>
    <x v="113"/>
    <d v="2017-09-06T00:00:00"/>
    <x v="1"/>
    <s v="JL-15235"/>
    <s v="Janet Lee"/>
    <x v="0"/>
    <s v="United States"/>
    <x v="2"/>
    <x v="2"/>
    <x v="1"/>
    <s v="FUR-TA-10004607"/>
    <x v="0"/>
    <x v="2"/>
    <s v="Hon 2111 Invitation Series Straight Table"/>
    <n v="236.52799999999999"/>
    <n v="2"/>
    <n v="-2.9565999999999999"/>
    <x v="4"/>
    <x v="4"/>
  </r>
  <r>
    <s v="CA-2017-127474"/>
    <x v="761"/>
    <d v="2017-02-07T00:00:00"/>
    <x v="0"/>
    <s v="RD-19810"/>
    <s v="Ross DeVincentis"/>
    <x v="2"/>
    <s v="United States"/>
    <x v="9"/>
    <x v="8"/>
    <x v="3"/>
    <s v="FUR-FU-10004597"/>
    <x v="0"/>
    <x v="3"/>
    <s v="Eldon Cleatmat Chair Mats for Medium Pile Carpets"/>
    <n v="22.2"/>
    <n v="1"/>
    <n v="-26.085000000000001"/>
    <x v="4"/>
    <x v="11"/>
  </r>
  <r>
    <s v="CA-2017-115448"/>
    <x v="762"/>
    <d v="2017-11-14T00:00:00"/>
    <x v="2"/>
    <s v="MH-18025"/>
    <s v="Michelle Huthwaite"/>
    <x v="0"/>
    <s v="United States"/>
    <x v="270"/>
    <x v="9"/>
    <x v="0"/>
    <s v="FUR-FU-10004090"/>
    <x v="0"/>
    <x v="3"/>
    <s v="Executive Impressions 14&quot; Contract Wall Clock"/>
    <n v="88.92"/>
    <n v="5"/>
    <n v="14.4495"/>
    <x v="0"/>
    <x v="0"/>
  </r>
  <r>
    <s v="CA-2017-105669"/>
    <x v="342"/>
    <d v="2017-09-22T00:00:00"/>
    <x v="0"/>
    <s v="SJ-20125"/>
    <s v="Sanjit Jacobs"/>
    <x v="2"/>
    <s v="United States"/>
    <x v="6"/>
    <x v="5"/>
    <x v="3"/>
    <s v="FUR-CH-10003774"/>
    <x v="0"/>
    <x v="1"/>
    <s v="Global Wood Trimmed Manager's Task Chair, Khaki"/>
    <n v="318.43"/>
    <n v="5"/>
    <n v="-77.332999999999998"/>
    <x v="2"/>
    <x v="4"/>
  </r>
  <r>
    <s v="CA-2015-137974"/>
    <x v="763"/>
    <d v="2015-04-18T00:00:00"/>
    <x v="2"/>
    <s v="LL-16840"/>
    <s v="Lauren Leatherbury"/>
    <x v="0"/>
    <s v="United States"/>
    <x v="61"/>
    <x v="25"/>
    <x v="0"/>
    <s v="FUR-FU-10001468"/>
    <x v="0"/>
    <x v="3"/>
    <s v="Tenex Antistatic Computer Chair Mats"/>
    <n v="1196.8599999999999"/>
    <n v="7"/>
    <n v="119.68600000000001"/>
    <x v="3"/>
    <x v="6"/>
  </r>
  <r>
    <s v="CA-2015-137974"/>
    <x v="763"/>
    <d v="2015-04-18T00:00:00"/>
    <x v="2"/>
    <s v="LL-16840"/>
    <s v="Lauren Leatherbury"/>
    <x v="0"/>
    <s v="United States"/>
    <x v="61"/>
    <x v="25"/>
    <x v="0"/>
    <s v="FUR-BO-10001519"/>
    <x v="0"/>
    <x v="0"/>
    <s v="O'Sullivan 3-Shelf Heavy-Duty Bookcases"/>
    <n v="523.26"/>
    <n v="9"/>
    <n v="125.58240000000001"/>
    <x v="3"/>
    <x v="6"/>
  </r>
  <r>
    <s v="CA-2017-148985"/>
    <x v="762"/>
    <d v="2017-11-15T00:00:00"/>
    <x v="0"/>
    <s v="TB-21190"/>
    <s v="Thomas Brumley"/>
    <x v="2"/>
    <s v="United States"/>
    <x v="2"/>
    <x v="2"/>
    <x v="1"/>
    <s v="FUR-FU-10001424"/>
    <x v="0"/>
    <x v="3"/>
    <s v="Dax Clear Box Frame"/>
    <n v="34.92"/>
    <n v="4"/>
    <n v="11.8728"/>
    <x v="4"/>
    <x v="0"/>
  </r>
  <r>
    <s v="CA-2014-138100"/>
    <x v="712"/>
    <d v="2014-09-20T00:00:00"/>
    <x v="1"/>
    <s v="AA-10315"/>
    <s v="Alex Avila"/>
    <x v="0"/>
    <s v="United States"/>
    <x v="13"/>
    <x v="7"/>
    <x v="2"/>
    <s v="FUR-FU-10002456"/>
    <x v="0"/>
    <x v="3"/>
    <s v="Master Caster Door Stop, Large Neon Orange"/>
    <n v="14.56"/>
    <n v="2"/>
    <n v="6.2607999999999997"/>
    <x v="2"/>
    <x v="4"/>
  </r>
  <r>
    <s v="CA-2014-167199"/>
    <x v="764"/>
    <d v="2014-01-10T00:00:00"/>
    <x v="1"/>
    <s v="ME-17320"/>
    <s v="Maria Etezadi"/>
    <x v="2"/>
    <s v="United States"/>
    <x v="0"/>
    <x v="0"/>
    <x v="0"/>
    <s v="FUR-CH-10004063"/>
    <x v="0"/>
    <x v="1"/>
    <s v="Global Deluxe High-Back Manager's Chair"/>
    <n v="2573.8200000000002"/>
    <n v="9"/>
    <n v="746.40779999999995"/>
    <x v="4"/>
    <x v="8"/>
  </r>
  <r>
    <s v="CA-2014-129938"/>
    <x v="256"/>
    <d v="2014-12-17T00:00:00"/>
    <x v="0"/>
    <s v="EB-13705"/>
    <s v="Ed Braxton"/>
    <x v="1"/>
    <s v="United States"/>
    <x v="3"/>
    <x v="3"/>
    <x v="2"/>
    <s v="FUR-CH-10003774"/>
    <x v="0"/>
    <x v="1"/>
    <s v="Global Wood Trimmed Manager's Task Chair, Khaki"/>
    <n v="445.80200000000002"/>
    <n v="7"/>
    <n v="-108.2662"/>
    <x v="3"/>
    <x v="5"/>
  </r>
  <r>
    <s v="US-2015-134558"/>
    <x v="765"/>
    <d v="2015-12-24T00:00:00"/>
    <x v="0"/>
    <s v="PM-19135"/>
    <s v="Peter McVee"/>
    <x v="2"/>
    <s v="United States"/>
    <x v="63"/>
    <x v="28"/>
    <x v="2"/>
    <s v="FUR-TA-10003473"/>
    <x v="0"/>
    <x v="2"/>
    <s v="Bretford Rectangular Conference Table Tops"/>
    <n v="1053.164"/>
    <n v="4"/>
    <n v="-105.3164"/>
    <x v="2"/>
    <x v="5"/>
  </r>
  <r>
    <s v="CA-2015-108672"/>
    <x v="468"/>
    <d v="2015-09-16T00:00:00"/>
    <x v="1"/>
    <s v="FA-14230"/>
    <s v="Frank Atkinson"/>
    <x v="1"/>
    <s v="United States"/>
    <x v="2"/>
    <x v="2"/>
    <x v="1"/>
    <s v="FUR-FU-10003799"/>
    <x v="0"/>
    <x v="3"/>
    <s v="Seth Thomas 13 1/2&quot; Wall Clock"/>
    <n v="106.68"/>
    <n v="6"/>
    <n v="33.070799999999998"/>
    <x v="6"/>
    <x v="4"/>
  </r>
  <r>
    <s v="US-2017-160836"/>
    <x v="91"/>
    <d v="2017-09-16T00:00:00"/>
    <x v="1"/>
    <s v="CC-12475"/>
    <s v="Cindy Chapman"/>
    <x v="0"/>
    <s v="United States"/>
    <x v="6"/>
    <x v="5"/>
    <x v="3"/>
    <s v="FUR-TA-10002855"/>
    <x v="0"/>
    <x v="2"/>
    <s v="Bevis Round Conference Table Top &amp; Single Column Base"/>
    <n v="512.19000000000005"/>
    <n v="5"/>
    <n v="-65.852999999999994"/>
    <x v="2"/>
    <x v="4"/>
  </r>
  <r>
    <s v="CA-2017-121048"/>
    <x v="766"/>
    <d v="2017-07-18T00:00:00"/>
    <x v="1"/>
    <s v="TC-21295"/>
    <s v="Toby Carlisle"/>
    <x v="0"/>
    <s v="United States"/>
    <x v="327"/>
    <x v="2"/>
    <x v="1"/>
    <s v="FUR-FU-10003601"/>
    <x v="0"/>
    <x v="3"/>
    <s v="Deflect-o RollaMat Studded, Beveled Mat for Medium Pile Carpeting"/>
    <n v="276.69"/>
    <n v="3"/>
    <n v="49.804200000000002"/>
    <x v="4"/>
    <x v="3"/>
  </r>
  <r>
    <s v="CA-2017-121048"/>
    <x v="766"/>
    <d v="2017-07-18T00:00:00"/>
    <x v="1"/>
    <s v="TC-21295"/>
    <s v="Toby Carlisle"/>
    <x v="0"/>
    <s v="United States"/>
    <x v="327"/>
    <x v="2"/>
    <x v="1"/>
    <s v="FUR-FU-10002960"/>
    <x v="0"/>
    <x v="3"/>
    <s v="Eldon 200 Class Desk Accessories, Burgundy"/>
    <n v="18.84"/>
    <n v="3"/>
    <n v="7.9127999999999998"/>
    <x v="4"/>
    <x v="3"/>
  </r>
  <r>
    <s v="US-2017-161935"/>
    <x v="766"/>
    <d v="2017-07-18T00:00:00"/>
    <x v="1"/>
    <s v="JL-15835"/>
    <s v="John Lee"/>
    <x v="0"/>
    <s v="United States"/>
    <x v="29"/>
    <x v="15"/>
    <x v="2"/>
    <s v="FUR-FU-10002937"/>
    <x v="0"/>
    <x v="3"/>
    <s v="GE 48&quot; Fluorescent Tube, Cool White Energy Saver, 34 Watts, 30/Box"/>
    <n v="396.92"/>
    <n v="5"/>
    <n v="148.845"/>
    <x v="4"/>
    <x v="3"/>
  </r>
  <r>
    <s v="CA-2016-162383"/>
    <x v="26"/>
    <d v="2016-09-11T00:00:00"/>
    <x v="1"/>
    <s v="MD-17350"/>
    <s v="Maribeth Dona"/>
    <x v="0"/>
    <s v="United States"/>
    <x v="68"/>
    <x v="15"/>
    <x v="2"/>
    <s v="FUR-CH-10004477"/>
    <x v="0"/>
    <x v="1"/>
    <s v="Global Push Button Manager's Chair, Indigo"/>
    <n v="85.245999999999995"/>
    <n v="2"/>
    <n v="-1.2178"/>
    <x v="6"/>
    <x v="4"/>
  </r>
  <r>
    <s v="CA-2014-125731"/>
    <x v="767"/>
    <d v="2014-09-16T00:00:00"/>
    <x v="1"/>
    <s v="CL-12565"/>
    <s v="Clay Ludtke"/>
    <x v="0"/>
    <s v="United States"/>
    <x v="195"/>
    <x v="36"/>
    <x v="1"/>
    <s v="FUR-CH-10003973"/>
    <x v="0"/>
    <x v="1"/>
    <s v="GuestStacker Chair with Chrome Finish Legs"/>
    <n v="1487.04"/>
    <n v="5"/>
    <n v="148.70400000000001"/>
    <x v="6"/>
    <x v="4"/>
  </r>
  <r>
    <s v="US-2017-106145"/>
    <x v="572"/>
    <d v="2017-09-26T00:00:00"/>
    <x v="3"/>
    <s v="RA-19885"/>
    <s v="Ruben Ausman"/>
    <x v="1"/>
    <s v="United States"/>
    <x v="28"/>
    <x v="2"/>
    <x v="1"/>
    <s v="FUR-FU-10003829"/>
    <x v="0"/>
    <x v="3"/>
    <s v="Stackable Trays"/>
    <n v="9.24"/>
    <n v="3"/>
    <n v="2.9567999999999999"/>
    <x v="7"/>
    <x v="4"/>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x v="0"/>
    <x v="1"/>
    <s v="Global Manager's Adjustable Task Chair, Storm"/>
    <n v="483.13600000000002"/>
    <n v="4"/>
    <n v="54.352800000000002"/>
    <x v="3"/>
    <x v="2"/>
  </r>
  <r>
    <s v="US-2017-134642"/>
    <x v="768"/>
    <d v="2017-03-01T00:00:00"/>
    <x v="1"/>
    <s v="SW-20245"/>
    <s v="Scot Wooten"/>
    <x v="0"/>
    <s v="United States"/>
    <x v="329"/>
    <x v="30"/>
    <x v="0"/>
    <s v="FUR-CH-10002880"/>
    <x v="0"/>
    <x v="1"/>
    <s v="Global High-Back Leather Tilter, Burgundy"/>
    <n v="196.78399999999999"/>
    <n v="2"/>
    <n v="-22.138200000000001"/>
    <x v="4"/>
    <x v="11"/>
  </r>
  <r>
    <s v="US-2017-134642"/>
    <x v="768"/>
    <d v="2017-03-01T00:00:00"/>
    <x v="1"/>
    <s v="SW-20245"/>
    <s v="Scot Wooten"/>
    <x v="0"/>
    <s v="United States"/>
    <x v="329"/>
    <x v="30"/>
    <x v="0"/>
    <s v="FUR-BO-10004709"/>
    <x v="0"/>
    <x v="0"/>
    <s v="Bush Westfield Collection Bookcases, Medium Cherry Finish"/>
    <n v="231.92"/>
    <n v="5"/>
    <n v="5.798"/>
    <x v="4"/>
    <x v="11"/>
  </r>
  <r>
    <s v="CA-2017-103415"/>
    <x v="587"/>
    <d v="2017-12-08T00:00:00"/>
    <x v="1"/>
    <s v="MV-17485"/>
    <s v="Mark Van Huff"/>
    <x v="0"/>
    <s v="United States"/>
    <x v="6"/>
    <x v="5"/>
    <x v="3"/>
    <s v="FUR-FU-10000820"/>
    <x v="0"/>
    <x v="3"/>
    <s v="Tensor Brushed Steel Torchiere Floor Lamp"/>
    <n v="13.592000000000001"/>
    <n v="2"/>
    <n v="-14.271599999999999"/>
    <x v="2"/>
    <x v="5"/>
  </r>
  <r>
    <s v="US-2017-112347"/>
    <x v="308"/>
    <d v="2017-12-06T00:00:00"/>
    <x v="1"/>
    <s v="BS-11380"/>
    <s v="Bill Stewart"/>
    <x v="1"/>
    <s v="United States"/>
    <x v="22"/>
    <x v="12"/>
    <x v="1"/>
    <s v="FUR-BO-10003546"/>
    <x v="0"/>
    <x v="0"/>
    <s v="Hon 4-Shelf Metal Bookcases"/>
    <n v="242.352"/>
    <n v="8"/>
    <n v="-363.52800000000002"/>
    <x v="4"/>
    <x v="5"/>
  </r>
  <r>
    <s v="US-2017-112347"/>
    <x v="308"/>
    <d v="2017-12-06T00:00:00"/>
    <x v="1"/>
    <s v="BS-11380"/>
    <s v="Bill Stewart"/>
    <x v="1"/>
    <s v="United States"/>
    <x v="22"/>
    <x v="12"/>
    <x v="1"/>
    <s v="FUR-FU-10001488"/>
    <x v="0"/>
    <x v="3"/>
    <s v="Tenex 46&quot; x 60&quot; Computer Anti-Static Chairmat, Rectangular Shaped"/>
    <n v="508.70400000000001"/>
    <n v="6"/>
    <n v="0"/>
    <x v="4"/>
    <x v="5"/>
  </r>
  <r>
    <s v="US-2017-112347"/>
    <x v="308"/>
    <d v="2017-12-06T00:00:00"/>
    <x v="1"/>
    <s v="BS-11380"/>
    <s v="Bill Stewart"/>
    <x v="1"/>
    <s v="United States"/>
    <x v="22"/>
    <x v="12"/>
    <x v="1"/>
    <s v="FUR-CH-10002335"/>
    <x v="0"/>
    <x v="1"/>
    <s v="Hon GuestStacker Chair"/>
    <n v="906.68"/>
    <n v="5"/>
    <n v="68.001000000000005"/>
    <x v="4"/>
    <x v="5"/>
  </r>
  <r>
    <s v="CA-2016-136595"/>
    <x v="26"/>
    <d v="2016-09-07T00:00:00"/>
    <x v="2"/>
    <s v="EM-13825"/>
    <s v="Elizabeth Moffitt"/>
    <x v="1"/>
    <s v="United States"/>
    <x v="6"/>
    <x v="5"/>
    <x v="3"/>
    <s v="FUR-FU-10004671"/>
    <x v="0"/>
    <x v="3"/>
    <s v="Executive Impressions 12&quot; Wall Clock"/>
    <n v="21.204000000000001"/>
    <n v="3"/>
    <n v="-11.6622"/>
    <x v="3"/>
    <x v="4"/>
  </r>
  <r>
    <s v="CA-2014-114181"/>
    <x v="769"/>
    <d v="2014-05-14T00:00:00"/>
    <x v="0"/>
    <s v="AF-10885"/>
    <s v="Art Foster"/>
    <x v="0"/>
    <s v="United States"/>
    <x v="3"/>
    <x v="3"/>
    <x v="2"/>
    <s v="FUR-BO-10004467"/>
    <x v="0"/>
    <x v="0"/>
    <s v="Bestar Classic Bookcase"/>
    <n v="349.96499999999997"/>
    <n v="7"/>
    <n v="-216.97829999999999"/>
    <x v="4"/>
    <x v="7"/>
  </r>
  <r>
    <s v="US-2014-137155"/>
    <x v="770"/>
    <d v="2014-11-05T00:00:00"/>
    <x v="1"/>
    <s v="DL-12925"/>
    <s v="Daniel Lacy"/>
    <x v="0"/>
    <s v="United States"/>
    <x v="62"/>
    <x v="7"/>
    <x v="2"/>
    <s v="FUR-FU-10003142"/>
    <x v="0"/>
    <x v="3"/>
    <s v="Master Big Foot Doorstop, Beige"/>
    <n v="31.68"/>
    <n v="6"/>
    <n v="9.8208000000000002"/>
    <x v="4"/>
    <x v="0"/>
  </r>
  <r>
    <s v="CA-2016-105746"/>
    <x v="771"/>
    <d v="2017-01-01T00:00:00"/>
    <x v="2"/>
    <s v="BD-11605"/>
    <s v="Brian Dahlen"/>
    <x v="0"/>
    <s v="United States"/>
    <x v="68"/>
    <x v="3"/>
    <x v="2"/>
    <s v="FUR-CH-10000454"/>
    <x v="0"/>
    <x v="1"/>
    <s v="Hon Deluxe Fabric Upholstered Stacking Chairs, Rounded Back"/>
    <n v="170.786"/>
    <n v="1"/>
    <n v="0"/>
    <x v="3"/>
    <x v="5"/>
  </r>
  <r>
    <s v="US-2016-104815"/>
    <x v="222"/>
    <d v="2016-09-07T00:00:00"/>
    <x v="1"/>
    <s v="RB-19570"/>
    <s v="Rob Beeghly"/>
    <x v="0"/>
    <s v="United States"/>
    <x v="9"/>
    <x v="8"/>
    <x v="3"/>
    <s v="FUR-BO-10003894"/>
    <x v="0"/>
    <x v="0"/>
    <s v="Safco Value Mate Steel Bookcase, Baked Enamel Finish on Steel, Black"/>
    <n v="198.744"/>
    <n v="4"/>
    <n v="0"/>
    <x v="4"/>
    <x v="4"/>
  </r>
  <r>
    <s v="US-2016-166660"/>
    <x v="772"/>
    <d v="2016-02-01T00:00:00"/>
    <x v="0"/>
    <s v="TB-21250"/>
    <s v="Tim Brockman"/>
    <x v="0"/>
    <s v="United States"/>
    <x v="15"/>
    <x v="13"/>
    <x v="1"/>
    <s v="FUR-CH-10001190"/>
    <x v="0"/>
    <x v="1"/>
    <s v="Global Deluxe High-Back Office Chair in Storm"/>
    <n v="435.16800000000001"/>
    <n v="4"/>
    <n v="-59.835599999999999"/>
    <x v="3"/>
    <x v="8"/>
  </r>
  <r>
    <s v="US-2016-166660"/>
    <x v="772"/>
    <d v="2016-02-01T00:00:00"/>
    <x v="0"/>
    <s v="TB-21250"/>
    <s v="Tim Brockman"/>
    <x v="0"/>
    <s v="United States"/>
    <x v="15"/>
    <x v="13"/>
    <x v="1"/>
    <s v="FUR-BO-10000468"/>
    <x v="0"/>
    <x v="0"/>
    <s v="O'Sullivan 2-Shelf Heavy-Duty Bookcases"/>
    <n v="48.58"/>
    <n v="1"/>
    <n v="7.7728000000000002"/>
    <x v="3"/>
    <x v="8"/>
  </r>
  <r>
    <s v="CA-2014-100916"/>
    <x v="299"/>
    <d v="2014-10-26T00:00:00"/>
    <x v="1"/>
    <s v="FH-14275"/>
    <s v="Frank Hawley"/>
    <x v="1"/>
    <s v="United States"/>
    <x v="330"/>
    <x v="25"/>
    <x v="0"/>
    <s v="FUR-TA-10004607"/>
    <x v="0"/>
    <x v="2"/>
    <s v="Hon 2111 Invitation Series Straight Table"/>
    <n v="591.32000000000005"/>
    <n v="4"/>
    <n v="112.35080000000001"/>
    <x v="2"/>
    <x v="1"/>
  </r>
  <r>
    <s v="CA-2016-138597"/>
    <x v="105"/>
    <d v="2016-12-21T00:00:00"/>
    <x v="2"/>
    <s v="PN-18775"/>
    <s v="Parhena Norris"/>
    <x v="2"/>
    <s v="United States"/>
    <x v="70"/>
    <x v="27"/>
    <x v="3"/>
    <s v="FUR-CH-10004997"/>
    <x v="0"/>
    <x v="1"/>
    <s v="Hon Every-Day Series Multi-Task Chairs"/>
    <n v="563.94000000000005"/>
    <n v="3"/>
    <n v="112.788"/>
    <x v="0"/>
    <x v="5"/>
  </r>
  <r>
    <s v="CA-2015-142734"/>
    <x v="763"/>
    <d v="2015-04-21T00:00:00"/>
    <x v="1"/>
    <s v="DM-13345"/>
    <s v="Denise Monton"/>
    <x v="1"/>
    <s v="United States"/>
    <x v="13"/>
    <x v="7"/>
    <x v="2"/>
    <s v="FUR-CH-10003968"/>
    <x v="0"/>
    <x v="1"/>
    <s v="Novimex Turbo Task Chair"/>
    <n v="127.764"/>
    <n v="2"/>
    <n v="2.8391999999999999"/>
    <x v="2"/>
    <x v="6"/>
  </r>
  <r>
    <s v="CA-2017-122945"/>
    <x v="716"/>
    <d v="2017-11-22T00:00:00"/>
    <x v="1"/>
    <s v="MB-18085"/>
    <s v="Mick Brown"/>
    <x v="0"/>
    <s v="United States"/>
    <x v="18"/>
    <x v="2"/>
    <x v="1"/>
    <s v="FUR-FU-10001196"/>
    <x v="0"/>
    <x v="3"/>
    <s v="DAX Cubicle Frames - 8x10"/>
    <n v="17.309999999999999"/>
    <n v="3"/>
    <n v="5.1929999999999996"/>
    <x v="6"/>
    <x v="0"/>
  </r>
  <r>
    <s v="CA-2016-158778"/>
    <x v="26"/>
    <d v="2016-09-09T00:00:00"/>
    <x v="1"/>
    <s v="DB-13210"/>
    <s v="Dean Braden"/>
    <x v="0"/>
    <s v="United States"/>
    <x v="3"/>
    <x v="3"/>
    <x v="2"/>
    <s v="FUR-FU-10000260"/>
    <x v="0"/>
    <x v="3"/>
    <s v="6&quot; Cubicle Wall Clock, Black"/>
    <n v="58.247999999999998"/>
    <n v="9"/>
    <n v="11.6496"/>
    <x v="4"/>
    <x v="4"/>
  </r>
  <r>
    <s v="CA-2016-158778"/>
    <x v="26"/>
    <d v="2016-09-09T00:00:00"/>
    <x v="1"/>
    <s v="DB-13210"/>
    <s v="Dean Braden"/>
    <x v="0"/>
    <s v="United States"/>
    <x v="3"/>
    <x v="3"/>
    <x v="2"/>
    <s v="FUR-CH-10001146"/>
    <x v="0"/>
    <x v="1"/>
    <s v="Global Task Chair, Black"/>
    <n v="71.245999999999995"/>
    <n v="2"/>
    <n v="-19.338200000000001"/>
    <x v="4"/>
    <x v="4"/>
  </r>
  <r>
    <s v="CA-2016-158778"/>
    <x v="26"/>
    <d v="2016-09-09T00:00:00"/>
    <x v="1"/>
    <s v="DB-13210"/>
    <s v="Dean Braden"/>
    <x v="0"/>
    <s v="United States"/>
    <x v="3"/>
    <x v="3"/>
    <x v="2"/>
    <s v="FUR-CH-10000309"/>
    <x v="0"/>
    <x v="1"/>
    <s v="Global Comet Stacking Arm Chair"/>
    <n v="887.27099999999996"/>
    <n v="3"/>
    <n v="-63.3765"/>
    <x v="4"/>
    <x v="4"/>
  </r>
  <r>
    <s v="CA-2016-101791"/>
    <x v="614"/>
    <d v="2016-05-31T00:00:00"/>
    <x v="1"/>
    <s v="BS-11665"/>
    <s v="Brian Stugart"/>
    <x v="0"/>
    <s v="United States"/>
    <x v="9"/>
    <x v="8"/>
    <x v="3"/>
    <s v="FUR-FU-10003247"/>
    <x v="0"/>
    <x v="3"/>
    <s v="36X48 HARDFLOOR CHAIRMAT"/>
    <n v="25.175999999999998"/>
    <n v="3"/>
    <n v="-33.358199999999997"/>
    <x v="4"/>
    <x v="7"/>
  </r>
  <r>
    <s v="CA-2016-101791"/>
    <x v="614"/>
    <d v="2016-05-31T00:00:00"/>
    <x v="1"/>
    <s v="BS-11665"/>
    <s v="Brian Stugart"/>
    <x v="0"/>
    <s v="United States"/>
    <x v="9"/>
    <x v="8"/>
    <x v="3"/>
    <s v="FUR-FU-10002191"/>
    <x v="0"/>
    <x v="3"/>
    <s v="G.E. Halogen Desk Lamp Bulbs"/>
    <n v="5.5839999999999996"/>
    <n v="2"/>
    <n v="-1.6752"/>
    <x v="4"/>
    <x v="7"/>
  </r>
  <r>
    <s v="CA-2015-113740"/>
    <x v="108"/>
    <d v="2015-08-28T00:00:00"/>
    <x v="0"/>
    <s v="SC-20380"/>
    <s v="Shahid Collister"/>
    <x v="0"/>
    <s v="United States"/>
    <x v="13"/>
    <x v="7"/>
    <x v="2"/>
    <s v="FUR-FU-10000010"/>
    <x v="0"/>
    <x v="3"/>
    <s v="DAX Value U-Channel Document Frames, Easel Back"/>
    <n v="14.91"/>
    <n v="3"/>
    <n v="4.6220999999999997"/>
    <x v="4"/>
    <x v="10"/>
  </r>
  <r>
    <s v="CA-2017-151225"/>
    <x v="526"/>
    <d v="2017-10-29T00:00:00"/>
    <x v="2"/>
    <s v="JM-15655"/>
    <s v="Jim Mitchum"/>
    <x v="1"/>
    <s v="United States"/>
    <x v="2"/>
    <x v="2"/>
    <x v="1"/>
    <s v="FUR-TA-10001539"/>
    <x v="0"/>
    <x v="2"/>
    <s v="Chromcraft Rectangular Conference Tables"/>
    <n v="189.57599999999999"/>
    <n v="1"/>
    <n v="9.4787999999999997"/>
    <x v="3"/>
    <x v="1"/>
  </r>
  <r>
    <s v="US-2014-144078"/>
    <x v="306"/>
    <d v="2014-11-29T00:00:00"/>
    <x v="1"/>
    <s v="RB-19435"/>
    <s v="Richard Bierner"/>
    <x v="0"/>
    <s v="United States"/>
    <x v="2"/>
    <x v="2"/>
    <x v="1"/>
    <s v="FUR-CH-10002335"/>
    <x v="0"/>
    <x v="1"/>
    <s v="Hon GuestStacker Chair"/>
    <n v="725.34400000000005"/>
    <n v="4"/>
    <n v="54.400799999999997"/>
    <x v="4"/>
    <x v="0"/>
  </r>
  <r>
    <s v="CA-2015-136805"/>
    <x v="773"/>
    <d v="2015-05-27T00:00:00"/>
    <x v="0"/>
    <s v="NM-18445"/>
    <s v="Nathan Mautz"/>
    <x v="2"/>
    <s v="United States"/>
    <x v="25"/>
    <x v="17"/>
    <x v="3"/>
    <s v="FUR-FU-10003724"/>
    <x v="0"/>
    <x v="3"/>
    <s v="Westinghouse Clip-On Gooseneck Lamps"/>
    <n v="75.33"/>
    <n v="9"/>
    <n v="19.585799999999999"/>
    <x v="4"/>
    <x v="7"/>
  </r>
  <r>
    <s v="CA-2014-162089"/>
    <x v="693"/>
    <d v="2014-04-01T00:00:00"/>
    <x v="2"/>
    <s v="MP-17470"/>
    <s v="Mark Packer"/>
    <x v="2"/>
    <s v="United States"/>
    <x v="193"/>
    <x v="5"/>
    <x v="3"/>
    <s v="FUR-CH-10002304"/>
    <x v="0"/>
    <x v="1"/>
    <s v="Global Stack Chair without Arms, Black"/>
    <n v="127.30200000000001"/>
    <n v="7"/>
    <n v="-9.093"/>
    <x v="3"/>
    <x v="9"/>
  </r>
  <r>
    <s v="US-2017-158526"/>
    <x v="297"/>
    <d v="2018-01-01T00:00:00"/>
    <x v="0"/>
    <s v="KH-16360"/>
    <s v="Katherine Hughes"/>
    <x v="0"/>
    <s v="United States"/>
    <x v="74"/>
    <x v="0"/>
    <x v="0"/>
    <s v="FUR-CH-10002602"/>
    <x v="0"/>
    <x v="1"/>
    <s v="DMI Arturo Collection Mission-style Design Wood Chair"/>
    <n v="1207.8399999999999"/>
    <n v="8"/>
    <n v="314.03840000000002"/>
    <x v="0"/>
    <x v="5"/>
  </r>
  <r>
    <s v="US-2017-158526"/>
    <x v="297"/>
    <d v="2018-01-01T00:00:00"/>
    <x v="0"/>
    <s v="KH-16360"/>
    <s v="Katherine Hughes"/>
    <x v="0"/>
    <s v="United States"/>
    <x v="74"/>
    <x v="0"/>
    <x v="0"/>
    <s v="FUR-CH-10004495"/>
    <x v="0"/>
    <x v="1"/>
    <s v="Global Leather and Oak Executive Chair, Black"/>
    <n v="300.98"/>
    <n v="1"/>
    <n v="87.284199999999998"/>
    <x v="0"/>
    <x v="5"/>
  </r>
  <r>
    <s v="US-2017-158526"/>
    <x v="297"/>
    <d v="2018-01-01T00:00:00"/>
    <x v="0"/>
    <s v="KH-16360"/>
    <s v="Katherine Hughes"/>
    <x v="0"/>
    <s v="United States"/>
    <x v="74"/>
    <x v="0"/>
    <x v="0"/>
    <s v="FUR-CH-10001270"/>
    <x v="0"/>
    <x v="1"/>
    <s v="Harbour Creations Steel Folding Chair"/>
    <n v="258.75"/>
    <n v="3"/>
    <n v="77.625"/>
    <x v="0"/>
    <x v="5"/>
  </r>
  <r>
    <s v="CA-2017-104885"/>
    <x v="774"/>
    <d v="2017-03-08T00:00:00"/>
    <x v="1"/>
    <s v="DB-13555"/>
    <s v="Dorothy Badders"/>
    <x v="1"/>
    <s v="United States"/>
    <x v="19"/>
    <x v="14"/>
    <x v="2"/>
    <s v="FUR-BO-10003660"/>
    <x v="0"/>
    <x v="0"/>
    <s v="Bush Cubix Collection Bookcases, Fully Assembled"/>
    <n v="441.96"/>
    <n v="2"/>
    <n v="101.6508"/>
    <x v="6"/>
    <x v="9"/>
  </r>
  <r>
    <s v="CA-2015-161452"/>
    <x v="509"/>
    <d v="2015-04-11T00:00:00"/>
    <x v="1"/>
    <s v="CA-11965"/>
    <s v="Carol Adams"/>
    <x v="1"/>
    <s v="United States"/>
    <x v="2"/>
    <x v="2"/>
    <x v="1"/>
    <s v="FUR-CH-10003973"/>
    <x v="0"/>
    <x v="1"/>
    <s v="GuestStacker Chair with Chrome Finish Legs"/>
    <n v="892.22400000000005"/>
    <n v="3"/>
    <n v="89.222399999999993"/>
    <x v="6"/>
    <x v="6"/>
  </r>
  <r>
    <s v="CA-2016-138968"/>
    <x v="775"/>
    <d v="2016-03-16T00:00:00"/>
    <x v="2"/>
    <s v="FC-14335"/>
    <s v="Fred Chung"/>
    <x v="1"/>
    <s v="United States"/>
    <x v="28"/>
    <x v="2"/>
    <x v="1"/>
    <s v="FUR-CH-10000309"/>
    <x v="0"/>
    <x v="1"/>
    <s v="Global Comet Stacking Arm Chair"/>
    <n v="1352.0319999999999"/>
    <n v="4"/>
    <n v="84.501999999999995"/>
    <x v="5"/>
    <x v="9"/>
  </r>
  <r>
    <s v="CA-2015-101889"/>
    <x v="7"/>
    <d v="2015-12-31T00:00:00"/>
    <x v="1"/>
    <s v="DB-13120"/>
    <s v="David Bremer"/>
    <x v="1"/>
    <s v="United States"/>
    <x v="149"/>
    <x v="15"/>
    <x v="2"/>
    <s v="FUR-TA-10004154"/>
    <x v="0"/>
    <x v="2"/>
    <s v="Riverside Furniture Oval Coffee Table, Oval End Table, End Table with Drawer"/>
    <n v="1548.99"/>
    <n v="9"/>
    <n v="-464.697"/>
    <x v="4"/>
    <x v="5"/>
  </r>
  <r>
    <s v="CA-2015-107685"/>
    <x v="737"/>
    <d v="2015-12-02T00:00:00"/>
    <x v="0"/>
    <s v="JM-15865"/>
    <s v="John Murray"/>
    <x v="0"/>
    <s v="United States"/>
    <x v="205"/>
    <x v="34"/>
    <x v="1"/>
    <s v="FUR-FU-10002813"/>
    <x v="0"/>
    <x v="3"/>
    <s v="DAX Contemporary Wood Frame with Silver Metal Mat, Desktop, 11 x 14 Size"/>
    <n v="80.959999999999994"/>
    <n v="4"/>
    <n v="29.145600000000002"/>
    <x v="3"/>
    <x v="0"/>
  </r>
  <r>
    <s v="US-2014-120740"/>
    <x v="776"/>
    <d v="2014-04-15T00:00:00"/>
    <x v="3"/>
    <s v="PS-18970"/>
    <s v="Paul Stevenson"/>
    <x v="2"/>
    <s v="United States"/>
    <x v="2"/>
    <x v="2"/>
    <x v="1"/>
    <s v="FUR-FU-10004091"/>
    <x v="0"/>
    <x v="3"/>
    <s v="Howard Miller 13&quot; Diameter Goldtone Round Wall Clock"/>
    <n v="187.76"/>
    <n v="4"/>
    <n v="76.9816"/>
    <x v="7"/>
    <x v="6"/>
  </r>
  <r>
    <s v="CA-2014-105417"/>
    <x v="777"/>
    <d v="2014-01-12T00:00:00"/>
    <x v="1"/>
    <s v="VS-21820"/>
    <s v="Vivek Sundaresam"/>
    <x v="0"/>
    <s v="United States"/>
    <x v="156"/>
    <x v="5"/>
    <x v="3"/>
    <s v="FUR-FU-10004864"/>
    <x v="0"/>
    <x v="3"/>
    <s v="Howard Miller 14-1/2&quot; Diameter Chrome Round Wall Clock"/>
    <n v="76.727999999999994"/>
    <n v="3"/>
    <n v="-53.709600000000002"/>
    <x v="2"/>
    <x v="8"/>
  </r>
  <r>
    <s v="CA-2014-151967"/>
    <x v="27"/>
    <d v="2014-10-26T00:00:00"/>
    <x v="1"/>
    <s v="NB-18580"/>
    <s v="Nicole Brennan"/>
    <x v="1"/>
    <s v="United States"/>
    <x v="331"/>
    <x v="35"/>
    <x v="0"/>
    <s v="FUR-FU-10000193"/>
    <x v="0"/>
    <x v="3"/>
    <s v="Tenex Chairmats For Use with Hard Floors"/>
    <n v="129.91999999999999"/>
    <n v="4"/>
    <n v="10.393599999999999"/>
    <x v="4"/>
    <x v="1"/>
  </r>
  <r>
    <s v="CA-2015-130974"/>
    <x v="61"/>
    <d v="2015-11-29T00:00:00"/>
    <x v="0"/>
    <s v="MA-17560"/>
    <s v="Matt Abelman"/>
    <x v="2"/>
    <s v="United States"/>
    <x v="114"/>
    <x v="20"/>
    <x v="2"/>
    <s v="FUR-BO-10002916"/>
    <x v="0"/>
    <x v="0"/>
    <s v="Rush Hierlooms Collection 1&quot; Thick Stackable Bookcases"/>
    <n v="170.98"/>
    <n v="1"/>
    <n v="32.486199999999997"/>
    <x v="3"/>
    <x v="0"/>
  </r>
  <r>
    <s v="CA-2015-130974"/>
    <x v="61"/>
    <d v="2015-11-29T00:00:00"/>
    <x v="0"/>
    <s v="MA-17560"/>
    <s v="Matt Abelman"/>
    <x v="2"/>
    <s v="United States"/>
    <x v="114"/>
    <x v="20"/>
    <x v="2"/>
    <s v="FUR-FU-10002506"/>
    <x v="0"/>
    <x v="3"/>
    <s v="Tensor &quot;Hersey Kiss&quot; Styled Floor Lamp"/>
    <n v="38.97"/>
    <n v="3"/>
    <n v="4.6764000000000001"/>
    <x v="3"/>
    <x v="0"/>
  </r>
  <r>
    <s v="CA-2015-130974"/>
    <x v="61"/>
    <d v="2015-11-29T00:00:00"/>
    <x v="0"/>
    <s v="MA-17560"/>
    <s v="Matt Abelman"/>
    <x v="2"/>
    <s v="United States"/>
    <x v="114"/>
    <x v="20"/>
    <x v="2"/>
    <s v="FUR-TA-10004619"/>
    <x v="0"/>
    <x v="2"/>
    <s v="Hon Non-Folding Utility Tables"/>
    <n v="446.06799999999998"/>
    <n v="4"/>
    <n v="0"/>
    <x v="3"/>
    <x v="0"/>
  </r>
  <r>
    <s v="CA-2014-133592"/>
    <x v="252"/>
    <d v="2015-01-07T00:00:00"/>
    <x v="1"/>
    <s v="KM-16375"/>
    <s v="Katherine Murray"/>
    <x v="2"/>
    <s v="United States"/>
    <x v="134"/>
    <x v="38"/>
    <x v="2"/>
    <s v="FUR-BO-10000362"/>
    <x v="0"/>
    <x v="0"/>
    <s v="Sauder Inglewood Library Bookcases"/>
    <n v="341.96"/>
    <n v="2"/>
    <n v="78.650800000000004"/>
    <x v="1"/>
    <x v="5"/>
  </r>
  <r>
    <s v="CA-2014-133592"/>
    <x v="252"/>
    <d v="2015-01-07T00:00:00"/>
    <x v="1"/>
    <s v="KM-16375"/>
    <s v="Katherine Murray"/>
    <x v="2"/>
    <s v="United States"/>
    <x v="134"/>
    <x v="38"/>
    <x v="2"/>
    <s v="FUR-CH-10004218"/>
    <x v="0"/>
    <x v="1"/>
    <s v="Global Fabric Manager's Chair, Dark Gray"/>
    <n v="605.88"/>
    <n v="6"/>
    <n v="151.47"/>
    <x v="1"/>
    <x v="5"/>
  </r>
  <r>
    <s v="CA-2016-169838"/>
    <x v="778"/>
    <d v="2016-11-29T00:00:00"/>
    <x v="1"/>
    <s v="BB-11545"/>
    <s v="Brenda Bowman"/>
    <x v="1"/>
    <s v="United States"/>
    <x v="38"/>
    <x v="17"/>
    <x v="3"/>
    <s v="FUR-TA-10001095"/>
    <x v="0"/>
    <x v="2"/>
    <s v="Chromcraft Round Conference Tables"/>
    <n v="1568.61"/>
    <n v="9"/>
    <n v="329.40809999999999"/>
    <x v="4"/>
    <x v="0"/>
  </r>
  <r>
    <s v="US-2017-128951"/>
    <x v="316"/>
    <d v="2017-07-17T00:00:00"/>
    <x v="2"/>
    <s v="RS-19420"/>
    <s v="Ricardo Sperren"/>
    <x v="1"/>
    <s v="United States"/>
    <x v="122"/>
    <x v="25"/>
    <x v="0"/>
    <s v="FUR-TA-10004575"/>
    <x v="0"/>
    <x v="2"/>
    <s v="Hon 5100 Series Wood Tables"/>
    <n v="872.94"/>
    <n v="3"/>
    <n v="157.1292"/>
    <x v="3"/>
    <x v="3"/>
  </r>
  <r>
    <s v="CA-2016-118899"/>
    <x v="779"/>
    <d v="2016-03-22T00:00:00"/>
    <x v="3"/>
    <s v="MC-17275"/>
    <s v="Marc Crier"/>
    <x v="0"/>
    <s v="United States"/>
    <x v="15"/>
    <x v="13"/>
    <x v="1"/>
    <s v="FUR-CH-10004754"/>
    <x v="0"/>
    <x v="1"/>
    <s v="Global Stack Chair with Arms, Black"/>
    <n v="167.88800000000001"/>
    <n v="7"/>
    <n v="14.690200000000001"/>
    <x v="7"/>
    <x v="9"/>
  </r>
  <r>
    <s v="CA-2017-151799"/>
    <x v="417"/>
    <d v="2017-12-18T00:00:00"/>
    <x v="1"/>
    <s v="BF-11170"/>
    <s v="Ben Ferrer"/>
    <x v="2"/>
    <s v="United States"/>
    <x v="37"/>
    <x v="20"/>
    <x v="2"/>
    <s v="FUR-TA-10003473"/>
    <x v="0"/>
    <x v="2"/>
    <s v="Bretford Rectangular Conference Table Tops"/>
    <n v="526.58199999999999"/>
    <n v="2"/>
    <n v="-52.658200000000001"/>
    <x v="4"/>
    <x v="5"/>
  </r>
  <r>
    <s v="CA-2016-114601"/>
    <x v="238"/>
    <d v="2016-09-02T00:00:00"/>
    <x v="1"/>
    <s v="AA-10480"/>
    <s v="Andrew Allen"/>
    <x v="0"/>
    <s v="United States"/>
    <x v="25"/>
    <x v="17"/>
    <x v="3"/>
    <s v="FUR-TA-10004147"/>
    <x v="0"/>
    <x v="2"/>
    <s v="Hon 4060 Series Tables"/>
    <n v="447.84"/>
    <n v="4"/>
    <n v="98.524799999999999"/>
    <x v="1"/>
    <x v="10"/>
  </r>
  <r>
    <s v="CA-2017-139353"/>
    <x v="780"/>
    <d v="2017-10-30T00:00:00"/>
    <x v="0"/>
    <s v="JM-15250"/>
    <s v="Janet Martin"/>
    <x v="0"/>
    <s v="United States"/>
    <x v="160"/>
    <x v="30"/>
    <x v="0"/>
    <s v="FUR-FU-10001876"/>
    <x v="0"/>
    <x v="3"/>
    <s v="Computer Room Manger, 14&quot;"/>
    <n v="77.951999999999998"/>
    <n v="3"/>
    <n v="15.590400000000001"/>
    <x v="3"/>
    <x v="1"/>
  </r>
  <r>
    <s v="CA-2015-139374"/>
    <x v="468"/>
    <d v="2015-09-14T00:00:00"/>
    <x v="1"/>
    <s v="AR-10345"/>
    <s v="Alex Russell"/>
    <x v="1"/>
    <s v="United States"/>
    <x v="198"/>
    <x v="5"/>
    <x v="3"/>
    <s v="FUR-CH-10003981"/>
    <x v="0"/>
    <x v="1"/>
    <s v="Global Commerce Series Low-Back Swivel/Tilt Chairs"/>
    <n v="179.886"/>
    <n v="1"/>
    <n v="-2.5697999999999999"/>
    <x v="4"/>
    <x v="4"/>
  </r>
  <r>
    <s v="CA-2017-104850"/>
    <x v="234"/>
    <d v="2017-06-19T00:00:00"/>
    <x v="1"/>
    <s v="TW-21025"/>
    <s v="Tamara Willingham"/>
    <x v="2"/>
    <s v="United States"/>
    <x v="15"/>
    <x v="13"/>
    <x v="1"/>
    <s v="FUR-CH-10003774"/>
    <x v="0"/>
    <x v="1"/>
    <s v="Global Wood Trimmed Manager's Task Chair, Khaki"/>
    <n v="291.13600000000002"/>
    <n v="4"/>
    <n v="-25.474399999999999"/>
    <x v="6"/>
    <x v="2"/>
  </r>
  <r>
    <s v="CA-2015-133242"/>
    <x v="311"/>
    <d v="2015-06-24T00:00:00"/>
    <x v="1"/>
    <s v="KH-16510"/>
    <s v="Keith Herrera"/>
    <x v="0"/>
    <s v="United States"/>
    <x v="58"/>
    <x v="25"/>
    <x v="0"/>
    <s v="FUR-FU-10003464"/>
    <x v="0"/>
    <x v="3"/>
    <s v="Seth Thomas 8 1/2&quot; Cubicle Clock"/>
    <n v="60.84"/>
    <n v="3"/>
    <n v="19.468800000000002"/>
    <x v="6"/>
    <x v="2"/>
  </r>
  <r>
    <s v="CA-2015-158323"/>
    <x v="737"/>
    <d v="2015-12-03T00:00:00"/>
    <x v="2"/>
    <s v="AB-10600"/>
    <s v="Ann Blume"/>
    <x v="1"/>
    <s v="United States"/>
    <x v="51"/>
    <x v="30"/>
    <x v="0"/>
    <s v="FUR-FU-10001546"/>
    <x v="0"/>
    <x v="3"/>
    <s v="Dana Swing-Arm Lamps"/>
    <n v="17.088000000000001"/>
    <n v="2"/>
    <n v="1.0680000000000001"/>
    <x v="0"/>
    <x v="0"/>
  </r>
  <r>
    <s v="CA-2017-112844"/>
    <x v="596"/>
    <d v="2017-11-16T00:00:00"/>
    <x v="0"/>
    <s v="SP-20620"/>
    <s v="Stefania Perrino"/>
    <x v="1"/>
    <s v="United States"/>
    <x v="252"/>
    <x v="7"/>
    <x v="2"/>
    <s v="FUR-FU-10004845"/>
    <x v="0"/>
    <x v="3"/>
    <s v="Deflect-o EconoMat Nonstudded, No Bevel Mat"/>
    <n v="154.94999999999999"/>
    <n v="3"/>
    <n v="30.99"/>
    <x v="0"/>
    <x v="0"/>
  </r>
  <r>
    <s v="US-2017-118941"/>
    <x v="661"/>
    <d v="2017-08-12T00:00:00"/>
    <x v="3"/>
    <s v="BB-11545"/>
    <s v="Brenda Bowman"/>
    <x v="1"/>
    <s v="United States"/>
    <x v="11"/>
    <x v="32"/>
    <x v="2"/>
    <s v="FUR-CH-10002331"/>
    <x v="0"/>
    <x v="1"/>
    <s v="Hon 4700 Series Mobuis Mid-Back Task Chairs with Adjustable Arms"/>
    <n v="1779.9"/>
    <n v="5"/>
    <n v="373.779"/>
    <x v="7"/>
    <x v="10"/>
  </r>
  <r>
    <s v="CA-2016-162236"/>
    <x v="114"/>
    <d v="2016-11-06T00:00:00"/>
    <x v="0"/>
    <s v="ER-13855"/>
    <s v="Elpida Rittenbach"/>
    <x v="1"/>
    <s v="United States"/>
    <x v="127"/>
    <x v="30"/>
    <x v="0"/>
    <s v="FUR-TA-10002533"/>
    <x v="0"/>
    <x v="2"/>
    <s v="BPI Conference Tables"/>
    <n v="876.3"/>
    <n v="10"/>
    <n v="-292.10000000000002"/>
    <x v="3"/>
    <x v="0"/>
  </r>
  <r>
    <s v="US-2016-117037"/>
    <x v="586"/>
    <d v="2016-05-20T00:00:00"/>
    <x v="2"/>
    <s v="LW-17215"/>
    <s v="Luke Weiss"/>
    <x v="0"/>
    <s v="United States"/>
    <x v="9"/>
    <x v="8"/>
    <x v="3"/>
    <s v="FUR-FU-10004973"/>
    <x v="0"/>
    <x v="3"/>
    <s v="Flat Face Poster Frame"/>
    <n v="22.608000000000001"/>
    <n v="3"/>
    <n v="-10.1736"/>
    <x v="0"/>
    <x v="7"/>
  </r>
  <r>
    <s v="CA-2017-166184"/>
    <x v="781"/>
    <d v="2017-03-27T00:00:00"/>
    <x v="2"/>
    <s v="HR-14830"/>
    <s v="Harold Ryan"/>
    <x v="1"/>
    <s v="United States"/>
    <x v="13"/>
    <x v="7"/>
    <x v="2"/>
    <s v="FUR-CH-10003396"/>
    <x v="0"/>
    <x v="1"/>
    <s v="Global Deluxe Steno Chair"/>
    <n v="207.846"/>
    <n v="3"/>
    <n v="2.3094000000000001"/>
    <x v="0"/>
    <x v="9"/>
  </r>
  <r>
    <s v="CA-2014-143637"/>
    <x v="782"/>
    <d v="2014-03-29T00:00:00"/>
    <x v="0"/>
    <s v="MS-17710"/>
    <s v="Maurice Satty"/>
    <x v="0"/>
    <s v="United States"/>
    <x v="99"/>
    <x v="2"/>
    <x v="1"/>
    <s v="FUR-FU-10002813"/>
    <x v="0"/>
    <x v="3"/>
    <s v="DAX Contemporary Wood Frame with Silver Metal Mat, Desktop, 11 x 14 Size"/>
    <n v="40.479999999999997"/>
    <n v="2"/>
    <n v="14.572800000000001"/>
    <x v="2"/>
    <x v="9"/>
  </r>
  <r>
    <s v="CA-2016-134334"/>
    <x v="783"/>
    <d v="2016-02-15T00:00:00"/>
    <x v="2"/>
    <s v="DK-13090"/>
    <s v="Dave Kipp"/>
    <x v="0"/>
    <s v="United States"/>
    <x v="218"/>
    <x v="32"/>
    <x v="2"/>
    <s v="FUR-TA-10002356"/>
    <x v="0"/>
    <x v="2"/>
    <s v="Bevis Boat-Shaped Conference Table"/>
    <n v="550.43100000000004"/>
    <n v="3"/>
    <n v="-47.1798"/>
    <x v="5"/>
    <x v="11"/>
  </r>
  <r>
    <s v="CA-2016-134334"/>
    <x v="783"/>
    <d v="2016-02-15T00:00:00"/>
    <x v="2"/>
    <s v="DK-13090"/>
    <s v="Dave Kipp"/>
    <x v="0"/>
    <s v="United States"/>
    <x v="218"/>
    <x v="32"/>
    <x v="2"/>
    <s v="FUR-FU-10003274"/>
    <x v="0"/>
    <x v="3"/>
    <s v="Regeneration Desk Collection"/>
    <n v="10.56"/>
    <n v="6"/>
    <n v="4.6463999999999999"/>
    <x v="5"/>
    <x v="11"/>
  </r>
  <r>
    <s v="US-2017-109316"/>
    <x v="784"/>
    <d v="2017-06-10T00:00:00"/>
    <x v="2"/>
    <s v="MG-17680"/>
    <s v="Maureen Gastineau"/>
    <x v="2"/>
    <s v="United States"/>
    <x v="2"/>
    <x v="2"/>
    <x v="1"/>
    <s v="FUR-BO-10004834"/>
    <x v="0"/>
    <x v="0"/>
    <s v="Riverside Palais Royal Lawyers Bookcase, Royale Cherry Finish"/>
    <n v="1497.6659999999999"/>
    <n v="2"/>
    <n v="140.95679999999999"/>
    <x v="3"/>
    <x v="2"/>
  </r>
  <r>
    <s v="CA-2014-125150"/>
    <x v="785"/>
    <d v="2014-05-23T00:00:00"/>
    <x v="1"/>
    <s v="PW-19030"/>
    <s v="Pauline Webber"/>
    <x v="1"/>
    <s v="United States"/>
    <x v="2"/>
    <x v="2"/>
    <x v="1"/>
    <s v="FUR-CH-10002439"/>
    <x v="0"/>
    <x v="1"/>
    <s v="Iceberg Nesting Folding Chair, 19w x 6d x 43h"/>
    <n v="232.88"/>
    <n v="5"/>
    <n v="17.466000000000001"/>
    <x v="1"/>
    <x v="7"/>
  </r>
  <r>
    <s v="CA-2015-127327"/>
    <x v="136"/>
    <d v="2015-02-07T00:00:00"/>
    <x v="1"/>
    <s v="PW-19030"/>
    <s v="Pauline Webber"/>
    <x v="1"/>
    <s v="United States"/>
    <x v="248"/>
    <x v="7"/>
    <x v="2"/>
    <s v="FUR-CH-10004218"/>
    <x v="0"/>
    <x v="1"/>
    <s v="Global Fabric Manager's Chair, Dark Gray"/>
    <n v="90.882000000000005"/>
    <n v="1"/>
    <n v="15.147"/>
    <x v="4"/>
    <x v="11"/>
  </r>
  <r>
    <s v="CA-2015-137302"/>
    <x v="12"/>
    <d v="2015-05-01T00:00:00"/>
    <x v="1"/>
    <s v="BW-11110"/>
    <s v="Bart Watters"/>
    <x v="1"/>
    <s v="United States"/>
    <x v="53"/>
    <x v="2"/>
    <x v="1"/>
    <s v="FUR-CH-10002017"/>
    <x v="0"/>
    <x v="1"/>
    <s v="SAFCO Optional Arm Kit for Workspace Cribbage Stacking Chair"/>
    <n v="63.936"/>
    <n v="3"/>
    <n v="6.3936000000000002"/>
    <x v="2"/>
    <x v="6"/>
  </r>
  <r>
    <s v="CA-2015-106257"/>
    <x v="315"/>
    <d v="2015-04-17T00:00:00"/>
    <x v="0"/>
    <s v="EB-14110"/>
    <s v="Eugene Barchas"/>
    <x v="0"/>
    <s v="United States"/>
    <x v="2"/>
    <x v="2"/>
    <x v="1"/>
    <s v="FUR-TA-10002530"/>
    <x v="0"/>
    <x v="2"/>
    <s v="Iceberg OfficeWorks 42&quot; Round Tables"/>
    <n v="241.56800000000001"/>
    <n v="2"/>
    <n v="-15.098000000000001"/>
    <x v="4"/>
    <x v="6"/>
  </r>
  <r>
    <s v="CA-2015-149083"/>
    <x v="4"/>
    <d v="2015-09-30T00:00:00"/>
    <x v="1"/>
    <s v="SH-19975"/>
    <s v="Sally Hughsby"/>
    <x v="1"/>
    <s v="United States"/>
    <x v="15"/>
    <x v="13"/>
    <x v="1"/>
    <s v="FUR-CH-10004289"/>
    <x v="0"/>
    <x v="1"/>
    <s v="Global Super Steno Chair"/>
    <n v="307.13600000000002"/>
    <n v="4"/>
    <n v="-11.5176"/>
    <x v="2"/>
    <x v="4"/>
  </r>
  <r>
    <s v="US-2014-137869"/>
    <x v="786"/>
    <d v="2014-04-02T00:00:00"/>
    <x v="1"/>
    <s v="CV-12295"/>
    <s v="Christina VanderZanden"/>
    <x v="0"/>
    <s v="United States"/>
    <x v="67"/>
    <x v="26"/>
    <x v="3"/>
    <s v="FUR-TA-10003954"/>
    <x v="0"/>
    <x v="2"/>
    <s v="Hon 94000 Series Round Tables"/>
    <n v="1184.72"/>
    <n v="4"/>
    <n v="106.62479999999999"/>
    <x v="2"/>
    <x v="9"/>
  </r>
  <r>
    <s v="US-2017-123834"/>
    <x v="720"/>
    <d v="2017-07-25T00:00:00"/>
    <x v="1"/>
    <s v="GM-14500"/>
    <s v="Gene McClure"/>
    <x v="0"/>
    <s v="United States"/>
    <x v="191"/>
    <x v="5"/>
    <x v="3"/>
    <s v="FUR-TA-10001676"/>
    <x v="0"/>
    <x v="2"/>
    <s v="Hon 61000 Series Interactive Training Tables"/>
    <n v="124.404"/>
    <n v="4"/>
    <n v="-21.3264"/>
    <x v="4"/>
    <x v="3"/>
  </r>
  <r>
    <s v="CA-2016-128706"/>
    <x v="787"/>
    <d v="2016-03-02T00:00:00"/>
    <x v="1"/>
    <s v="DW-13540"/>
    <s v="Don Weiss"/>
    <x v="0"/>
    <s v="United States"/>
    <x v="6"/>
    <x v="5"/>
    <x v="3"/>
    <s v="FUR-FU-10004053"/>
    <x v="0"/>
    <x v="3"/>
    <s v="DAX Two-Tone Silver Metal Document Frame"/>
    <n v="16.192"/>
    <n v="2"/>
    <n v="-6.8815999999999997"/>
    <x v="4"/>
    <x v="11"/>
  </r>
  <r>
    <s v="CA-2015-143364"/>
    <x v="788"/>
    <d v="2015-07-19T00:00:00"/>
    <x v="0"/>
    <s v="TG-21310"/>
    <s v="Toby Gnade"/>
    <x v="0"/>
    <s v="United States"/>
    <x v="81"/>
    <x v="22"/>
    <x v="1"/>
    <s v="FUR-CH-10004287"/>
    <x v="0"/>
    <x v="1"/>
    <s v="SAFCO Arco Folding Chair"/>
    <n v="441.92"/>
    <n v="2"/>
    <n v="49.716000000000001"/>
    <x v="2"/>
    <x v="3"/>
  </r>
  <r>
    <s v="CA-2015-143364"/>
    <x v="788"/>
    <d v="2015-07-19T00:00:00"/>
    <x v="0"/>
    <s v="TG-21310"/>
    <s v="Toby Gnade"/>
    <x v="0"/>
    <s v="United States"/>
    <x v="81"/>
    <x v="22"/>
    <x v="1"/>
    <s v="FUR-BO-10001608"/>
    <x v="0"/>
    <x v="0"/>
    <s v="Hon Metal Bookcases, Black"/>
    <n v="127.764"/>
    <n v="6"/>
    <n v="-191.64599999999999"/>
    <x v="2"/>
    <x v="3"/>
  </r>
  <r>
    <s v="CA-2016-101672"/>
    <x v="162"/>
    <d v="2016-10-07T00:00:00"/>
    <x v="1"/>
    <s v="DB-12910"/>
    <s v="Daniel Byrd"/>
    <x v="2"/>
    <s v="United States"/>
    <x v="284"/>
    <x v="2"/>
    <x v="1"/>
    <s v="FUR-CH-10004063"/>
    <x v="0"/>
    <x v="1"/>
    <s v="Global Deluxe High-Back Manager's Chair"/>
    <n v="915.13599999999997"/>
    <n v="4"/>
    <n v="102.9528"/>
    <x v="4"/>
    <x v="1"/>
  </r>
  <r>
    <s v="CA-2016-160241"/>
    <x v="789"/>
    <d v="2016-12-04T00:00:00"/>
    <x v="0"/>
    <s v="DR-12940"/>
    <s v="Daniel Raglin"/>
    <x v="2"/>
    <s v="United States"/>
    <x v="14"/>
    <x v="8"/>
    <x v="3"/>
    <s v="FUR-FU-10003806"/>
    <x v="0"/>
    <x v="3"/>
    <s v="Tenex Chairmat w/ Average Lip, 45&quot; x 53&quot;"/>
    <n v="242.17599999999999"/>
    <n v="4"/>
    <n v="-302.72000000000003"/>
    <x v="2"/>
    <x v="0"/>
  </r>
  <r>
    <s v="CA-2016-155747"/>
    <x v="184"/>
    <d v="2016-06-21T00:00:00"/>
    <x v="1"/>
    <s v="JS-15685"/>
    <s v="Jim Sink"/>
    <x v="1"/>
    <s v="United States"/>
    <x v="3"/>
    <x v="3"/>
    <x v="2"/>
    <s v="FUR-TA-10003392"/>
    <x v="0"/>
    <x v="2"/>
    <s v="Global Adaptabilities Conference Tables"/>
    <n v="337.17599999999999"/>
    <n v="2"/>
    <n v="-118.0116"/>
    <x v="1"/>
    <x v="2"/>
  </r>
  <r>
    <s v="CA-2017-118017"/>
    <x v="587"/>
    <d v="2017-12-06T00:00:00"/>
    <x v="0"/>
    <s v="LC-16870"/>
    <s v="Lena Cacioppo"/>
    <x v="0"/>
    <s v="United States"/>
    <x v="332"/>
    <x v="12"/>
    <x v="1"/>
    <s v="FUR-FU-10004351"/>
    <x v="0"/>
    <x v="3"/>
    <s v="Staple-based wall hangings"/>
    <n v="23.376000000000001"/>
    <n v="3"/>
    <n v="7.0128000000000004"/>
    <x v="0"/>
    <x v="5"/>
  </r>
  <r>
    <s v="CA-2017-118017"/>
    <x v="587"/>
    <d v="2017-12-06T00:00:00"/>
    <x v="0"/>
    <s v="LC-16870"/>
    <s v="Lena Cacioppo"/>
    <x v="0"/>
    <s v="United States"/>
    <x v="332"/>
    <x v="12"/>
    <x v="1"/>
    <s v="FUR-FU-10004270"/>
    <x v="0"/>
    <x v="3"/>
    <s v="Eldon Image Series Desk Accessories, Burgundy"/>
    <n v="16.72"/>
    <n v="5"/>
    <n v="3.3439999999999999"/>
    <x v="0"/>
    <x v="5"/>
  </r>
  <r>
    <s v="CA-2017-118017"/>
    <x v="587"/>
    <d v="2017-12-06T00:00:00"/>
    <x v="0"/>
    <s v="LC-16870"/>
    <s v="Lena Cacioppo"/>
    <x v="0"/>
    <s v="United States"/>
    <x v="332"/>
    <x v="12"/>
    <x v="1"/>
    <s v="FUR-FU-10004053"/>
    <x v="0"/>
    <x v="3"/>
    <s v="DAX Two-Tone Silver Metal Document Frame"/>
    <n v="16.192"/>
    <n v="1"/>
    <n v="4.6551999999999998"/>
    <x v="0"/>
    <x v="5"/>
  </r>
  <r>
    <s v="CA-2016-148684"/>
    <x v="683"/>
    <d v="2016-12-29T00:00:00"/>
    <x v="1"/>
    <s v="TS-21655"/>
    <s v="Trudy Schmidt"/>
    <x v="0"/>
    <s v="United States"/>
    <x v="160"/>
    <x v="31"/>
    <x v="0"/>
    <s v="FUR-FU-10003553"/>
    <x v="0"/>
    <x v="3"/>
    <s v="Howard Miller 13-1/2&quot; Diameter Rosebrook Wall Clock"/>
    <n v="343.85"/>
    <n v="5"/>
    <n v="137.54"/>
    <x v="4"/>
    <x v="5"/>
  </r>
  <r>
    <s v="CA-2017-128363"/>
    <x v="790"/>
    <d v="2017-08-18T00:00:00"/>
    <x v="1"/>
    <s v="DC-12850"/>
    <s v="Dan Campbell"/>
    <x v="0"/>
    <s v="United States"/>
    <x v="10"/>
    <x v="9"/>
    <x v="0"/>
    <s v="FUR-FU-10003268"/>
    <x v="0"/>
    <x v="3"/>
    <s v="Eldon Radial Chair Mat for Low to Medium Pile Carpets"/>
    <n v="31.984000000000002"/>
    <n v="1"/>
    <n v="0"/>
    <x v="2"/>
    <x v="10"/>
  </r>
  <r>
    <s v="CA-2017-128363"/>
    <x v="790"/>
    <d v="2017-08-18T00:00:00"/>
    <x v="1"/>
    <s v="DC-12850"/>
    <s v="Dan Campbell"/>
    <x v="0"/>
    <s v="United States"/>
    <x v="10"/>
    <x v="9"/>
    <x v="0"/>
    <s v="FUR-CH-10002073"/>
    <x v="0"/>
    <x v="1"/>
    <s v="Hon Olson Stacker Chairs"/>
    <n v="423.64800000000002"/>
    <n v="2"/>
    <n v="47.660400000000003"/>
    <x v="2"/>
    <x v="10"/>
  </r>
  <r>
    <s v="CA-2016-149762"/>
    <x v="122"/>
    <d v="2016-12-07T00:00:00"/>
    <x v="1"/>
    <s v="RD-19720"/>
    <s v="Roger Demir"/>
    <x v="0"/>
    <s v="United States"/>
    <x v="333"/>
    <x v="2"/>
    <x v="1"/>
    <s v="FUR-TA-10004147"/>
    <x v="0"/>
    <x v="2"/>
    <s v="Hon 4060 Series Tables"/>
    <n v="268.70400000000001"/>
    <n v="3"/>
    <n v="6.7176"/>
    <x v="4"/>
    <x v="5"/>
  </r>
  <r>
    <s v="CA-2016-149762"/>
    <x v="122"/>
    <d v="2016-12-07T00:00:00"/>
    <x v="1"/>
    <s v="RD-19720"/>
    <s v="Roger Demir"/>
    <x v="0"/>
    <s v="United States"/>
    <x v="333"/>
    <x v="2"/>
    <x v="1"/>
    <s v="FUR-BO-10001337"/>
    <x v="0"/>
    <x v="0"/>
    <s v="O'Sullivan Living Dimensions 2-Shelf Bookcases"/>
    <n v="205.666"/>
    <n v="2"/>
    <n v="-12.098000000000001"/>
    <x v="4"/>
    <x v="5"/>
  </r>
  <r>
    <s v="CA-2016-167605"/>
    <x v="376"/>
    <d v="2016-04-30T00:00:00"/>
    <x v="0"/>
    <s v="RB-19570"/>
    <s v="Rob Beeghly"/>
    <x v="0"/>
    <s v="United States"/>
    <x v="317"/>
    <x v="8"/>
    <x v="3"/>
    <s v="FUR-FU-10001602"/>
    <x v="0"/>
    <x v="3"/>
    <s v="Eldon Delta Triangular Chair Mat, 52&quot; x 58&quot;, Clear"/>
    <n v="30.344000000000001"/>
    <n v="2"/>
    <n v="-31.8612"/>
    <x v="3"/>
    <x v="6"/>
  </r>
  <r>
    <s v="CA-2015-110891"/>
    <x v="141"/>
    <d v="2015-11-24T00:00:00"/>
    <x v="1"/>
    <s v="PO-19195"/>
    <s v="Phillina Ober"/>
    <x v="2"/>
    <s v="United States"/>
    <x v="3"/>
    <x v="3"/>
    <x v="2"/>
    <s v="FUR-CH-10002880"/>
    <x v="0"/>
    <x v="1"/>
    <s v="Global High-Back Leather Tilter, Burgundy"/>
    <n v="344.37200000000001"/>
    <n v="4"/>
    <n v="-93.472399999999993"/>
    <x v="4"/>
    <x v="0"/>
  </r>
  <r>
    <s v="CA-2017-120404"/>
    <x v="93"/>
    <d v="2017-11-24T00:00:00"/>
    <x v="0"/>
    <s v="KH-16330"/>
    <s v="Katharine Harms"/>
    <x v="1"/>
    <s v="United States"/>
    <x v="13"/>
    <x v="7"/>
    <x v="2"/>
    <s v="FUR-FU-10000820"/>
    <x v="0"/>
    <x v="3"/>
    <s v="Tensor Brushed Steel Torchiere Floor Lamp"/>
    <n v="50.97"/>
    <n v="3"/>
    <n v="9.1745999999999999"/>
    <x v="4"/>
    <x v="0"/>
  </r>
  <r>
    <s v="CA-2017-167549"/>
    <x v="730"/>
    <d v="2017-07-27T00:00:00"/>
    <x v="2"/>
    <s v="EM-14200"/>
    <s v="Evan Minnotte"/>
    <x v="2"/>
    <s v="United States"/>
    <x v="144"/>
    <x v="5"/>
    <x v="3"/>
    <s v="FUR-TA-10004767"/>
    <x v="0"/>
    <x v="2"/>
    <s v="Safco Drafting Table"/>
    <n v="298.11599999999999"/>
    <n v="6"/>
    <n v="-4.2587999999999999"/>
    <x v="3"/>
    <x v="3"/>
  </r>
  <r>
    <s v="US-2016-168095"/>
    <x v="791"/>
    <d v="2016-07-20T00:00:00"/>
    <x v="1"/>
    <s v="MC-17425"/>
    <s v="Mark Cousins"/>
    <x v="1"/>
    <s v="United States"/>
    <x v="295"/>
    <x v="36"/>
    <x v="1"/>
    <s v="FUR-CH-10004886"/>
    <x v="0"/>
    <x v="1"/>
    <s v="Bevis Steel Folding Chairs"/>
    <n v="230.28"/>
    <n v="3"/>
    <n v="23.027999999999999"/>
    <x v="2"/>
    <x v="3"/>
  </r>
  <r>
    <s v="CA-2016-146325"/>
    <x v="469"/>
    <d v="2016-12-17T00:00:00"/>
    <x v="2"/>
    <s v="DS-13180"/>
    <s v="David Smith"/>
    <x v="1"/>
    <s v="United States"/>
    <x v="53"/>
    <x v="2"/>
    <x v="1"/>
    <s v="FUR-CH-10001146"/>
    <x v="0"/>
    <x v="1"/>
    <s v="Global Task Chair, Black"/>
    <n v="81.424000000000007"/>
    <n v="2"/>
    <n v="-9.1601999999999997"/>
    <x v="0"/>
    <x v="5"/>
  </r>
  <r>
    <s v="CA-2014-131009"/>
    <x v="29"/>
    <d v="2014-03-05T00:00:00"/>
    <x v="1"/>
    <s v="SC-20380"/>
    <s v="Shahid Collister"/>
    <x v="0"/>
    <s v="United States"/>
    <x v="116"/>
    <x v="5"/>
    <x v="3"/>
    <s v="FUR-CH-10001270"/>
    <x v="0"/>
    <x v="1"/>
    <s v="Harbour Creations Steel Folding Chair"/>
    <n v="362.25"/>
    <n v="6"/>
    <n v="0"/>
    <x v="4"/>
    <x v="9"/>
  </r>
  <r>
    <s v="CA-2014-131009"/>
    <x v="29"/>
    <d v="2014-03-05T00:00:00"/>
    <x v="1"/>
    <s v="SC-20380"/>
    <s v="Shahid Collister"/>
    <x v="0"/>
    <s v="United States"/>
    <x v="116"/>
    <x v="5"/>
    <x v="3"/>
    <s v="FUR-FU-10001095"/>
    <x v="0"/>
    <x v="3"/>
    <s v="DAX Black Cherry Wood-Tone Poster Frame"/>
    <n v="63.552"/>
    <n v="6"/>
    <n v="-34.953600000000002"/>
    <x v="4"/>
    <x v="9"/>
  </r>
  <r>
    <s v="CA-2017-131807"/>
    <x v="702"/>
    <d v="2017-10-10T00:00:00"/>
    <x v="1"/>
    <s v="GG-14650"/>
    <s v="Greg Guthrie"/>
    <x v="1"/>
    <s v="United States"/>
    <x v="297"/>
    <x v="2"/>
    <x v="1"/>
    <s v="FUR-CH-10001190"/>
    <x v="0"/>
    <x v="1"/>
    <s v="Global Deluxe High-Back Office Chair in Storm"/>
    <n v="435.16800000000001"/>
    <n v="4"/>
    <n v="-59.835599999999999"/>
    <x v="2"/>
    <x v="1"/>
  </r>
  <r>
    <s v="CA-2017-131807"/>
    <x v="702"/>
    <d v="2017-10-10T00:00:00"/>
    <x v="1"/>
    <s v="GG-14650"/>
    <s v="Greg Guthrie"/>
    <x v="1"/>
    <s v="United States"/>
    <x v="297"/>
    <x v="2"/>
    <x v="1"/>
    <s v="FUR-FU-10004666"/>
    <x v="0"/>
    <x v="3"/>
    <s v="DAX Clear Channel Poster Frame"/>
    <n v="72.900000000000006"/>
    <n v="5"/>
    <n v="26.972999999999999"/>
    <x v="2"/>
    <x v="1"/>
  </r>
  <r>
    <s v="CA-2017-131807"/>
    <x v="702"/>
    <d v="2017-10-10T00:00:00"/>
    <x v="1"/>
    <s v="GG-14650"/>
    <s v="Greg Guthrie"/>
    <x v="1"/>
    <s v="United States"/>
    <x v="297"/>
    <x v="2"/>
    <x v="1"/>
    <s v="FUR-TA-10004086"/>
    <x v="0"/>
    <x v="2"/>
    <s v="KI Adjustable-Height Table"/>
    <n v="206.352"/>
    <n v="3"/>
    <n v="5.1588000000000003"/>
    <x v="2"/>
    <x v="1"/>
  </r>
  <r>
    <s v="CA-2016-157707"/>
    <x v="792"/>
    <d v="2016-10-12T00:00:00"/>
    <x v="2"/>
    <s v="CC-12610"/>
    <s v="Corey Catlett"/>
    <x v="1"/>
    <s v="United States"/>
    <x v="22"/>
    <x v="12"/>
    <x v="1"/>
    <s v="FUR-BO-10001567"/>
    <x v="0"/>
    <x v="0"/>
    <s v="Bush Westfield Collection Bookcases, Dark Cherry Finish, Fully Assembled"/>
    <n v="90.882000000000005"/>
    <n v="3"/>
    <n v="-190.85220000000001"/>
    <x v="3"/>
    <x v="1"/>
  </r>
  <r>
    <s v="CA-2016-157707"/>
    <x v="792"/>
    <d v="2016-10-12T00:00:00"/>
    <x v="2"/>
    <s v="CC-12610"/>
    <s v="Corey Catlett"/>
    <x v="1"/>
    <s v="United States"/>
    <x v="22"/>
    <x v="12"/>
    <x v="1"/>
    <s v="FUR-CH-10004853"/>
    <x v="0"/>
    <x v="1"/>
    <s v="Global Manager's Adjustable Task Chair, Storm"/>
    <n v="120.78400000000001"/>
    <n v="1"/>
    <n v="13.588200000000001"/>
    <x v="3"/>
    <x v="1"/>
  </r>
  <r>
    <s v="US-2015-126753"/>
    <x v="793"/>
    <d v="2015-08-20T00:00:00"/>
    <x v="1"/>
    <s v="SP-20860"/>
    <s v="Sung Pak"/>
    <x v="1"/>
    <s v="United States"/>
    <x v="3"/>
    <x v="3"/>
    <x v="2"/>
    <s v="FUR-FU-10001488"/>
    <x v="0"/>
    <x v="3"/>
    <s v="Tenex 46&quot; x 60&quot; Computer Anti-Static Chairmat, Rectangular Shaped"/>
    <n v="254.352"/>
    <n v="3"/>
    <n v="0"/>
    <x v="4"/>
    <x v="10"/>
  </r>
  <r>
    <s v="CA-2014-113383"/>
    <x v="767"/>
    <d v="2014-09-13T00:00:00"/>
    <x v="2"/>
    <s v="SF-20065"/>
    <s v="Sandra Flanagan"/>
    <x v="0"/>
    <s v="United States"/>
    <x v="334"/>
    <x v="18"/>
    <x v="2"/>
    <s v="FUR-FU-10001986"/>
    <x v="0"/>
    <x v="3"/>
    <s v="Dana Fluorescent Magnifying Lamp, White, 36&quot;"/>
    <n v="254.9"/>
    <n v="5"/>
    <n v="76.47"/>
    <x v="0"/>
    <x v="4"/>
  </r>
  <r>
    <s v="US-2015-165743"/>
    <x v="141"/>
    <d v="2015-11-23T00:00:00"/>
    <x v="0"/>
    <s v="MM-18055"/>
    <s v="Michelle Moray"/>
    <x v="0"/>
    <s v="United States"/>
    <x v="14"/>
    <x v="12"/>
    <x v="1"/>
    <s v="FUR-BO-10002268"/>
    <x v="0"/>
    <x v="0"/>
    <s v="Sauder Barrister Bookcases"/>
    <n v="145.76400000000001"/>
    <n v="6"/>
    <n v="-247.7988"/>
    <x v="0"/>
    <x v="0"/>
  </r>
  <r>
    <s v="US-2017-105998"/>
    <x v="54"/>
    <d v="2017-11-05T00:00:00"/>
    <x v="2"/>
    <s v="CR-12580"/>
    <s v="Clay Rozendal"/>
    <x v="2"/>
    <s v="United States"/>
    <x v="53"/>
    <x v="2"/>
    <x v="1"/>
    <s v="FUR-TA-10001095"/>
    <x v="0"/>
    <x v="2"/>
    <s v="Chromcraft Round Conference Tables"/>
    <n v="1673.184"/>
    <n v="12"/>
    <n v="20.9148"/>
    <x v="3"/>
    <x v="0"/>
  </r>
  <r>
    <s v="US-2014-148194"/>
    <x v="236"/>
    <d v="2014-05-07T00:00:00"/>
    <x v="2"/>
    <s v="BS-11365"/>
    <s v="Bill Shonely"/>
    <x v="1"/>
    <s v="United States"/>
    <x v="15"/>
    <x v="13"/>
    <x v="1"/>
    <s v="FUR-FU-10001852"/>
    <x v="0"/>
    <x v="3"/>
    <s v="Eldon Regeneration Recycled Desk Accessories, Smoke"/>
    <n v="12.18"/>
    <n v="7"/>
    <n v="3.8976000000000002"/>
    <x v="0"/>
    <x v="7"/>
  </r>
  <r>
    <s v="CA-2014-143210"/>
    <x v="280"/>
    <d v="2014-12-03T00:00:00"/>
    <x v="2"/>
    <s v="AA-10645"/>
    <s v="Anna Andreadi"/>
    <x v="0"/>
    <s v="United States"/>
    <x v="172"/>
    <x v="20"/>
    <x v="2"/>
    <s v="FUR-FU-10003878"/>
    <x v="0"/>
    <x v="3"/>
    <s v="Linden 10&quot; Round Wall Clock, Black"/>
    <n v="45.84"/>
    <n v="3"/>
    <n v="15.585599999999999"/>
    <x v="3"/>
    <x v="5"/>
  </r>
  <r>
    <s v="CA-2014-143210"/>
    <x v="280"/>
    <d v="2014-12-03T00:00:00"/>
    <x v="2"/>
    <s v="AA-10645"/>
    <s v="Anna Andreadi"/>
    <x v="0"/>
    <s v="United States"/>
    <x v="172"/>
    <x v="20"/>
    <x v="2"/>
    <s v="FUR-FU-10002268"/>
    <x v="0"/>
    <x v="3"/>
    <s v="Ultra Door Push Plate"/>
    <n v="9.82"/>
    <n v="2"/>
    <n v="3.2406000000000001"/>
    <x v="3"/>
    <x v="5"/>
  </r>
  <r>
    <s v="CA-2015-110863"/>
    <x v="669"/>
    <d v="2015-11-24T00:00:00"/>
    <x v="1"/>
    <s v="AA-10645"/>
    <s v="Anna Andreadi"/>
    <x v="0"/>
    <s v="United States"/>
    <x v="258"/>
    <x v="37"/>
    <x v="3"/>
    <s v="FUR-CH-10002073"/>
    <x v="0"/>
    <x v="1"/>
    <s v="Hon Olson Stacker Chairs"/>
    <n v="1323.9"/>
    <n v="5"/>
    <n v="383.93099999999998"/>
    <x v="1"/>
    <x v="0"/>
  </r>
  <r>
    <s v="CA-2017-120168"/>
    <x v="794"/>
    <d v="2017-05-25T00:00:00"/>
    <x v="3"/>
    <s v="TB-21625"/>
    <s v="Trudy Brown"/>
    <x v="0"/>
    <s v="United States"/>
    <x v="13"/>
    <x v="7"/>
    <x v="2"/>
    <s v="FUR-FU-10000732"/>
    <x v="0"/>
    <x v="3"/>
    <s v="Eldon 200 Class Desk Accessories"/>
    <n v="18.84"/>
    <n v="3"/>
    <n v="6.0288000000000004"/>
    <x v="7"/>
    <x v="7"/>
  </r>
  <r>
    <s v="US-2014-131870"/>
    <x v="383"/>
    <d v="2014-09-11T00:00:00"/>
    <x v="2"/>
    <s v="NF-18595"/>
    <s v="Nicole Fjeld"/>
    <x v="2"/>
    <s v="United States"/>
    <x v="68"/>
    <x v="15"/>
    <x v="2"/>
    <s v="FUR-FU-10002501"/>
    <x v="0"/>
    <x v="3"/>
    <s v="Nu-Dell Executive Frame"/>
    <n v="60.671999999999997"/>
    <n v="6"/>
    <n v="12.892799999999999"/>
    <x v="3"/>
    <x v="4"/>
  </r>
  <r>
    <s v="CA-2014-129189"/>
    <x v="294"/>
    <d v="2014-07-25T00:00:00"/>
    <x v="1"/>
    <s v="HM-14860"/>
    <s v="Harry Marie"/>
    <x v="1"/>
    <s v="United States"/>
    <x v="144"/>
    <x v="5"/>
    <x v="3"/>
    <s v="FUR-CH-10004997"/>
    <x v="0"/>
    <x v="1"/>
    <s v="Hon Every-Day Series Multi-Task Chairs"/>
    <n v="657.93"/>
    <n v="5"/>
    <n v="-93.99"/>
    <x v="4"/>
    <x v="3"/>
  </r>
  <r>
    <s v="CA-2015-132465"/>
    <x v="795"/>
    <d v="2015-09-15T00:00:00"/>
    <x v="0"/>
    <s v="DM-13525"/>
    <s v="Don Miller"/>
    <x v="1"/>
    <s v="United States"/>
    <x v="13"/>
    <x v="7"/>
    <x v="2"/>
    <s v="FUR-FU-10000277"/>
    <x v="0"/>
    <x v="3"/>
    <s v="Deflect-o DuraMat Antistatic Studded Beveled Mat for Medium Pile Carpeting"/>
    <n v="210.68"/>
    <n v="2"/>
    <n v="50.563200000000002"/>
    <x v="4"/>
    <x v="4"/>
  </r>
  <r>
    <s v="CA-2016-158806"/>
    <x v="796"/>
    <d v="2016-01-11T00:00:00"/>
    <x v="1"/>
    <s v="NM-18520"/>
    <s v="Neoma Murray"/>
    <x v="0"/>
    <s v="United States"/>
    <x v="45"/>
    <x v="5"/>
    <x v="3"/>
    <s v="FUR-FU-10004270"/>
    <x v="0"/>
    <x v="3"/>
    <s v="Executive Impressions 13&quot; Clairmont Wall Clock"/>
    <n v="23.076000000000001"/>
    <n v="3"/>
    <n v="-10.9611"/>
    <x v="4"/>
    <x v="8"/>
  </r>
  <r>
    <s v="CA-2015-119690"/>
    <x v="528"/>
    <d v="2015-06-28T00:00:00"/>
    <x v="2"/>
    <s v="MV-17485"/>
    <s v="Mark Van Huff"/>
    <x v="0"/>
    <s v="United States"/>
    <x v="6"/>
    <x v="5"/>
    <x v="3"/>
    <s v="FUR-FU-10004587"/>
    <x v="0"/>
    <x v="3"/>
    <s v="GE General Use Halogen Bulbs, 100 Watts, 1 Bulb per Pack"/>
    <n v="75.384"/>
    <n v="9"/>
    <n v="-20.730599999999999"/>
    <x v="0"/>
    <x v="2"/>
  </r>
  <r>
    <s v="CA-2017-109393"/>
    <x v="254"/>
    <d v="2017-07-02T00:00:00"/>
    <x v="0"/>
    <s v="JC-15775"/>
    <s v="John Castell"/>
    <x v="0"/>
    <s v="United States"/>
    <x v="2"/>
    <x v="2"/>
    <x v="1"/>
    <s v="FUR-BO-10003966"/>
    <x v="0"/>
    <x v="0"/>
    <s v="Sauder Facets Collection Library, Sky Alder Finish"/>
    <n v="435.99900000000002"/>
    <n v="3"/>
    <n v="5.1294000000000004"/>
    <x v="3"/>
    <x v="2"/>
  </r>
  <r>
    <s v="CA-2017-121489"/>
    <x v="67"/>
    <d v="2017-08-25T00:00:00"/>
    <x v="0"/>
    <s v="CM-11815"/>
    <s v="Candace McMahon"/>
    <x v="1"/>
    <s v="United States"/>
    <x v="15"/>
    <x v="13"/>
    <x v="1"/>
    <s v="FUR-CH-10004698"/>
    <x v="0"/>
    <x v="1"/>
    <s v="Padded Folding Chairs, Black, 4/Carton"/>
    <n v="388.70400000000001"/>
    <n v="6"/>
    <n v="38.870399999999997"/>
    <x v="4"/>
    <x v="10"/>
  </r>
  <r>
    <s v="US-2017-133081"/>
    <x v="745"/>
    <d v="2017-03-15T00:00:00"/>
    <x v="1"/>
    <s v="PV-18985"/>
    <s v="Paul Van Hugh"/>
    <x v="2"/>
    <s v="United States"/>
    <x v="335"/>
    <x v="20"/>
    <x v="2"/>
    <s v="FUR-FU-10001379"/>
    <x v="0"/>
    <x v="3"/>
    <s v="Executive Impressions 16-1/2&quot; Circular Wall Clock"/>
    <n v="26.72"/>
    <n v="1"/>
    <n v="11.7568"/>
    <x v="4"/>
    <x v="9"/>
  </r>
  <r>
    <s v="CA-2014-144974"/>
    <x v="218"/>
    <d v="2014-09-30T00:00:00"/>
    <x v="1"/>
    <s v="CM-12715"/>
    <s v="Craig Molinari"/>
    <x v="1"/>
    <s v="United States"/>
    <x v="3"/>
    <x v="3"/>
    <x v="2"/>
    <s v="FUR-FU-10001095"/>
    <x v="0"/>
    <x v="3"/>
    <s v="DAX Black Cherry Wood-Tone Poster Frame"/>
    <n v="21.184000000000001"/>
    <n v="1"/>
    <n v="4.7664"/>
    <x v="4"/>
    <x v="4"/>
  </r>
  <r>
    <s v="CA-2015-121188"/>
    <x v="797"/>
    <d v="2015-09-04T00:00:00"/>
    <x v="1"/>
    <s v="CB-12025"/>
    <s v="Cassandra Brandow"/>
    <x v="0"/>
    <s v="United States"/>
    <x v="2"/>
    <x v="2"/>
    <x v="1"/>
    <s v="FUR-BO-10004695"/>
    <x v="0"/>
    <x v="0"/>
    <s v="O'Sullivan 2-Door Barrister Bookcase in Odessa Pine"/>
    <n v="307.666"/>
    <n v="2"/>
    <n v="28.956800000000001"/>
    <x v="1"/>
    <x v="10"/>
  </r>
  <r>
    <s v="CA-2015-121188"/>
    <x v="797"/>
    <d v="2015-09-04T00:00:00"/>
    <x v="1"/>
    <s v="CB-12025"/>
    <s v="Cassandra Brandow"/>
    <x v="0"/>
    <s v="United States"/>
    <x v="2"/>
    <x v="2"/>
    <x v="1"/>
    <s v="FUR-FU-10003981"/>
    <x v="0"/>
    <x v="3"/>
    <s v="Eldon Wave Desk Accessories"/>
    <n v="4.16"/>
    <n v="2"/>
    <n v="1.7472000000000001"/>
    <x v="1"/>
    <x v="10"/>
  </r>
  <r>
    <s v="US-2015-160563"/>
    <x v="798"/>
    <d v="2015-10-24T00:00:00"/>
    <x v="1"/>
    <s v="NS-18640"/>
    <s v="Noel Staavos"/>
    <x v="1"/>
    <s v="United States"/>
    <x v="28"/>
    <x v="2"/>
    <x v="1"/>
    <s v="FUR-FU-10001731"/>
    <x v="0"/>
    <x v="3"/>
    <s v="Acrylic Self-Standing Desk Frames"/>
    <n v="16.02"/>
    <n v="6"/>
    <n v="6.0876000000000001"/>
    <x v="4"/>
    <x v="1"/>
  </r>
  <r>
    <s v="CA-2017-151750"/>
    <x v="143"/>
    <d v="2017-01-05T00:00:00"/>
    <x v="1"/>
    <s v="JM-15250"/>
    <s v="Janet Martin"/>
    <x v="0"/>
    <s v="United States"/>
    <x v="156"/>
    <x v="5"/>
    <x v="3"/>
    <s v="FUR-FU-10002116"/>
    <x v="0"/>
    <x v="3"/>
    <s v="Tenex Carpeted, Granite-Look or Clear Contemporary Contour Shape Chair Mats"/>
    <n v="141.41999999999999"/>
    <n v="5"/>
    <n v="-187.38149999999999"/>
    <x v="4"/>
    <x v="8"/>
  </r>
  <r>
    <s v="CA-2017-151750"/>
    <x v="143"/>
    <d v="2017-01-05T00:00:00"/>
    <x v="1"/>
    <s v="JM-15250"/>
    <s v="Janet Martin"/>
    <x v="0"/>
    <s v="United States"/>
    <x v="156"/>
    <x v="5"/>
    <x v="3"/>
    <s v="FUR-CH-10003199"/>
    <x v="0"/>
    <x v="1"/>
    <s v="Office Star - Contemporary Task Swivel Chair"/>
    <n v="310.74400000000003"/>
    <n v="4"/>
    <n v="-26.635200000000001"/>
    <x v="4"/>
    <x v="8"/>
  </r>
  <r>
    <s v="CA-2015-106187"/>
    <x v="799"/>
    <d v="2015-06-29T00:00:00"/>
    <x v="1"/>
    <s v="RF-19345"/>
    <s v="Randy Ferguson"/>
    <x v="1"/>
    <s v="United States"/>
    <x v="336"/>
    <x v="24"/>
    <x v="0"/>
    <s v="FUR-FU-10000794"/>
    <x v="0"/>
    <x v="3"/>
    <s v="Eldon Stackable Tray, Side-Load, Legal, Smoke"/>
    <n v="27.42"/>
    <n v="3"/>
    <n v="9.3228000000000009"/>
    <x v="6"/>
    <x v="2"/>
  </r>
  <r>
    <s v="CA-2016-105753"/>
    <x v="697"/>
    <d v="2016-10-26T00:00:00"/>
    <x v="1"/>
    <s v="LC-16960"/>
    <s v="Lindsay Castell"/>
    <x v="2"/>
    <s v="United States"/>
    <x v="58"/>
    <x v="25"/>
    <x v="0"/>
    <s v="FUR-FU-10000246"/>
    <x v="0"/>
    <x v="3"/>
    <s v="Aluminum Document Frame"/>
    <n v="61.1"/>
    <n v="5"/>
    <n v="18.329999999999998"/>
    <x v="6"/>
    <x v="1"/>
  </r>
  <r>
    <s v="CA-2017-133046"/>
    <x v="534"/>
    <d v="2017-08-01T00:00:00"/>
    <x v="0"/>
    <s v="DK-13375"/>
    <s v="Dennis Kane"/>
    <x v="0"/>
    <s v="United States"/>
    <x v="15"/>
    <x v="13"/>
    <x v="1"/>
    <s v="FUR-FU-10001940"/>
    <x v="0"/>
    <x v="3"/>
    <s v="Staple-based wall hangings"/>
    <n v="23.88"/>
    <n v="3"/>
    <n v="10.507199999999999"/>
    <x v="2"/>
    <x v="3"/>
  </r>
  <r>
    <s v="CA-2017-159149"/>
    <x v="506"/>
    <d v="2017-02-19T00:00:00"/>
    <x v="2"/>
    <s v="CR-12820"/>
    <s v="Cyra Reiten"/>
    <x v="2"/>
    <s v="United States"/>
    <x v="6"/>
    <x v="5"/>
    <x v="3"/>
    <s v="FUR-BO-10001601"/>
    <x v="0"/>
    <x v="0"/>
    <s v="Sauder Mission Library with Doors, Fruitwood Finish"/>
    <n v="89.066400000000002"/>
    <n v="1"/>
    <n v="-17.0274"/>
    <x v="3"/>
    <x v="11"/>
  </r>
  <r>
    <s v="US-2017-167570"/>
    <x v="64"/>
    <d v="2017-12-15T00:00:00"/>
    <x v="1"/>
    <s v="EG-13900"/>
    <s v="Emily Grady"/>
    <x v="0"/>
    <s v="United States"/>
    <x v="3"/>
    <x v="3"/>
    <x v="2"/>
    <s v="FUR-CH-10003396"/>
    <x v="0"/>
    <x v="1"/>
    <s v="Global Deluxe Steno Chair"/>
    <n v="215.54400000000001"/>
    <n v="4"/>
    <n v="-58.504800000000003"/>
    <x v="1"/>
    <x v="5"/>
  </r>
  <r>
    <s v="CA-2017-160122"/>
    <x v="414"/>
    <d v="2017-11-23T00:00:00"/>
    <x v="1"/>
    <s v="RD-19930"/>
    <s v="Russell D'Ascenzo"/>
    <x v="0"/>
    <s v="United States"/>
    <x v="9"/>
    <x v="8"/>
    <x v="3"/>
    <s v="FUR-CH-10000422"/>
    <x v="0"/>
    <x v="1"/>
    <s v="Global Highback Leather Tilter in Burgundy"/>
    <n v="127.386"/>
    <n v="2"/>
    <n v="-25.4772"/>
    <x v="2"/>
    <x v="0"/>
  </r>
  <r>
    <s v="CA-2016-130393"/>
    <x v="193"/>
    <d v="2016-12-03T00:00:00"/>
    <x v="0"/>
    <s v="JM-15865"/>
    <s v="John Murray"/>
    <x v="0"/>
    <s v="United States"/>
    <x v="147"/>
    <x v="5"/>
    <x v="3"/>
    <s v="FUR-CH-10002647"/>
    <x v="0"/>
    <x v="1"/>
    <s v="Situations Contoured Folding Chairs, 4/Set"/>
    <n v="248.43"/>
    <n v="5"/>
    <n v="-17.745000000000001"/>
    <x v="3"/>
    <x v="5"/>
  </r>
  <r>
    <s v="CA-2016-130393"/>
    <x v="193"/>
    <d v="2016-12-03T00:00:00"/>
    <x v="0"/>
    <s v="JM-15865"/>
    <s v="John Murray"/>
    <x v="0"/>
    <s v="United States"/>
    <x v="147"/>
    <x v="5"/>
    <x v="3"/>
    <s v="FUR-CH-10004477"/>
    <x v="0"/>
    <x v="1"/>
    <s v="Global Push Button Manager's Chair, Indigo"/>
    <n v="85.245999999999995"/>
    <n v="2"/>
    <n v="-1.2178"/>
    <x v="3"/>
    <x v="5"/>
  </r>
  <r>
    <s v="CA-2017-101014"/>
    <x v="800"/>
    <d v="2017-09-04T00:00:00"/>
    <x v="1"/>
    <s v="RW-19540"/>
    <s v="Rick Wilson"/>
    <x v="1"/>
    <s v="United States"/>
    <x v="2"/>
    <x v="2"/>
    <x v="1"/>
    <s v="FUR-FU-10003374"/>
    <x v="0"/>
    <x v="3"/>
    <s v="Electrix Fluorescent Magnifier Lamps &amp; Weighted Base"/>
    <n v="148.02000000000001"/>
    <n v="3"/>
    <n v="41.445599999999999"/>
    <x v="6"/>
    <x v="10"/>
  </r>
  <r>
    <s v="US-2017-106551"/>
    <x v="801"/>
    <d v="2017-07-27T00:00:00"/>
    <x v="1"/>
    <s v="EB-13930"/>
    <s v="Eric Barreto"/>
    <x v="0"/>
    <s v="United States"/>
    <x v="9"/>
    <x v="8"/>
    <x v="3"/>
    <s v="FUR-CH-10004997"/>
    <x v="0"/>
    <x v="1"/>
    <s v="Hon Every-Day Series Multi-Task Chairs"/>
    <n v="526.34400000000005"/>
    <n v="4"/>
    <n v="-75.191999999999993"/>
    <x v="2"/>
    <x v="3"/>
  </r>
  <r>
    <s v="CA-2016-116722"/>
    <x v="367"/>
    <d v="2016-11-16T00:00:00"/>
    <x v="1"/>
    <s v="LP-17080"/>
    <s v="Liz Pelletier"/>
    <x v="0"/>
    <s v="United States"/>
    <x v="28"/>
    <x v="2"/>
    <x v="1"/>
    <s v="FUR-FU-10001934"/>
    <x v="0"/>
    <x v="3"/>
    <s v="Magnifier Swing Arm Lamp"/>
    <n v="41.96"/>
    <n v="2"/>
    <n v="10.909599999999999"/>
    <x v="2"/>
    <x v="0"/>
  </r>
  <r>
    <s v="CA-2016-116722"/>
    <x v="367"/>
    <d v="2016-11-16T00:00:00"/>
    <x v="1"/>
    <s v="LP-17080"/>
    <s v="Liz Pelletier"/>
    <x v="0"/>
    <s v="United States"/>
    <x v="28"/>
    <x v="2"/>
    <x v="1"/>
    <s v="FUR-CH-10004997"/>
    <x v="0"/>
    <x v="1"/>
    <s v="Hon Every-Day Series Multi-Task Chairs"/>
    <n v="451.15199999999999"/>
    <n v="3"/>
    <n v="0"/>
    <x v="2"/>
    <x v="0"/>
  </r>
  <r>
    <s v="US-2017-150070"/>
    <x v="87"/>
    <d v="2017-09-12T00:00:00"/>
    <x v="1"/>
    <s v="JA-15970"/>
    <s v="Joseph Airdo"/>
    <x v="0"/>
    <s v="United States"/>
    <x v="337"/>
    <x v="2"/>
    <x v="1"/>
    <s v="FUR-CH-10004860"/>
    <x v="0"/>
    <x v="1"/>
    <s v="Global Low Back Tilter Chair"/>
    <n v="161.56800000000001"/>
    <n v="2"/>
    <n v="-28.2744"/>
    <x v="2"/>
    <x v="4"/>
  </r>
  <r>
    <s v="CA-2017-157350"/>
    <x v="802"/>
    <d v="2017-09-01T00:00:00"/>
    <x v="1"/>
    <s v="DP-13000"/>
    <s v="Darren Powers"/>
    <x v="0"/>
    <s v="United States"/>
    <x v="9"/>
    <x v="8"/>
    <x v="3"/>
    <s v="FUR-FU-10000222"/>
    <x v="0"/>
    <x v="3"/>
    <s v="Seth Thomas 16&quot; Steel Case Clock"/>
    <n v="64.959999999999994"/>
    <n v="5"/>
    <n v="-43.847999999999999"/>
    <x v="6"/>
    <x v="10"/>
  </r>
  <r>
    <s v="CA-2015-131352"/>
    <x v="643"/>
    <d v="2015-10-13T00:00:00"/>
    <x v="1"/>
    <s v="GH-14485"/>
    <s v="Gene Hale"/>
    <x v="1"/>
    <s v="United States"/>
    <x v="144"/>
    <x v="5"/>
    <x v="3"/>
    <s v="FUR-FU-10003708"/>
    <x v="0"/>
    <x v="3"/>
    <s v="Tenex Traditional Chairmats for Medium Pile Carpet, Standard Lip, 36&quot; x 48&quot;"/>
    <n v="72.78"/>
    <n v="3"/>
    <n v="-70.960499999999996"/>
    <x v="2"/>
    <x v="1"/>
  </r>
  <r>
    <s v="CA-2016-118073"/>
    <x v="577"/>
    <d v="2016-08-16T00:00:00"/>
    <x v="1"/>
    <s v="CS-12490"/>
    <s v="Cindy Schnelling"/>
    <x v="1"/>
    <s v="United States"/>
    <x v="49"/>
    <x v="1"/>
    <x v="0"/>
    <s v="FUR-TA-10002533"/>
    <x v="0"/>
    <x v="2"/>
    <s v="BPI Conference Tables"/>
    <n v="562.29250000000002"/>
    <n v="7"/>
    <n v="-255.58750000000001"/>
    <x v="4"/>
    <x v="10"/>
  </r>
  <r>
    <s v="CA-2014-103219"/>
    <x v="77"/>
    <d v="2014-11-13T00:00:00"/>
    <x v="1"/>
    <s v="BF-11215"/>
    <s v="Benjamin Farhat"/>
    <x v="2"/>
    <s v="United States"/>
    <x v="13"/>
    <x v="7"/>
    <x v="2"/>
    <s v="FUR-FU-10004091"/>
    <x v="0"/>
    <x v="3"/>
    <s v="Eldon 200 Class Desk Accessories, Black"/>
    <n v="56.52"/>
    <n v="9"/>
    <n v="21.477599999999999"/>
    <x v="4"/>
    <x v="0"/>
  </r>
  <r>
    <s v="CA-2016-100993"/>
    <x v="223"/>
    <d v="2016-02-10T00:00:00"/>
    <x v="1"/>
    <s v="AZ-10750"/>
    <s v="Annie Zypern"/>
    <x v="0"/>
    <s v="United States"/>
    <x v="53"/>
    <x v="2"/>
    <x v="1"/>
    <s v="FUR-TA-10001095"/>
    <x v="0"/>
    <x v="2"/>
    <s v="Chromcraft Round Conference Tables"/>
    <n v="557.72799999999995"/>
    <n v="4"/>
    <n v="6.9715999999999996"/>
    <x v="2"/>
    <x v="11"/>
  </r>
  <r>
    <s v="CA-2014-167997"/>
    <x v="375"/>
    <d v="2014-01-29T00:00:00"/>
    <x v="2"/>
    <s v="CA-11965"/>
    <s v="Carol Adams"/>
    <x v="1"/>
    <s v="United States"/>
    <x v="338"/>
    <x v="40"/>
    <x v="3"/>
    <s v="FUR-BO-10004409"/>
    <x v="0"/>
    <x v="0"/>
    <s v="Safco Value Mate Series Steel Bookcases, Baked Enamel Finish on Steel, Gray"/>
    <n v="141.96"/>
    <n v="2"/>
    <n v="39.748800000000003"/>
    <x v="0"/>
    <x v="8"/>
  </r>
  <r>
    <s v="CA-2016-131296"/>
    <x v="803"/>
    <d v="2016-10-09T00:00:00"/>
    <x v="1"/>
    <s v="MS-17830"/>
    <s v="Melanie Seite"/>
    <x v="0"/>
    <s v="United States"/>
    <x v="237"/>
    <x v="32"/>
    <x v="2"/>
    <s v="FUR-TA-10002622"/>
    <x v="0"/>
    <x v="2"/>
    <s v="Bush Andora Conference Table, Maple/Graphite Gray Finish"/>
    <n v="239.37200000000001"/>
    <n v="2"/>
    <n v="-23.937200000000001"/>
    <x v="2"/>
    <x v="1"/>
  </r>
  <r>
    <s v="CA-2016-134138"/>
    <x v="285"/>
    <d v="2016-02-20T00:00:00"/>
    <x v="1"/>
    <s v="JD-15790"/>
    <s v="John Dryer"/>
    <x v="0"/>
    <s v="United States"/>
    <x v="31"/>
    <x v="18"/>
    <x v="2"/>
    <s v="FUR-CH-10001545"/>
    <x v="0"/>
    <x v="1"/>
    <s v="Hon Comfortask Task/Swivel Chairs"/>
    <n v="227.96"/>
    <n v="2"/>
    <n v="36.473599999999998"/>
    <x v="4"/>
    <x v="11"/>
  </r>
  <r>
    <s v="CA-2015-168207"/>
    <x v="46"/>
    <d v="2015-11-06T00:00:00"/>
    <x v="1"/>
    <s v="LT-17110"/>
    <s v="Liz Thompson"/>
    <x v="0"/>
    <s v="United States"/>
    <x v="53"/>
    <x v="2"/>
    <x v="1"/>
    <s v="FUR-FU-10004909"/>
    <x v="0"/>
    <x v="3"/>
    <s v="Contemporary Wood/Metal Frame"/>
    <n v="96.96"/>
    <n v="6"/>
    <n v="33.936"/>
    <x v="4"/>
    <x v="0"/>
  </r>
  <r>
    <s v="CA-2015-168207"/>
    <x v="46"/>
    <d v="2015-11-06T00:00:00"/>
    <x v="1"/>
    <s v="LT-17110"/>
    <s v="Liz Thompson"/>
    <x v="0"/>
    <s v="United States"/>
    <x v="53"/>
    <x v="2"/>
    <x v="1"/>
    <s v="FUR-BO-10004357"/>
    <x v="0"/>
    <x v="0"/>
    <s v="O'Sullivan Living Dimensions 3-Shelf Bookcases"/>
    <n v="512.49900000000002"/>
    <n v="3"/>
    <n v="-30.146999999999998"/>
    <x v="4"/>
    <x v="0"/>
  </r>
  <r>
    <s v="CA-2016-144148"/>
    <x v="581"/>
    <d v="2016-08-05T00:00:00"/>
    <x v="1"/>
    <s v="AH-10690"/>
    <s v="Anna HŠberlin"/>
    <x v="1"/>
    <s v="United States"/>
    <x v="28"/>
    <x v="2"/>
    <x v="1"/>
    <s v="FUR-TA-10002774"/>
    <x v="0"/>
    <x v="2"/>
    <s v="Laminate Occasional Tables"/>
    <n v="863.12800000000004"/>
    <n v="7"/>
    <n v="-32.3673"/>
    <x v="2"/>
    <x v="3"/>
  </r>
  <r>
    <s v="CA-2017-107174"/>
    <x v="200"/>
    <d v="2017-11-13T00:00:00"/>
    <x v="1"/>
    <s v="AB-10060"/>
    <s v="Adam Bellavance"/>
    <x v="2"/>
    <s v="United States"/>
    <x v="15"/>
    <x v="13"/>
    <x v="1"/>
    <s v="FUR-TA-10004575"/>
    <x v="0"/>
    <x v="2"/>
    <s v="Hon 5100 Series Wood Tables"/>
    <n v="2036.86"/>
    <n v="7"/>
    <n v="366.63479999999998"/>
    <x v="1"/>
    <x v="0"/>
  </r>
  <r>
    <s v="CA-2017-107174"/>
    <x v="200"/>
    <d v="2017-11-13T00:00:00"/>
    <x v="1"/>
    <s v="AB-10060"/>
    <s v="Adam Bellavance"/>
    <x v="2"/>
    <s v="United States"/>
    <x v="15"/>
    <x v="13"/>
    <x v="1"/>
    <s v="FUR-CH-10003312"/>
    <x v="0"/>
    <x v="1"/>
    <s v="Hon 2090 ÒPillow SoftÓ Series Mid Back Swivel/Tilt Chairs"/>
    <n v="449.56799999999998"/>
    <n v="2"/>
    <n v="-73.0548"/>
    <x v="1"/>
    <x v="0"/>
  </r>
  <r>
    <s v="CA-2015-112767"/>
    <x v="601"/>
    <d v="2015-08-06T00:00:00"/>
    <x v="1"/>
    <s v="DK-12985"/>
    <s v="Darren Koutras"/>
    <x v="0"/>
    <s v="United States"/>
    <x v="76"/>
    <x v="36"/>
    <x v="1"/>
    <s v="FUR-TA-10003469"/>
    <x v="0"/>
    <x v="2"/>
    <s v="Balt Split Level Computer Training Table"/>
    <n v="277.5"/>
    <n v="4"/>
    <n v="-188.7"/>
    <x v="4"/>
    <x v="10"/>
  </r>
  <r>
    <s v="CA-2015-119879"/>
    <x v="32"/>
    <d v="2015-11-25T00:00:00"/>
    <x v="1"/>
    <s v="SS-20410"/>
    <s v="Shahid Shariari"/>
    <x v="0"/>
    <s v="United States"/>
    <x v="3"/>
    <x v="3"/>
    <x v="2"/>
    <s v="FUR-TA-10002958"/>
    <x v="0"/>
    <x v="2"/>
    <s v="Bevis Oval Conference Table, Walnut"/>
    <n v="1252.704"/>
    <n v="8"/>
    <n v="-480.20319999999998"/>
    <x v="4"/>
    <x v="0"/>
  </r>
  <r>
    <s v="CA-2017-155642"/>
    <x v="514"/>
    <d v="2017-05-22T00:00:00"/>
    <x v="1"/>
    <s v="BM-11575"/>
    <s v="Brendan Murry"/>
    <x v="1"/>
    <s v="United States"/>
    <x v="9"/>
    <x v="8"/>
    <x v="3"/>
    <s v="FUR-FU-10004973"/>
    <x v="0"/>
    <x v="3"/>
    <s v="Flat Face Poster Frame"/>
    <n v="22.608000000000001"/>
    <n v="3"/>
    <n v="-10.1736"/>
    <x v="4"/>
    <x v="7"/>
  </r>
  <r>
    <s v="CA-2017-155642"/>
    <x v="514"/>
    <d v="2017-05-22T00:00:00"/>
    <x v="1"/>
    <s v="BM-11575"/>
    <s v="Brendan Murry"/>
    <x v="1"/>
    <s v="United States"/>
    <x v="9"/>
    <x v="8"/>
    <x v="3"/>
    <s v="FUR-FU-10001918"/>
    <x v="0"/>
    <x v="3"/>
    <s v="C-Line Cubicle Keepers Polyproplyene Holder With Velcro Backings"/>
    <n v="1.8919999999999999"/>
    <n v="1"/>
    <n v="-0.99329999999999996"/>
    <x v="4"/>
    <x v="7"/>
  </r>
  <r>
    <s v="CA-2015-136728"/>
    <x v="615"/>
    <d v="2015-09-17T00:00:00"/>
    <x v="0"/>
    <s v="AG-10900"/>
    <s v="Arthur Gainer"/>
    <x v="0"/>
    <s v="United States"/>
    <x v="9"/>
    <x v="8"/>
    <x v="3"/>
    <s v="FUR-CH-10003817"/>
    <x v="0"/>
    <x v="1"/>
    <s v="Global Value Steno Chair, Gray"/>
    <n v="170.072"/>
    <n v="4"/>
    <n v="-12.148"/>
    <x v="4"/>
    <x v="4"/>
  </r>
  <r>
    <s v="US-2017-155866"/>
    <x v="429"/>
    <d v="2017-11-21T00:00:00"/>
    <x v="1"/>
    <s v="CC-12370"/>
    <s v="Christopher Conant"/>
    <x v="0"/>
    <s v="United States"/>
    <x v="13"/>
    <x v="7"/>
    <x v="2"/>
    <s v="FUR-FU-10004091"/>
    <x v="0"/>
    <x v="3"/>
    <s v="Howard Miller 13&quot; Diameter Goldtone Round Wall Clock"/>
    <n v="187.76"/>
    <n v="4"/>
    <n v="76.9816"/>
    <x v="4"/>
    <x v="0"/>
  </r>
  <r>
    <s v="CA-2015-141327"/>
    <x v="737"/>
    <d v="2015-12-03T00:00:00"/>
    <x v="2"/>
    <s v="LR-16915"/>
    <s v="Lena Radford"/>
    <x v="0"/>
    <s v="United States"/>
    <x v="339"/>
    <x v="30"/>
    <x v="0"/>
    <s v="FUR-FU-10000576"/>
    <x v="0"/>
    <x v="3"/>
    <s v="Luxo Professional Fluorescent Magnifier Lamp with Clamp-Mount Base"/>
    <n v="335.74400000000003"/>
    <n v="2"/>
    <n v="25.180800000000001"/>
    <x v="0"/>
    <x v="0"/>
  </r>
  <r>
    <s v="CA-2015-114811"/>
    <x v="428"/>
    <d v="2015-11-08T00:00:00"/>
    <x v="3"/>
    <s v="KD-16495"/>
    <s v="Keith Dawkins"/>
    <x v="1"/>
    <s v="United States"/>
    <x v="13"/>
    <x v="7"/>
    <x v="2"/>
    <s v="FUR-FU-10002240"/>
    <x v="0"/>
    <x v="3"/>
    <s v="Nu-Dell EZ-Mount Plastic Wall Frames"/>
    <n v="11.82"/>
    <n v="3"/>
    <n v="4.7279999999999998"/>
    <x v="7"/>
    <x v="0"/>
  </r>
  <r>
    <s v="CA-2015-114811"/>
    <x v="428"/>
    <d v="2015-11-08T00:00:00"/>
    <x v="3"/>
    <s v="KD-16495"/>
    <s v="Keith Dawkins"/>
    <x v="1"/>
    <s v="United States"/>
    <x v="13"/>
    <x v="7"/>
    <x v="2"/>
    <s v="FUR-CH-10003746"/>
    <x v="0"/>
    <x v="1"/>
    <s v="Hon 4070 Series Pagoda Round Back Stacking Chairs"/>
    <n v="577.76400000000001"/>
    <n v="2"/>
    <n v="115.5528"/>
    <x v="7"/>
    <x v="0"/>
  </r>
  <r>
    <s v="CA-2015-122266"/>
    <x v="12"/>
    <d v="2015-04-30T00:00:00"/>
    <x v="1"/>
    <s v="SA-20830"/>
    <s v="Sue Ann Reed"/>
    <x v="0"/>
    <s v="United States"/>
    <x v="340"/>
    <x v="1"/>
    <x v="0"/>
    <s v="FUR-TA-10000577"/>
    <x v="0"/>
    <x v="2"/>
    <s v="Bretford CR4500 Series Slim Rectangular Table"/>
    <n v="191.5155"/>
    <n v="1"/>
    <n v="-76.606200000000001"/>
    <x v="4"/>
    <x v="6"/>
  </r>
  <r>
    <s v="CA-2016-116337"/>
    <x v="267"/>
    <d v="2016-11-12T00:00:00"/>
    <x v="1"/>
    <s v="MC-17845"/>
    <s v="Michael Chen"/>
    <x v="0"/>
    <s v="United States"/>
    <x v="144"/>
    <x v="5"/>
    <x v="3"/>
    <s v="FUR-FU-10002030"/>
    <x v="0"/>
    <x v="3"/>
    <s v="Executive Impressions 14&quot; Contract Wall Clock with Quartz Movement"/>
    <n v="44.46"/>
    <n v="5"/>
    <n v="-17.783999999999999"/>
    <x v="2"/>
    <x v="0"/>
  </r>
  <r>
    <s v="CA-2014-120775"/>
    <x v="215"/>
    <d v="2014-10-07T00:00:00"/>
    <x v="1"/>
    <s v="RD-19930"/>
    <s v="Russell D'Ascenzo"/>
    <x v="0"/>
    <s v="United States"/>
    <x v="144"/>
    <x v="5"/>
    <x v="3"/>
    <s v="FUR-FU-10000758"/>
    <x v="0"/>
    <x v="3"/>
    <s v="DAX Natural Wood-Tone Poster Frame"/>
    <n v="31.776"/>
    <n v="3"/>
    <n v="-19.0656"/>
    <x v="4"/>
    <x v="1"/>
  </r>
  <r>
    <s v="CA-2016-123050"/>
    <x v="804"/>
    <d v="2016-04-08T00:00:00"/>
    <x v="0"/>
    <s v="BC-11125"/>
    <s v="Becky Castell"/>
    <x v="2"/>
    <s v="United States"/>
    <x v="8"/>
    <x v="7"/>
    <x v="2"/>
    <s v="FUR-FU-10000723"/>
    <x v="0"/>
    <x v="3"/>
    <s v="Deflect-o EconoMat Studded, No Bevel Mat for Low Pile Carpeting"/>
    <n v="82.64"/>
    <n v="2"/>
    <n v="7.4375999999999998"/>
    <x v="4"/>
    <x v="6"/>
  </r>
  <r>
    <s v="CA-2016-162355"/>
    <x v="805"/>
    <d v="2016-07-02T00:00:00"/>
    <x v="0"/>
    <s v="PF-19165"/>
    <s v="Philip Fox"/>
    <x v="0"/>
    <s v="United States"/>
    <x v="244"/>
    <x v="24"/>
    <x v="0"/>
    <s v="FUR-BO-10004695"/>
    <x v="0"/>
    <x v="0"/>
    <s v="O'Sullivan 2-Door Barrister Bookcase in Odessa Pine"/>
    <n v="1266.8599999999999"/>
    <n v="7"/>
    <n v="291.37779999999998"/>
    <x v="3"/>
    <x v="2"/>
  </r>
  <r>
    <s v="CA-2017-102204"/>
    <x v="806"/>
    <d v="2017-05-06T00:00:00"/>
    <x v="1"/>
    <s v="CJ-12010"/>
    <s v="Caroline Jumper"/>
    <x v="0"/>
    <s v="United States"/>
    <x v="51"/>
    <x v="1"/>
    <x v="0"/>
    <s v="FUR-TA-10001889"/>
    <x v="0"/>
    <x v="2"/>
    <s v="Bush Advantage Collection Racetrack Conference Table"/>
    <n v="933.26199999999994"/>
    <n v="4"/>
    <n v="-458.14679999999998"/>
    <x v="2"/>
    <x v="7"/>
  </r>
  <r>
    <s v="CA-2017-102204"/>
    <x v="806"/>
    <d v="2017-05-06T00:00:00"/>
    <x v="1"/>
    <s v="CJ-12010"/>
    <s v="Caroline Jumper"/>
    <x v="0"/>
    <s v="United States"/>
    <x v="51"/>
    <x v="1"/>
    <x v="0"/>
    <s v="FUR-CH-10002024"/>
    <x v="0"/>
    <x v="1"/>
    <s v="HON 5400 Series Task Chairs for Big and Tall"/>
    <n v="2803.92"/>
    <n v="5"/>
    <n v="0"/>
    <x v="2"/>
    <x v="7"/>
  </r>
  <r>
    <s v="CA-2017-103065"/>
    <x v="71"/>
    <d v="2017-10-20T00:00:00"/>
    <x v="3"/>
    <s v="PT-19090"/>
    <s v="Pete Takahito"/>
    <x v="0"/>
    <s v="United States"/>
    <x v="51"/>
    <x v="1"/>
    <x v="0"/>
    <s v="FUR-FU-10000175"/>
    <x v="0"/>
    <x v="3"/>
    <s v="DAX Wood Document Frame."/>
    <n v="43.936"/>
    <n v="4"/>
    <n v="6.0411999999999999"/>
    <x v="7"/>
    <x v="1"/>
  </r>
  <r>
    <s v="CA-2014-109897"/>
    <x v="807"/>
    <d v="2014-08-16T00:00:00"/>
    <x v="1"/>
    <s v="BW-11200"/>
    <s v="Ben Wallace"/>
    <x v="0"/>
    <s v="United States"/>
    <x v="28"/>
    <x v="2"/>
    <x v="1"/>
    <s v="FUR-FU-10002878"/>
    <x v="0"/>
    <x v="3"/>
    <s v="Seth Thomas 14&quot; Day/Date Wall Clock"/>
    <n v="85.44"/>
    <n v="3"/>
    <n v="31.6128"/>
    <x v="4"/>
    <x v="10"/>
  </r>
  <r>
    <s v="CA-2015-140221"/>
    <x v="298"/>
    <d v="2015-03-09T00:00:00"/>
    <x v="0"/>
    <s v="MS-17365"/>
    <s v="Maribeth Schnelling"/>
    <x v="0"/>
    <s v="United States"/>
    <x v="9"/>
    <x v="8"/>
    <x v="3"/>
    <s v="FUR-FU-10000023"/>
    <x v="0"/>
    <x v="3"/>
    <s v="Eldon Wave Desk Accessories"/>
    <n v="4.7119999999999997"/>
    <n v="2"/>
    <n v="-1.8848"/>
    <x v="4"/>
    <x v="9"/>
  </r>
  <r>
    <s v="CA-2017-121790"/>
    <x v="129"/>
    <d v="2017-02-06T00:00:00"/>
    <x v="1"/>
    <s v="LP-17095"/>
    <s v="Liz Preis"/>
    <x v="0"/>
    <s v="United States"/>
    <x v="14"/>
    <x v="8"/>
    <x v="3"/>
    <s v="FUR-TA-10003469"/>
    <x v="0"/>
    <x v="2"/>
    <s v="Balt Split Level Computer Training Table"/>
    <n v="69.375"/>
    <n v="1"/>
    <n v="-47.174999999999997"/>
    <x v="1"/>
    <x v="8"/>
  </r>
  <r>
    <s v="CA-2016-169670"/>
    <x v="683"/>
    <d v="2016-12-31T00:00:00"/>
    <x v="1"/>
    <s v="JE-15715"/>
    <s v="Joe Elijah"/>
    <x v="0"/>
    <s v="United States"/>
    <x v="13"/>
    <x v="7"/>
    <x v="2"/>
    <s v="FUR-CH-10002331"/>
    <x v="0"/>
    <x v="1"/>
    <s v="Hon 4700 Series Mobuis Mid-Back Task Chairs with Adjustable Arms"/>
    <n v="2563.056"/>
    <n v="8"/>
    <n v="313.26240000000001"/>
    <x v="6"/>
    <x v="5"/>
  </r>
  <r>
    <s v="CA-2016-139549"/>
    <x v="697"/>
    <d v="2016-10-25T00:00:00"/>
    <x v="1"/>
    <s v="MY-18295"/>
    <s v="Muhammed Yedwab"/>
    <x v="1"/>
    <s v="United States"/>
    <x v="311"/>
    <x v="2"/>
    <x v="1"/>
    <s v="FUR-CH-10001802"/>
    <x v="0"/>
    <x v="1"/>
    <s v="Hon Every-Day Chair Series Swivel Task Chairs"/>
    <n v="387.13600000000002"/>
    <n v="4"/>
    <n v="4.8391999999999999"/>
    <x v="2"/>
    <x v="1"/>
  </r>
  <r>
    <s v="CA-2017-134810"/>
    <x v="808"/>
    <d v="2017-05-10T00:00:00"/>
    <x v="2"/>
    <s v="MC-17605"/>
    <s v="Matt Connell"/>
    <x v="1"/>
    <s v="United States"/>
    <x v="51"/>
    <x v="30"/>
    <x v="0"/>
    <s v="FUR-CH-10001270"/>
    <x v="0"/>
    <x v="1"/>
    <s v="Harbour Creations Steel Folding Chair"/>
    <n v="207"/>
    <n v="3"/>
    <n v="25.875"/>
    <x v="5"/>
    <x v="7"/>
  </r>
  <r>
    <s v="CA-2015-154284"/>
    <x v="170"/>
    <d v="2015-12-26T00:00:00"/>
    <x v="0"/>
    <s v="SZ-20035"/>
    <s v="Sam Zeldin"/>
    <x v="2"/>
    <s v="United States"/>
    <x v="317"/>
    <x v="8"/>
    <x v="3"/>
    <s v="FUR-FU-10003039"/>
    <x v="0"/>
    <x v="3"/>
    <s v="Howard Miller 11-1/2&quot; Diameter Grantwood Wall Clock"/>
    <n v="51.756"/>
    <n v="3"/>
    <n v="-33.641399999999997"/>
    <x v="2"/>
    <x v="5"/>
  </r>
  <r>
    <s v="US-2015-158911"/>
    <x v="379"/>
    <d v="2015-07-11T00:00:00"/>
    <x v="1"/>
    <s v="RS-19765"/>
    <s v="Roland Schwarz"/>
    <x v="1"/>
    <s v="United States"/>
    <x v="127"/>
    <x v="30"/>
    <x v="0"/>
    <s v="FUR-FU-10003829"/>
    <x v="0"/>
    <x v="3"/>
    <s v="Stackable Trays"/>
    <n v="4.9279999999999999"/>
    <n v="2"/>
    <n v="0.73919999999999997"/>
    <x v="6"/>
    <x v="3"/>
  </r>
  <r>
    <s v="US-2017-167318"/>
    <x v="809"/>
    <d v="2017-08-01T00:00:00"/>
    <x v="1"/>
    <s v="GZ-14545"/>
    <s v="George Zrebassa"/>
    <x v="1"/>
    <s v="United States"/>
    <x v="2"/>
    <x v="2"/>
    <x v="1"/>
    <s v="FUR-CH-10000665"/>
    <x v="0"/>
    <x v="1"/>
    <s v="Global Airflow Leather Mesh Back Chair, Black"/>
    <n v="362.35199999999998"/>
    <n v="3"/>
    <n v="45.293999999999997"/>
    <x v="6"/>
    <x v="3"/>
  </r>
  <r>
    <s v="CA-2017-135419"/>
    <x v="54"/>
    <d v="2017-11-09T00:00:00"/>
    <x v="1"/>
    <s v="BG-11740"/>
    <s v="Bruce Geld"/>
    <x v="0"/>
    <s v="United States"/>
    <x v="175"/>
    <x v="2"/>
    <x v="1"/>
    <s v="FUR-TA-10001086"/>
    <x v="0"/>
    <x v="2"/>
    <s v="SAFCO PlanMaster Boards, 60w x 37-1/2d, White Melamine"/>
    <n v="486.36799999999999"/>
    <n v="4"/>
    <n v="36.477600000000002"/>
    <x v="6"/>
    <x v="0"/>
  </r>
  <r>
    <s v="CA-2014-168312"/>
    <x v="29"/>
    <d v="2014-03-07T00:00:00"/>
    <x v="1"/>
    <s v="GW-14605"/>
    <s v="Giulietta Weimer"/>
    <x v="0"/>
    <s v="United States"/>
    <x v="6"/>
    <x v="5"/>
    <x v="3"/>
    <s v="FUR-TA-10001866"/>
    <x v="0"/>
    <x v="2"/>
    <s v="Bevis Round Conference Room Tables and Bases"/>
    <n v="376.50900000000001"/>
    <n v="3"/>
    <n v="-43.029600000000002"/>
    <x v="6"/>
    <x v="9"/>
  </r>
  <r>
    <s v="US-2017-105935"/>
    <x v="810"/>
    <d v="2017-01-31T00:00:00"/>
    <x v="1"/>
    <s v="BD-11500"/>
    <s v="Bradley Drucker"/>
    <x v="0"/>
    <s v="United States"/>
    <x v="29"/>
    <x v="24"/>
    <x v="0"/>
    <s v="FUR-FU-10002157"/>
    <x v="0"/>
    <x v="3"/>
    <s v="Artistic Insta-Plaque"/>
    <n v="62.72"/>
    <n v="4"/>
    <n v="24.460799999999999"/>
    <x v="2"/>
    <x v="8"/>
  </r>
  <r>
    <s v="CA-2014-161508"/>
    <x v="56"/>
    <d v="2014-07-16T00:00:00"/>
    <x v="1"/>
    <s v="PV-18985"/>
    <s v="Paul Van Hugh"/>
    <x v="2"/>
    <s v="United States"/>
    <x v="256"/>
    <x v="5"/>
    <x v="3"/>
    <s v="FUR-CH-10002126"/>
    <x v="0"/>
    <x v="1"/>
    <s v="Hon Deluxe Fabric Upholstered Stacking Chairs"/>
    <n v="512.35799999999995"/>
    <n v="3"/>
    <n v="-14.6388"/>
    <x v="4"/>
    <x v="3"/>
  </r>
  <r>
    <s v="CA-2016-153269"/>
    <x v="811"/>
    <d v="2016-03-12T00:00:00"/>
    <x v="2"/>
    <s v="PS-18760"/>
    <s v="Pamela Stobb"/>
    <x v="0"/>
    <s v="United States"/>
    <x v="341"/>
    <x v="20"/>
    <x v="2"/>
    <s v="FUR-CH-10002647"/>
    <x v="0"/>
    <x v="1"/>
    <s v="Situations Contoured Folding Chairs, 4/Set"/>
    <n v="354.9"/>
    <n v="5"/>
    <n v="88.724999999999994"/>
    <x v="0"/>
    <x v="9"/>
  </r>
  <r>
    <s v="CA-2017-135076"/>
    <x v="812"/>
    <d v="2017-04-17T00:00:00"/>
    <x v="1"/>
    <s v="YS-21880"/>
    <s v="Yana Sorensen"/>
    <x v="1"/>
    <s v="United States"/>
    <x v="170"/>
    <x v="2"/>
    <x v="1"/>
    <s v="FUR-CH-10003774"/>
    <x v="0"/>
    <x v="1"/>
    <s v="Global Wood Trimmed Manager's Task Chair, Khaki"/>
    <n v="436.70400000000001"/>
    <n v="6"/>
    <n v="-38.211599999999997"/>
    <x v="4"/>
    <x v="6"/>
  </r>
  <r>
    <s v="US-2014-155544"/>
    <x v="813"/>
    <d v="2014-03-25T00:00:00"/>
    <x v="1"/>
    <s v="GM-14440"/>
    <s v="Gary McGarr"/>
    <x v="0"/>
    <s v="United States"/>
    <x v="270"/>
    <x v="9"/>
    <x v="0"/>
    <s v="FUR-FU-10001473"/>
    <x v="0"/>
    <x v="3"/>
    <s v="DAX Wood Document Frame"/>
    <n v="32.951999999999998"/>
    <n v="3"/>
    <n v="6.5903999999999998"/>
    <x v="4"/>
    <x v="9"/>
  </r>
  <r>
    <s v="US-2014-155544"/>
    <x v="813"/>
    <d v="2014-03-25T00:00:00"/>
    <x v="1"/>
    <s v="GM-14440"/>
    <s v="Gary McGarr"/>
    <x v="0"/>
    <s v="United States"/>
    <x v="270"/>
    <x v="9"/>
    <x v="0"/>
    <s v="FUR-CH-10000422"/>
    <x v="0"/>
    <x v="1"/>
    <s v="Global Highback Leather Tilter in Burgundy"/>
    <n v="218.376"/>
    <n v="3"/>
    <n v="-10.918799999999999"/>
    <x v="4"/>
    <x v="9"/>
  </r>
  <r>
    <s v="US-2015-115238"/>
    <x v="11"/>
    <d v="2015-05-04T00:00:00"/>
    <x v="1"/>
    <s v="JW-15220"/>
    <s v="Jane Waco"/>
    <x v="1"/>
    <s v="United States"/>
    <x v="37"/>
    <x v="20"/>
    <x v="2"/>
    <s v="FUR-FU-10002960"/>
    <x v="0"/>
    <x v="3"/>
    <s v="Eldon 200 Class Desk Accessories, Burgundy"/>
    <n v="31.4"/>
    <n v="5"/>
    <n v="13.188000000000001"/>
    <x v="4"/>
    <x v="6"/>
  </r>
  <r>
    <s v="US-2015-115238"/>
    <x v="11"/>
    <d v="2015-05-04T00:00:00"/>
    <x v="1"/>
    <s v="JW-15220"/>
    <s v="Jane Waco"/>
    <x v="1"/>
    <s v="United States"/>
    <x v="37"/>
    <x v="20"/>
    <x v="2"/>
    <s v="FUR-FU-10002445"/>
    <x v="0"/>
    <x v="3"/>
    <s v="DAX Two-Tone Rosewood/Black Document Frame, Desktop, 5 x 7"/>
    <n v="9.48"/>
    <n v="1"/>
    <n v="3.7919999999999998"/>
    <x v="4"/>
    <x v="6"/>
  </r>
  <r>
    <s v="US-2015-115238"/>
    <x v="11"/>
    <d v="2015-05-04T00:00:00"/>
    <x v="1"/>
    <s v="JW-15220"/>
    <s v="Jane Waco"/>
    <x v="1"/>
    <s v="United States"/>
    <x v="37"/>
    <x v="20"/>
    <x v="2"/>
    <s v="FUR-FU-10001025"/>
    <x v="0"/>
    <x v="3"/>
    <s v="Eldon Imˆge Series Desk Accessories, Clear"/>
    <n v="24.3"/>
    <n v="5"/>
    <n v="10.449"/>
    <x v="4"/>
    <x v="6"/>
  </r>
  <r>
    <s v="CA-2017-132199"/>
    <x v="814"/>
    <d v="2017-05-08T00:00:00"/>
    <x v="1"/>
    <s v="BO-11350"/>
    <s v="Bill Overfelt"/>
    <x v="1"/>
    <s v="United States"/>
    <x v="3"/>
    <x v="3"/>
    <x v="2"/>
    <s v="FUR-FU-10004245"/>
    <x v="0"/>
    <x v="3"/>
    <s v="Career Cubicle Clock, 8 1/4&quot;, Black"/>
    <n v="32.448"/>
    <n v="2"/>
    <n v="7.3007999999999997"/>
    <x v="2"/>
    <x v="7"/>
  </r>
  <r>
    <s v="CA-2017-132199"/>
    <x v="814"/>
    <d v="2017-05-08T00:00:00"/>
    <x v="1"/>
    <s v="BO-11350"/>
    <s v="Bill Overfelt"/>
    <x v="1"/>
    <s v="United States"/>
    <x v="3"/>
    <x v="3"/>
    <x v="2"/>
    <s v="FUR-TA-10003748"/>
    <x v="0"/>
    <x v="2"/>
    <s v="Bevis 36 x 72 Conference Tables"/>
    <n v="373.47"/>
    <n v="5"/>
    <n v="-112.041"/>
    <x v="2"/>
    <x v="7"/>
  </r>
  <r>
    <s v="CA-2016-163174"/>
    <x v="238"/>
    <d v="2016-08-30T00:00:00"/>
    <x v="1"/>
    <s v="XP-21865"/>
    <s v="Xylona Preis"/>
    <x v="0"/>
    <s v="United States"/>
    <x v="342"/>
    <x v="24"/>
    <x v="0"/>
    <s v="FUR-FU-10000308"/>
    <x v="0"/>
    <x v="3"/>
    <s v="Deflect-o Glass Clear Studded Chair Mats"/>
    <n v="186.54"/>
    <n v="3"/>
    <n v="41.038800000000002"/>
    <x v="4"/>
    <x v="10"/>
  </r>
  <r>
    <s v="CA-2017-147207"/>
    <x v="815"/>
    <d v="2017-01-04T00:00:00"/>
    <x v="0"/>
    <s v="TS-21655"/>
    <s v="Trudy Schmidt"/>
    <x v="0"/>
    <s v="United States"/>
    <x v="116"/>
    <x v="5"/>
    <x v="3"/>
    <s v="FUR-TA-10002958"/>
    <x v="0"/>
    <x v="2"/>
    <s v="Bevis Oval Conference Table, Walnut"/>
    <n v="913.43"/>
    <n v="5"/>
    <n v="-169.637"/>
    <x v="3"/>
    <x v="8"/>
  </r>
  <r>
    <s v="CA-2016-118745"/>
    <x v="354"/>
    <d v="2016-06-16T00:00:00"/>
    <x v="1"/>
    <s v="SV-20365"/>
    <s v="Seth Vernon"/>
    <x v="0"/>
    <s v="United States"/>
    <x v="2"/>
    <x v="2"/>
    <x v="1"/>
    <s v="FUR-TA-10003473"/>
    <x v="0"/>
    <x v="2"/>
    <s v="Bretford Rectangular Conference Table Tops"/>
    <n v="902.71199999999999"/>
    <n v="3"/>
    <n v="33.851700000000001"/>
    <x v="2"/>
    <x v="2"/>
  </r>
  <r>
    <s v="CA-2016-163972"/>
    <x v="816"/>
    <d v="2016-10-21T00:00:00"/>
    <x v="1"/>
    <s v="MG-17890"/>
    <s v="Michael Granlund"/>
    <x v="2"/>
    <s v="United States"/>
    <x v="99"/>
    <x v="2"/>
    <x v="1"/>
    <s v="FUR-BO-10003894"/>
    <x v="0"/>
    <x v="0"/>
    <s v="Safco Value Mate Steel Bookcase, Baked Enamel Finish on Steel, Black"/>
    <n v="120.666"/>
    <n v="2"/>
    <n v="21.294"/>
    <x v="4"/>
    <x v="1"/>
  </r>
  <r>
    <s v="CA-2016-113726"/>
    <x v="243"/>
    <d v="2016-12-01T00:00:00"/>
    <x v="1"/>
    <s v="SC-20680"/>
    <s v="Steve Carroll"/>
    <x v="2"/>
    <s v="United States"/>
    <x v="15"/>
    <x v="13"/>
    <x v="1"/>
    <s v="FUR-FU-10003535"/>
    <x v="0"/>
    <x v="3"/>
    <s v="Howard Miller Distant Time Traveler Alarm Clock"/>
    <n v="82.26"/>
    <n v="3"/>
    <n v="33.726599999999998"/>
    <x v="1"/>
    <x v="0"/>
  </r>
  <r>
    <s v="CA-2016-163048"/>
    <x v="817"/>
    <d v="2016-02-15T00:00:00"/>
    <x v="1"/>
    <s v="MH-17440"/>
    <s v="Mark Haberlin"/>
    <x v="1"/>
    <s v="United States"/>
    <x v="6"/>
    <x v="5"/>
    <x v="3"/>
    <s v="FUR-CH-10001270"/>
    <x v="0"/>
    <x v="1"/>
    <s v="Harbour Creations Steel Folding Chair"/>
    <n v="241.5"/>
    <n v="4"/>
    <n v="0"/>
    <x v="1"/>
    <x v="11"/>
  </r>
  <r>
    <s v="CA-2017-110625"/>
    <x v="340"/>
    <d v="2017-12-30T00:00:00"/>
    <x v="1"/>
    <s v="JB-16045"/>
    <s v="Julia Barnett"/>
    <x v="2"/>
    <s v="United States"/>
    <x v="343"/>
    <x v="19"/>
    <x v="2"/>
    <s v="FUR-FU-10001473"/>
    <x v="0"/>
    <x v="3"/>
    <s v="DAX Wood Document Frame"/>
    <n v="27.46"/>
    <n v="2"/>
    <n v="9.8856000000000002"/>
    <x v="1"/>
    <x v="5"/>
  </r>
  <r>
    <s v="CA-2016-142594"/>
    <x v="193"/>
    <d v="2016-12-06T00:00:00"/>
    <x v="0"/>
    <s v="EJ-14155"/>
    <s v="Eva Jacobs"/>
    <x v="0"/>
    <s v="United States"/>
    <x v="20"/>
    <x v="20"/>
    <x v="2"/>
    <s v="FUR-FU-10002045"/>
    <x v="0"/>
    <x v="3"/>
    <s v="Executive Impressions 14&quot;"/>
    <n v="111.15"/>
    <n v="5"/>
    <n v="48.905999999999999"/>
    <x v="2"/>
    <x v="5"/>
  </r>
  <r>
    <s v="CA-2016-142594"/>
    <x v="193"/>
    <d v="2016-12-06T00:00:00"/>
    <x v="0"/>
    <s v="EJ-14155"/>
    <s v="Eva Jacobs"/>
    <x v="0"/>
    <s v="United States"/>
    <x v="20"/>
    <x v="20"/>
    <x v="2"/>
    <s v="FUR-TA-10001095"/>
    <x v="0"/>
    <x v="2"/>
    <s v="Chromcraft Round Conference Tables"/>
    <n v="366.00900000000001"/>
    <n v="3"/>
    <n v="-47.058300000000003"/>
    <x v="2"/>
    <x v="5"/>
  </r>
  <r>
    <s v="CA-2017-120061"/>
    <x v="575"/>
    <d v="2017-11-07T00:00:00"/>
    <x v="0"/>
    <s v="SR-20425"/>
    <s v="Sharelle Roach"/>
    <x v="2"/>
    <s v="United States"/>
    <x v="76"/>
    <x v="15"/>
    <x v="2"/>
    <s v="FUR-CH-10001973"/>
    <x v="0"/>
    <x v="1"/>
    <s v="Office Star Flex Back Scooter Chair with White Frame"/>
    <n v="155.37200000000001"/>
    <n v="2"/>
    <n v="-35.513599999999997"/>
    <x v="2"/>
    <x v="0"/>
  </r>
  <r>
    <s v="CA-2015-110814"/>
    <x v="482"/>
    <d v="2015-12-09T00:00:00"/>
    <x v="0"/>
    <s v="BD-11635"/>
    <s v="Brian Derr"/>
    <x v="0"/>
    <s v="United States"/>
    <x v="13"/>
    <x v="7"/>
    <x v="2"/>
    <s v="FUR-CH-10003535"/>
    <x v="0"/>
    <x v="1"/>
    <s v="Global Armless Task Chair, Royal Blue"/>
    <n v="164.64599999999999"/>
    <n v="3"/>
    <n v="12.8058"/>
    <x v="4"/>
    <x v="5"/>
  </r>
  <r>
    <s v="CA-2017-140480"/>
    <x v="220"/>
    <d v="2017-07-12T00:00:00"/>
    <x v="1"/>
    <s v="HE-14800"/>
    <s v="Harold Engle"/>
    <x v="1"/>
    <s v="United States"/>
    <x v="19"/>
    <x v="14"/>
    <x v="2"/>
    <s v="FUR-FU-10003247"/>
    <x v="0"/>
    <x v="3"/>
    <s v="36X48 HARDFLOOR CHAIRMAT"/>
    <n v="83.92"/>
    <n v="4"/>
    <n v="5.8743999999999996"/>
    <x v="4"/>
    <x v="3"/>
  </r>
  <r>
    <s v="CA-2017-140480"/>
    <x v="220"/>
    <d v="2017-07-12T00:00:00"/>
    <x v="1"/>
    <s v="HE-14800"/>
    <s v="Harold Engle"/>
    <x v="1"/>
    <s v="United States"/>
    <x v="19"/>
    <x v="14"/>
    <x v="2"/>
    <s v="FUR-FU-10001057"/>
    <x v="0"/>
    <x v="3"/>
    <s v="Tensor Track Tree Floor Lamp"/>
    <n v="39.979999999999997"/>
    <n v="2"/>
    <n v="9.1953999999999994"/>
    <x v="4"/>
    <x v="3"/>
  </r>
  <r>
    <s v="CA-2016-130820"/>
    <x v="818"/>
    <d v="2016-11-15T00:00:00"/>
    <x v="3"/>
    <s v="ON-18715"/>
    <s v="Odella Nelson"/>
    <x v="1"/>
    <s v="United States"/>
    <x v="259"/>
    <x v="30"/>
    <x v="0"/>
    <s v="FUR-TA-10001768"/>
    <x v="0"/>
    <x v="2"/>
    <s v="Hon Racetrack Conference Tables"/>
    <n v="630.024"/>
    <n v="4"/>
    <n v="-199.5076"/>
    <x v="7"/>
    <x v="0"/>
  </r>
  <r>
    <s v="CA-2017-132290"/>
    <x v="203"/>
    <d v="2017-03-14T00:00:00"/>
    <x v="1"/>
    <s v="MD-17350"/>
    <s v="Maribeth Dona"/>
    <x v="0"/>
    <s v="United States"/>
    <x v="144"/>
    <x v="5"/>
    <x v="3"/>
    <s v="FUR-TA-10002228"/>
    <x v="0"/>
    <x v="2"/>
    <s v="Bevis Traditional Conference Table Top, Plinth Base"/>
    <n v="933.40800000000002"/>
    <n v="4"/>
    <n v="-173.34719999999999"/>
    <x v="4"/>
    <x v="9"/>
  </r>
  <r>
    <s v="CA-2017-118199"/>
    <x v="808"/>
    <d v="2017-05-11T00:00:00"/>
    <x v="2"/>
    <s v="LB-16795"/>
    <s v="Laurel Beltran"/>
    <x v="2"/>
    <s v="United States"/>
    <x v="15"/>
    <x v="13"/>
    <x v="1"/>
    <s v="FUR-TA-10004154"/>
    <x v="0"/>
    <x v="2"/>
    <s v="Riverside Furniture Oval Coffee Table, Oval End Table, End Table with Drawer"/>
    <n v="286.85000000000002"/>
    <n v="1"/>
    <n v="63.106999999999999"/>
    <x v="3"/>
    <x v="7"/>
  </r>
  <r>
    <s v="CA-2017-150091"/>
    <x v="176"/>
    <d v="2017-10-16T00:00:00"/>
    <x v="1"/>
    <s v="NP-18670"/>
    <s v="Nora Paige"/>
    <x v="0"/>
    <s v="United States"/>
    <x v="174"/>
    <x v="18"/>
    <x v="2"/>
    <s v="FUR-FU-10004053"/>
    <x v="0"/>
    <x v="3"/>
    <s v="DAX Two-Tone Silver Metal Document Frame"/>
    <n v="40.479999999999997"/>
    <n v="2"/>
    <n v="17.406400000000001"/>
    <x v="4"/>
    <x v="1"/>
  </r>
  <r>
    <s v="CA-2017-150091"/>
    <x v="176"/>
    <d v="2017-10-16T00:00:00"/>
    <x v="1"/>
    <s v="NP-18670"/>
    <s v="Nora Paige"/>
    <x v="0"/>
    <s v="United States"/>
    <x v="174"/>
    <x v="18"/>
    <x v="2"/>
    <s v="FUR-BO-10003404"/>
    <x v="0"/>
    <x v="0"/>
    <s v="Global Adaptabilites Bookcase, Cherry/Storm Gray Finish"/>
    <n v="2154.9"/>
    <n v="5"/>
    <n v="129.29400000000001"/>
    <x v="4"/>
    <x v="1"/>
  </r>
  <r>
    <s v="CA-2016-118129"/>
    <x v="645"/>
    <d v="2016-12-21T00:00:00"/>
    <x v="0"/>
    <s v="CL-12565"/>
    <s v="Clay Ludtke"/>
    <x v="0"/>
    <s v="United States"/>
    <x v="288"/>
    <x v="3"/>
    <x v="2"/>
    <s v="FUR-FU-10004904"/>
    <x v="0"/>
    <x v="3"/>
    <s v="Eldon &quot;L&quot; Workstation Diamond Chairmat"/>
    <n v="303.92"/>
    <n v="5"/>
    <n v="-30.391999999999999"/>
    <x v="3"/>
    <x v="5"/>
  </r>
  <r>
    <s v="CA-2017-155621"/>
    <x v="819"/>
    <d v="2017-11-13T00:00:00"/>
    <x v="1"/>
    <s v="KN-16450"/>
    <s v="Kean Nguyen"/>
    <x v="1"/>
    <s v="United States"/>
    <x v="237"/>
    <x v="32"/>
    <x v="2"/>
    <s v="FUR-FU-10003535"/>
    <x v="0"/>
    <x v="3"/>
    <s v="Howard Miller Distant Time Traveler Alarm Clock"/>
    <n v="274.2"/>
    <n v="10"/>
    <n v="112.422"/>
    <x v="2"/>
    <x v="0"/>
  </r>
  <r>
    <s v="US-2014-127635"/>
    <x v="94"/>
    <d v="2014-09-18T00:00:00"/>
    <x v="0"/>
    <s v="SC-20260"/>
    <s v="Scott Cohen"/>
    <x v="1"/>
    <s v="United States"/>
    <x v="177"/>
    <x v="5"/>
    <x v="3"/>
    <s v="FUR-FU-10000550"/>
    <x v="0"/>
    <x v="3"/>
    <s v="Stacking Trays by OIC"/>
    <n v="9.9600000000000009"/>
    <n v="5"/>
    <n v="-6.7229999999999999"/>
    <x v="4"/>
    <x v="4"/>
  </r>
  <r>
    <s v="CA-2017-125451"/>
    <x v="409"/>
    <d v="2017-10-24T00:00:00"/>
    <x v="2"/>
    <s v="AH-10075"/>
    <s v="Adam Hart"/>
    <x v="1"/>
    <s v="United States"/>
    <x v="236"/>
    <x v="38"/>
    <x v="2"/>
    <s v="FUR-TA-10001039"/>
    <x v="0"/>
    <x v="2"/>
    <s v="KI Adjustable-Height Table"/>
    <n v="240.744"/>
    <n v="4"/>
    <n v="-13.7568"/>
    <x v="5"/>
    <x v="1"/>
  </r>
  <r>
    <s v="CA-2017-125451"/>
    <x v="409"/>
    <d v="2017-10-24T00:00:00"/>
    <x v="2"/>
    <s v="AH-10075"/>
    <s v="Adam Hart"/>
    <x v="1"/>
    <s v="United States"/>
    <x v="236"/>
    <x v="38"/>
    <x v="2"/>
    <s v="FUR-FU-10004963"/>
    <x v="0"/>
    <x v="3"/>
    <s v="Eldon 400 Class Desk Accessories, Black Carbon"/>
    <n v="35"/>
    <n v="4"/>
    <n v="14.7"/>
    <x v="5"/>
    <x v="1"/>
  </r>
  <r>
    <s v="CA-2017-125451"/>
    <x v="409"/>
    <d v="2017-10-24T00:00:00"/>
    <x v="2"/>
    <s v="AH-10075"/>
    <s v="Adam Hart"/>
    <x v="1"/>
    <s v="United States"/>
    <x v="236"/>
    <x v="38"/>
    <x v="2"/>
    <s v="FUR-FU-10000277"/>
    <x v="0"/>
    <x v="3"/>
    <s v="Deflect-o DuraMat Antistatic Studded Beveled Mat for Medium Pile Carpeting"/>
    <n v="210.68"/>
    <n v="2"/>
    <n v="50.563200000000002"/>
    <x v="5"/>
    <x v="1"/>
  </r>
  <r>
    <s v="CA-2017-125451"/>
    <x v="409"/>
    <d v="2017-10-24T00:00:00"/>
    <x v="2"/>
    <s v="AH-10075"/>
    <s v="Adam Hart"/>
    <x v="1"/>
    <s v="United States"/>
    <x v="236"/>
    <x v="38"/>
    <x v="2"/>
    <s v="FUR-TA-10004915"/>
    <x v="0"/>
    <x v="2"/>
    <s v="Office Impressions End Table, 20-1/2&quot;H x 24&quot;W x 20&quot;D"/>
    <n v="637.89599999999996"/>
    <n v="3"/>
    <n v="-127.5792"/>
    <x v="5"/>
    <x v="1"/>
  </r>
  <r>
    <s v="CA-2016-125087"/>
    <x v="820"/>
    <d v="2016-04-23T00:00:00"/>
    <x v="1"/>
    <s v="TH-21115"/>
    <s v="Thea Hudgings"/>
    <x v="1"/>
    <s v="United States"/>
    <x v="6"/>
    <x v="5"/>
    <x v="3"/>
    <s v="FUR-CH-10002880"/>
    <x v="0"/>
    <x v="1"/>
    <s v="Global High-Back Leather Tilter, Burgundy"/>
    <n v="344.37200000000001"/>
    <n v="4"/>
    <n v="-93.472399999999993"/>
    <x v="2"/>
    <x v="6"/>
  </r>
  <r>
    <s v="CA-2016-125087"/>
    <x v="820"/>
    <d v="2016-04-23T00:00:00"/>
    <x v="1"/>
    <s v="TH-21115"/>
    <s v="Thea Hudgings"/>
    <x v="1"/>
    <s v="United States"/>
    <x v="6"/>
    <x v="5"/>
    <x v="3"/>
    <s v="FUR-FU-10004748"/>
    <x v="0"/>
    <x v="3"/>
    <s v="Howard Miller 16&quot; Diameter Gallery Wall Clock"/>
    <n v="127.88"/>
    <n v="5"/>
    <n v="-67.137"/>
    <x v="2"/>
    <x v="6"/>
  </r>
  <r>
    <s v="US-2017-118556"/>
    <x v="15"/>
    <d v="2017-06-02T00:00:00"/>
    <x v="0"/>
    <s v="TH-21235"/>
    <s v="Tiffany House"/>
    <x v="1"/>
    <s v="United States"/>
    <x v="9"/>
    <x v="8"/>
    <x v="3"/>
    <s v="FUR-CH-10001146"/>
    <x v="0"/>
    <x v="1"/>
    <s v="Global Task Chair, Black"/>
    <n v="106.869"/>
    <n v="3"/>
    <n v="-29.007300000000001"/>
    <x v="2"/>
    <x v="7"/>
  </r>
  <r>
    <s v="US-2016-164196"/>
    <x v="367"/>
    <d v="2016-11-17T00:00:00"/>
    <x v="1"/>
    <s v="AS-10285"/>
    <s v="Alejandro Savely"/>
    <x v="1"/>
    <s v="United States"/>
    <x v="344"/>
    <x v="6"/>
    <x v="3"/>
    <s v="FUR-TA-10001950"/>
    <x v="0"/>
    <x v="2"/>
    <s v="Balt Solid Wood Round Tables"/>
    <n v="2678.94"/>
    <n v="6"/>
    <n v="241.1046"/>
    <x v="6"/>
    <x v="0"/>
  </r>
  <r>
    <s v="US-2017-132031"/>
    <x v="748"/>
    <d v="2017-04-27T00:00:00"/>
    <x v="1"/>
    <s v="PN-18775"/>
    <s v="Parhena Norris"/>
    <x v="2"/>
    <s v="United States"/>
    <x v="345"/>
    <x v="9"/>
    <x v="0"/>
    <s v="FUR-BO-10001972"/>
    <x v="0"/>
    <x v="0"/>
    <s v="O'Sullivan 4-Shelf Bookcase in Odessa Pine"/>
    <n v="387.13600000000002"/>
    <n v="4"/>
    <n v="-14.5176"/>
    <x v="4"/>
    <x v="6"/>
  </r>
  <r>
    <s v="US-2017-132031"/>
    <x v="748"/>
    <d v="2017-04-27T00:00:00"/>
    <x v="1"/>
    <s v="PN-18775"/>
    <s v="Parhena Norris"/>
    <x v="2"/>
    <s v="United States"/>
    <x v="345"/>
    <x v="9"/>
    <x v="0"/>
    <s v="FUR-FU-10000193"/>
    <x v="0"/>
    <x v="3"/>
    <s v="Tenex Chairmats For Use with Hard Floors"/>
    <n v="77.951999999999998"/>
    <n v="3"/>
    <n v="-11.6928"/>
    <x v="4"/>
    <x v="6"/>
  </r>
  <r>
    <s v="CA-2017-142391"/>
    <x v="118"/>
    <d v="2017-09-24T00:00:00"/>
    <x v="3"/>
    <s v="PB-19150"/>
    <s v="Philip Brown"/>
    <x v="0"/>
    <s v="United States"/>
    <x v="15"/>
    <x v="13"/>
    <x v="1"/>
    <s v="FUR-FU-10002759"/>
    <x v="0"/>
    <x v="3"/>
    <s v="12-1/2 Diameter Round Wall Clock"/>
    <n v="199.8"/>
    <n v="10"/>
    <n v="71.927999999999997"/>
    <x v="7"/>
    <x v="4"/>
  </r>
  <r>
    <s v="CA-2016-158841"/>
    <x v="821"/>
    <d v="2016-02-04T00:00:00"/>
    <x v="0"/>
    <s v="SE-20110"/>
    <s v="Sanjit Engle"/>
    <x v="0"/>
    <s v="United States"/>
    <x v="58"/>
    <x v="25"/>
    <x v="0"/>
    <s v="FUR-FU-10001731"/>
    <x v="0"/>
    <x v="3"/>
    <s v="Acrylic Self-Standing Desk Frames"/>
    <n v="18.690000000000001"/>
    <n v="7"/>
    <n v="7.1021999999999998"/>
    <x v="3"/>
    <x v="11"/>
  </r>
  <r>
    <s v="CA-2015-102316"/>
    <x v="822"/>
    <d v="2015-03-03T00:00:00"/>
    <x v="0"/>
    <s v="DH-13075"/>
    <s v="Dave Hallsten"/>
    <x v="1"/>
    <s v="United States"/>
    <x v="2"/>
    <x v="2"/>
    <x v="1"/>
    <s v="FUR-CH-10003396"/>
    <x v="0"/>
    <x v="1"/>
    <s v="Global Deluxe Steno Chair"/>
    <n v="184.75200000000001"/>
    <n v="3"/>
    <n v="-20.784600000000001"/>
    <x v="3"/>
    <x v="9"/>
  </r>
  <r>
    <s v="CA-2016-109400"/>
    <x v="630"/>
    <d v="2016-05-06T00:00:00"/>
    <x v="1"/>
    <s v="NR-18550"/>
    <s v="Nick Radford"/>
    <x v="0"/>
    <s v="United States"/>
    <x v="45"/>
    <x v="5"/>
    <x v="3"/>
    <s v="FUR-CH-10003298"/>
    <x v="0"/>
    <x v="1"/>
    <s v="Office Star - Contemporary Task Swivel chair with Loop Arms, Charcoal"/>
    <n v="366.74400000000003"/>
    <n v="4"/>
    <n v="-110.0232"/>
    <x v="4"/>
    <x v="7"/>
  </r>
  <r>
    <s v="CA-2016-144645"/>
    <x v="821"/>
    <d v="2016-02-08T00:00:00"/>
    <x v="1"/>
    <s v="NS-18640"/>
    <s v="Noel Staavos"/>
    <x v="1"/>
    <s v="United States"/>
    <x v="6"/>
    <x v="5"/>
    <x v="3"/>
    <s v="FUR-FU-10003601"/>
    <x v="0"/>
    <x v="3"/>
    <s v="Deflect-o RollaMat Studded, Beveled Mat for Medium Pile Carpeting"/>
    <n v="73.784000000000006"/>
    <n v="2"/>
    <n v="-77.473200000000006"/>
    <x v="6"/>
    <x v="11"/>
  </r>
  <r>
    <s v="CA-2017-149720"/>
    <x v="182"/>
    <d v="2017-06-07T00:00:00"/>
    <x v="0"/>
    <s v="EM-14065"/>
    <s v="Erin Mull"/>
    <x v="0"/>
    <s v="United States"/>
    <x v="346"/>
    <x v="5"/>
    <x v="3"/>
    <s v="FUR-FU-10002501"/>
    <x v="0"/>
    <x v="3"/>
    <s v="Nu-Dell Executive Frame"/>
    <n v="30.335999999999999"/>
    <n v="6"/>
    <n v="-17.443200000000001"/>
    <x v="0"/>
    <x v="2"/>
  </r>
  <r>
    <s v="CA-2017-118003"/>
    <x v="423"/>
    <d v="2017-12-10T00:00:00"/>
    <x v="1"/>
    <s v="DO-13645"/>
    <s v="Doug O'Connell"/>
    <x v="0"/>
    <s v="United States"/>
    <x v="309"/>
    <x v="18"/>
    <x v="2"/>
    <s v="FUR-FU-10002506"/>
    <x v="0"/>
    <x v="3"/>
    <s v="Tensor &quot;Hersey Kiss&quot; Styled Floor Lamp"/>
    <n v="12.99"/>
    <n v="1"/>
    <n v="1.5588"/>
    <x v="6"/>
    <x v="5"/>
  </r>
  <r>
    <s v="CA-2017-118003"/>
    <x v="423"/>
    <d v="2017-12-10T00:00:00"/>
    <x v="1"/>
    <s v="DO-13645"/>
    <s v="Doug O'Connell"/>
    <x v="0"/>
    <s v="United States"/>
    <x v="309"/>
    <x v="18"/>
    <x v="2"/>
    <s v="FUR-CH-10003817"/>
    <x v="0"/>
    <x v="1"/>
    <s v="Global Value Steno Chair, Gray"/>
    <n v="182.22"/>
    <n v="3"/>
    <n v="45.555"/>
    <x v="6"/>
    <x v="5"/>
  </r>
  <r>
    <s v="CA-2017-118003"/>
    <x v="423"/>
    <d v="2017-12-10T00:00:00"/>
    <x v="1"/>
    <s v="DO-13645"/>
    <s v="Doug O'Connell"/>
    <x v="0"/>
    <s v="United States"/>
    <x v="309"/>
    <x v="18"/>
    <x v="2"/>
    <s v="FUR-CH-10004860"/>
    <x v="0"/>
    <x v="1"/>
    <s v="Global Low Back Tilter Chair"/>
    <n v="302.94"/>
    <n v="3"/>
    <n v="18.176400000000001"/>
    <x v="6"/>
    <x v="5"/>
  </r>
  <r>
    <s v="CA-2016-141887"/>
    <x v="823"/>
    <d v="2016-01-15T00:00:00"/>
    <x v="1"/>
    <s v="MP-17470"/>
    <s v="Mark Packer"/>
    <x v="2"/>
    <s v="United States"/>
    <x v="29"/>
    <x v="15"/>
    <x v="2"/>
    <s v="FUR-FU-10002268"/>
    <x v="0"/>
    <x v="3"/>
    <s v="Ultra Door Push Plate"/>
    <n v="54.991999999999997"/>
    <n v="14"/>
    <n v="8.9361999999999995"/>
    <x v="4"/>
    <x v="8"/>
  </r>
  <r>
    <s v="CA-2017-161172"/>
    <x v="824"/>
    <d v="2017-03-16T00:00:00"/>
    <x v="3"/>
    <s v="SP-20920"/>
    <s v="Susan Pistek"/>
    <x v="0"/>
    <s v="United States"/>
    <x v="29"/>
    <x v="15"/>
    <x v="2"/>
    <s v="FUR-FU-10003424"/>
    <x v="0"/>
    <x v="3"/>
    <s v="Nu-Dell Oak Frame"/>
    <n v="51.264000000000003"/>
    <n v="6"/>
    <n v="7.6896000000000004"/>
    <x v="7"/>
    <x v="9"/>
  </r>
  <r>
    <s v="CA-2017-137624"/>
    <x v="219"/>
    <d v="2017-11-17T00:00:00"/>
    <x v="1"/>
    <s v="ME-17320"/>
    <s v="Maria Etezadi"/>
    <x v="2"/>
    <s v="United States"/>
    <x v="2"/>
    <x v="2"/>
    <x v="1"/>
    <s v="FUR-CH-10001714"/>
    <x v="0"/>
    <x v="1"/>
    <s v="Global Leather &amp; Oak Executive Chair, Burgundy"/>
    <n v="241.42400000000001"/>
    <n v="2"/>
    <n v="-36.2136"/>
    <x v="1"/>
    <x v="0"/>
  </r>
  <r>
    <s v="CA-2016-156748"/>
    <x v="825"/>
    <d v="2016-12-06T00:00:00"/>
    <x v="1"/>
    <s v="BS-11755"/>
    <s v="Bruce Stewart"/>
    <x v="0"/>
    <s v="United States"/>
    <x v="25"/>
    <x v="17"/>
    <x v="3"/>
    <s v="FUR-CH-10000513"/>
    <x v="0"/>
    <x v="1"/>
    <s v="High-Back Leather Manager's Chair"/>
    <n v="389.97"/>
    <n v="3"/>
    <n v="35.097299999999997"/>
    <x v="6"/>
    <x v="0"/>
  </r>
  <r>
    <s v="CA-2015-157287"/>
    <x v="826"/>
    <d v="2015-12-23T00:00:00"/>
    <x v="2"/>
    <s v="HR-14830"/>
    <s v="Harold Ryan"/>
    <x v="1"/>
    <s v="United States"/>
    <x v="3"/>
    <x v="3"/>
    <x v="2"/>
    <s v="FUR-CH-10001270"/>
    <x v="0"/>
    <x v="1"/>
    <s v="Harbour Creations Steel Folding Chair"/>
    <n v="422.625"/>
    <n v="7"/>
    <n v="0"/>
    <x v="5"/>
    <x v="5"/>
  </r>
  <r>
    <s v="CA-2016-119074"/>
    <x v="827"/>
    <d v="2016-03-31T00:00:00"/>
    <x v="1"/>
    <s v="DS-13180"/>
    <s v="David Smith"/>
    <x v="1"/>
    <s v="United States"/>
    <x v="29"/>
    <x v="24"/>
    <x v="0"/>
    <s v="FUR-FU-10004053"/>
    <x v="0"/>
    <x v="3"/>
    <s v="DAX Two-Tone Silver Metal Document Frame"/>
    <n v="20.239999999999998"/>
    <n v="1"/>
    <n v="8.7032000000000007"/>
    <x v="4"/>
    <x v="9"/>
  </r>
  <r>
    <s v="CA-2016-119074"/>
    <x v="827"/>
    <d v="2016-03-31T00:00:00"/>
    <x v="1"/>
    <s v="DS-13180"/>
    <s v="David Smith"/>
    <x v="1"/>
    <s v="United States"/>
    <x v="29"/>
    <x v="24"/>
    <x v="0"/>
    <s v="FUR-FU-10003731"/>
    <x v="0"/>
    <x v="3"/>
    <s v="Eldon Expressions Wood and Plastic Desk Accessories, Oak"/>
    <n v="39.92"/>
    <n v="4"/>
    <n v="11.1776"/>
    <x v="4"/>
    <x v="9"/>
  </r>
  <r>
    <s v="CA-2015-126186"/>
    <x v="795"/>
    <d v="2015-09-12T00:00:00"/>
    <x v="2"/>
    <s v="GB-14530"/>
    <s v="George Bell"/>
    <x v="1"/>
    <s v="United States"/>
    <x v="14"/>
    <x v="12"/>
    <x v="1"/>
    <s v="FUR-FU-10000073"/>
    <x v="0"/>
    <x v="3"/>
    <s v="Deflect-O Glasstique Clear Desk Accessories"/>
    <n v="24.64"/>
    <n v="4"/>
    <n v="4.0039999999999996"/>
    <x v="5"/>
    <x v="4"/>
  </r>
  <r>
    <s v="CA-2016-102092"/>
    <x v="453"/>
    <d v="2016-12-11T00:00:00"/>
    <x v="2"/>
    <s v="PM-18940"/>
    <s v="Paul MacIntyre"/>
    <x v="0"/>
    <s v="United States"/>
    <x v="76"/>
    <x v="25"/>
    <x v="0"/>
    <s v="FUR-TA-10002530"/>
    <x v="0"/>
    <x v="2"/>
    <s v="Iceberg OfficeWorks 42&quot; Round Tables"/>
    <n v="1056.8599999999999"/>
    <n v="7"/>
    <n v="158.529"/>
    <x v="3"/>
    <x v="5"/>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x v="5"/>
  </r>
  <r>
    <s v="CA-2016-123540"/>
    <x v="828"/>
    <d v="2016-04-06T00:00:00"/>
    <x v="0"/>
    <s v="DJ-13420"/>
    <s v="Denny Joy"/>
    <x v="1"/>
    <s v="United States"/>
    <x v="79"/>
    <x v="16"/>
    <x v="3"/>
    <s v="FUR-CH-10000847"/>
    <x v="0"/>
    <x v="1"/>
    <s v="Global Executive Mid-Back Manager's Chair"/>
    <n v="1454.9"/>
    <n v="5"/>
    <n v="378.274"/>
    <x v="4"/>
    <x v="6"/>
  </r>
  <r>
    <s v="US-2017-108315"/>
    <x v="393"/>
    <d v="2017-05-04T00:00:00"/>
    <x v="1"/>
    <s v="MH-18115"/>
    <s v="Mick Hernandez"/>
    <x v="2"/>
    <s v="United States"/>
    <x v="347"/>
    <x v="1"/>
    <x v="0"/>
    <s v="FUR-FU-10000747"/>
    <x v="0"/>
    <x v="3"/>
    <s v="Tenex B1-RE Series Chair Mats for Low Pile Carpets"/>
    <n v="220.70400000000001"/>
    <n v="6"/>
    <n v="-8.2764000000000006"/>
    <x v="4"/>
    <x v="6"/>
  </r>
  <r>
    <s v="CA-2017-106747"/>
    <x v="209"/>
    <d v="2017-07-04T00:00:00"/>
    <x v="2"/>
    <s v="TS-21505"/>
    <s v="Tony Sayre"/>
    <x v="0"/>
    <s v="United States"/>
    <x v="41"/>
    <x v="28"/>
    <x v="2"/>
    <s v="FUR-FU-10004188"/>
    <x v="0"/>
    <x v="3"/>
    <s v="Luxo Professional Combination Clamp-On Lamps"/>
    <n v="102.3"/>
    <n v="1"/>
    <n v="26.597999999999999"/>
    <x v="5"/>
    <x v="3"/>
  </r>
  <r>
    <s v="CA-2017-146164"/>
    <x v="313"/>
    <d v="2017-12-26T00:00:00"/>
    <x v="1"/>
    <s v="CM-12190"/>
    <s v="Charlotte Melton"/>
    <x v="0"/>
    <s v="United States"/>
    <x v="77"/>
    <x v="11"/>
    <x v="3"/>
    <s v="FUR-TA-10004915"/>
    <x v="0"/>
    <x v="2"/>
    <s v="Office Impressions End Table, 20-1/2&quot;H x 24&quot;W x 20&quot;D"/>
    <n v="607.52"/>
    <n v="2"/>
    <n v="97.203199999999995"/>
    <x v="4"/>
    <x v="5"/>
  </r>
  <r>
    <s v="CA-2014-130673"/>
    <x v="321"/>
    <d v="2014-05-22T00:00:00"/>
    <x v="0"/>
    <s v="MC-17590"/>
    <s v="Matt Collister"/>
    <x v="1"/>
    <s v="United States"/>
    <x v="348"/>
    <x v="5"/>
    <x v="3"/>
    <s v="FUR-FU-10003489"/>
    <x v="0"/>
    <x v="3"/>
    <s v="Contemporary Borderless Frame"/>
    <n v="10.332000000000001"/>
    <n v="3"/>
    <n v="-5.9409000000000001"/>
    <x v="3"/>
    <x v="7"/>
  </r>
  <r>
    <s v="CA-2017-101700"/>
    <x v="748"/>
    <d v="2017-04-26T00:00:00"/>
    <x v="2"/>
    <s v="SO-20335"/>
    <s v="Sean O'Donnell"/>
    <x v="0"/>
    <s v="United States"/>
    <x v="349"/>
    <x v="12"/>
    <x v="1"/>
    <s v="FUR-FU-10001025"/>
    <x v="0"/>
    <x v="3"/>
    <s v="Eldon Imˆge Series Desk Accessories, Clear"/>
    <n v="11.664"/>
    <n v="3"/>
    <n v="3.3534000000000002"/>
    <x v="0"/>
    <x v="6"/>
  </r>
  <r>
    <s v="CA-2014-151946"/>
    <x v="829"/>
    <d v="2014-06-09T00:00:00"/>
    <x v="1"/>
    <s v="BT-11440"/>
    <s v="Bobby Trafton"/>
    <x v="0"/>
    <s v="United States"/>
    <x v="13"/>
    <x v="7"/>
    <x v="2"/>
    <s v="FUR-FU-10002878"/>
    <x v="0"/>
    <x v="3"/>
    <s v="Seth Thomas 14&quot; Day/Date Wall Clock"/>
    <n v="56.96"/>
    <n v="2"/>
    <n v="21.075199999999999"/>
    <x v="2"/>
    <x v="2"/>
  </r>
  <r>
    <s v="CA-2014-151946"/>
    <x v="829"/>
    <d v="2014-06-09T00:00:00"/>
    <x v="1"/>
    <s v="BT-11440"/>
    <s v="Bobby Trafton"/>
    <x v="0"/>
    <s v="United States"/>
    <x v="13"/>
    <x v="7"/>
    <x v="2"/>
    <s v="FUR-BO-10003272"/>
    <x v="0"/>
    <x v="0"/>
    <s v="O'Sullivan Living Dimensions 5-Shelf Bookcases"/>
    <n v="353.56799999999998"/>
    <n v="2"/>
    <n v="-44.195999999999998"/>
    <x v="2"/>
    <x v="2"/>
  </r>
  <r>
    <s v="CA-2014-151946"/>
    <x v="829"/>
    <d v="2014-06-09T00:00:00"/>
    <x v="1"/>
    <s v="BT-11440"/>
    <s v="Bobby Trafton"/>
    <x v="0"/>
    <s v="United States"/>
    <x v="13"/>
    <x v="7"/>
    <x v="2"/>
    <s v="FUR-FU-10002191"/>
    <x v="0"/>
    <x v="3"/>
    <s v="G.E. Halogen Desk Lamp Bulbs"/>
    <n v="13.96"/>
    <n v="2"/>
    <n v="6.7008000000000001"/>
    <x v="2"/>
    <x v="2"/>
  </r>
  <r>
    <s v="CA-2017-117513"/>
    <x v="470"/>
    <d v="2017-03-08T00:00:00"/>
    <x v="1"/>
    <s v="BT-11395"/>
    <s v="Bill Tyler"/>
    <x v="1"/>
    <s v="United States"/>
    <x v="2"/>
    <x v="2"/>
    <x v="1"/>
    <s v="FUR-TA-10001520"/>
    <x v="0"/>
    <x v="2"/>
    <s v="Lesro Sheffield Collection Coffee Table, End Table, Center Table, Corner Table"/>
    <n v="399.67200000000003"/>
    <n v="7"/>
    <n v="-14.9877"/>
    <x v="2"/>
    <x v="9"/>
  </r>
  <r>
    <s v="US-2017-119319"/>
    <x v="200"/>
    <d v="2017-11-09T00:00:00"/>
    <x v="0"/>
    <s v="LC-17050"/>
    <s v="Liz Carlisle"/>
    <x v="0"/>
    <s v="United States"/>
    <x v="144"/>
    <x v="5"/>
    <x v="3"/>
    <s v="FUR-FU-10003878"/>
    <x v="0"/>
    <x v="3"/>
    <s v="Linden 10&quot; Round Wall Clock, Black"/>
    <n v="30.56"/>
    <n v="5"/>
    <n v="-19.864000000000001"/>
    <x v="0"/>
    <x v="0"/>
  </r>
  <r>
    <s v="CA-2015-164084"/>
    <x v="395"/>
    <d v="2015-09-12T00:00:00"/>
    <x v="1"/>
    <s v="AG-10525"/>
    <s v="Andy Gerbode"/>
    <x v="1"/>
    <s v="United States"/>
    <x v="13"/>
    <x v="7"/>
    <x v="2"/>
    <s v="FUR-TA-10003569"/>
    <x v="0"/>
    <x v="2"/>
    <s v="Bretford CR8500 Series Meeting Room Furniture"/>
    <n v="481.17599999999999"/>
    <n v="2"/>
    <n v="-120.294"/>
    <x v="2"/>
    <x v="4"/>
  </r>
  <r>
    <s v="CA-2016-107783"/>
    <x v="830"/>
    <d v="2016-07-29T00:00:00"/>
    <x v="2"/>
    <s v="OT-18730"/>
    <s v="Olvera Toch"/>
    <x v="0"/>
    <s v="United States"/>
    <x v="268"/>
    <x v="3"/>
    <x v="2"/>
    <s v="FUR-BO-10004409"/>
    <x v="0"/>
    <x v="0"/>
    <s v="Safco Value Mate Series Steel Bookcases, Baked Enamel Finish on Steel, Gray"/>
    <n v="177.45"/>
    <n v="5"/>
    <n v="-78.078000000000003"/>
    <x v="5"/>
    <x v="3"/>
  </r>
  <r>
    <s v="CA-2017-159793"/>
    <x v="831"/>
    <d v="2017-08-29T00:00:00"/>
    <x v="1"/>
    <s v="SV-20365"/>
    <s v="Seth Vernon"/>
    <x v="0"/>
    <s v="United States"/>
    <x v="3"/>
    <x v="3"/>
    <x v="2"/>
    <s v="FUR-BO-10001798"/>
    <x v="0"/>
    <x v="0"/>
    <s v="Bush Somerset Collection Bookcase"/>
    <n v="130.97999999999999"/>
    <n v="2"/>
    <n v="-89.066400000000002"/>
    <x v="4"/>
    <x v="10"/>
  </r>
  <r>
    <s v="CA-2017-151281"/>
    <x v="437"/>
    <d v="2017-05-02T00:00:00"/>
    <x v="1"/>
    <s v="HM-14980"/>
    <s v="Henry MacAllister"/>
    <x v="0"/>
    <s v="United States"/>
    <x v="15"/>
    <x v="13"/>
    <x v="1"/>
    <s v="FUR-FU-10000397"/>
    <x v="0"/>
    <x v="3"/>
    <s v="Luxo Economy Swing Arm Lamp"/>
    <n v="139.58000000000001"/>
    <n v="7"/>
    <n v="39.0824"/>
    <x v="2"/>
    <x v="6"/>
  </r>
  <r>
    <s v="CA-2015-108259"/>
    <x v="428"/>
    <d v="2015-11-15T00:00:00"/>
    <x v="1"/>
    <s v="NS-18640"/>
    <s v="Noel Staavos"/>
    <x v="1"/>
    <s v="United States"/>
    <x v="51"/>
    <x v="30"/>
    <x v="0"/>
    <s v="FUR-FU-10000023"/>
    <x v="0"/>
    <x v="3"/>
    <s v="Eldon Wave Desk Accessories"/>
    <n v="4.7119999999999997"/>
    <n v="1"/>
    <n v="1.4136"/>
    <x v="1"/>
    <x v="0"/>
  </r>
  <r>
    <s v="CA-2016-113341"/>
    <x v="778"/>
    <d v="2016-11-29T00:00:00"/>
    <x v="1"/>
    <s v="MH-17455"/>
    <s v="Mark Hamilton"/>
    <x v="0"/>
    <s v="United States"/>
    <x v="2"/>
    <x v="2"/>
    <x v="1"/>
    <s v="FUR-CH-10004698"/>
    <x v="0"/>
    <x v="1"/>
    <s v="Padded Folding Chairs, Black, 4/Carton"/>
    <n v="194.352"/>
    <n v="3"/>
    <n v="19.435199999999998"/>
    <x v="4"/>
    <x v="0"/>
  </r>
  <r>
    <s v="US-2015-131842"/>
    <x v="482"/>
    <d v="2015-12-08T00:00:00"/>
    <x v="2"/>
    <s v="RR-19525"/>
    <s v="Rick Reed"/>
    <x v="1"/>
    <s v="United States"/>
    <x v="228"/>
    <x v="9"/>
    <x v="0"/>
    <s v="FUR-CH-10004477"/>
    <x v="0"/>
    <x v="1"/>
    <s v="Global Push Button Manager's Chair, Indigo"/>
    <n v="97.424000000000007"/>
    <n v="2"/>
    <n v="10.9602"/>
    <x v="0"/>
    <x v="5"/>
  </r>
  <r>
    <s v="CA-2014-142769"/>
    <x v="624"/>
    <d v="2014-09-13T00:00:00"/>
    <x v="3"/>
    <s v="RP-19390"/>
    <s v="Resi Pšlking"/>
    <x v="0"/>
    <s v="United States"/>
    <x v="15"/>
    <x v="13"/>
    <x v="1"/>
    <s v="FUR-FU-10001918"/>
    <x v="0"/>
    <x v="3"/>
    <s v="C-Line Cubicle Keepers Polyproplyene Holder With Velcro Backings"/>
    <n v="14.19"/>
    <n v="3"/>
    <n v="5.5340999999999996"/>
    <x v="7"/>
    <x v="4"/>
  </r>
  <r>
    <s v="CA-2017-124765"/>
    <x v="608"/>
    <d v="2017-11-30T00:00:00"/>
    <x v="1"/>
    <s v="HZ-14950"/>
    <s v="Henia Zydlo"/>
    <x v="0"/>
    <s v="United States"/>
    <x v="1"/>
    <x v="1"/>
    <x v="0"/>
    <s v="FUR-BO-10003965"/>
    <x v="0"/>
    <x v="0"/>
    <s v="O'Sullivan Manor Hill 2-Door Library in Brianna Oak"/>
    <n v="723.92"/>
    <n v="5"/>
    <n v="-81.441000000000003"/>
    <x v="2"/>
    <x v="0"/>
  </r>
  <r>
    <s v="CA-2015-131856"/>
    <x v="832"/>
    <d v="2015-05-17T00:00:00"/>
    <x v="1"/>
    <s v="JG-15160"/>
    <s v="James Galang"/>
    <x v="0"/>
    <s v="United States"/>
    <x v="6"/>
    <x v="5"/>
    <x v="3"/>
    <s v="FUR-FU-10000175"/>
    <x v="0"/>
    <x v="3"/>
    <s v="DAX Wood Document Frame."/>
    <n v="21.968"/>
    <n v="4"/>
    <n v="-15.9268"/>
    <x v="2"/>
    <x v="7"/>
  </r>
  <r>
    <s v="CA-2017-126634"/>
    <x v="833"/>
    <d v="2017-04-01T00:00:00"/>
    <x v="0"/>
    <s v="AB-10165"/>
    <s v="Alan Barnes"/>
    <x v="0"/>
    <s v="United States"/>
    <x v="174"/>
    <x v="2"/>
    <x v="1"/>
    <s v="FUR-FU-10004973"/>
    <x v="0"/>
    <x v="3"/>
    <s v="Flat Face Poster Frame"/>
    <n v="94.2"/>
    <n v="5"/>
    <n v="39.564"/>
    <x v="3"/>
    <x v="9"/>
  </r>
  <r>
    <s v="US-2014-159611"/>
    <x v="421"/>
    <d v="2015-01-01T00:00:00"/>
    <x v="0"/>
    <s v="KB-16315"/>
    <s v="Karl Braun"/>
    <x v="0"/>
    <s v="United States"/>
    <x v="59"/>
    <x v="15"/>
    <x v="2"/>
    <s v="FUR-FU-10004904"/>
    <x v="0"/>
    <x v="3"/>
    <s v="Eldon &quot;L&quot; Workstation Diamond Chairmat"/>
    <n v="182.352"/>
    <n v="3"/>
    <n v="-18.235199999999999"/>
    <x v="2"/>
    <x v="5"/>
  </r>
  <r>
    <s v="CA-2017-163265"/>
    <x v="834"/>
    <d v="2017-02-21T00:00:00"/>
    <x v="1"/>
    <s v="JS-16030"/>
    <s v="Joy Smith"/>
    <x v="0"/>
    <s v="United States"/>
    <x v="42"/>
    <x v="8"/>
    <x v="3"/>
    <s v="FUR-CH-10004063"/>
    <x v="0"/>
    <x v="1"/>
    <s v="Global Deluxe High-Back Manager's Chair"/>
    <n v="600.55799999999999"/>
    <n v="3"/>
    <n v="-8.5793999999999997"/>
    <x v="2"/>
    <x v="11"/>
  </r>
  <r>
    <s v="CA-2017-163265"/>
    <x v="834"/>
    <d v="2017-02-21T00:00:00"/>
    <x v="1"/>
    <s v="JS-16030"/>
    <s v="Joy Smith"/>
    <x v="0"/>
    <s v="United States"/>
    <x v="42"/>
    <x v="8"/>
    <x v="3"/>
    <s v="FUR-FU-10004270"/>
    <x v="0"/>
    <x v="3"/>
    <s v="Executive Impressions 13&quot; Clairmont Wall Clock"/>
    <n v="7.6920000000000002"/>
    <n v="1"/>
    <n v="-3.6537000000000002"/>
    <x v="2"/>
    <x v="11"/>
  </r>
  <r>
    <s v="CA-2017-141705"/>
    <x v="835"/>
    <d v="2017-10-26T00:00:00"/>
    <x v="2"/>
    <s v="PO-18850"/>
    <s v="Patrick O'Brill"/>
    <x v="0"/>
    <s v="United States"/>
    <x v="350"/>
    <x v="5"/>
    <x v="3"/>
    <s v="FUR-TA-10004607"/>
    <x v="0"/>
    <x v="2"/>
    <s v="Hon 2111 Invitation Series Straight Table"/>
    <n v="517.40499999999997"/>
    <n v="5"/>
    <n v="-81.3065"/>
    <x v="3"/>
    <x v="1"/>
  </r>
  <r>
    <s v="CA-2017-127096"/>
    <x v="102"/>
    <d v="2017-09-17T00:00:00"/>
    <x v="0"/>
    <s v="CS-12400"/>
    <s v="Christopher Schild"/>
    <x v="2"/>
    <s v="United States"/>
    <x v="28"/>
    <x v="2"/>
    <x v="1"/>
    <s v="FUR-TA-10003473"/>
    <x v="0"/>
    <x v="2"/>
    <s v="Bretford Rectangular Conference Table Tops"/>
    <n v="300.904"/>
    <n v="1"/>
    <n v="11.283899999999999"/>
    <x v="3"/>
    <x v="4"/>
  </r>
  <r>
    <s v="CA-2017-119284"/>
    <x v="836"/>
    <d v="2017-06-20T00:00:00"/>
    <x v="1"/>
    <s v="TS-21205"/>
    <s v="Thomas Seio"/>
    <x v="1"/>
    <s v="United States"/>
    <x v="228"/>
    <x v="9"/>
    <x v="0"/>
    <s v="FUR-FU-10004351"/>
    <x v="0"/>
    <x v="3"/>
    <s v="Staple-based wall hangings"/>
    <n v="31.167999999999999"/>
    <n v="4"/>
    <n v="9.3504000000000005"/>
    <x v="2"/>
    <x v="2"/>
  </r>
  <r>
    <s v="CA-2017-119284"/>
    <x v="836"/>
    <d v="2017-06-20T00:00:00"/>
    <x v="1"/>
    <s v="TS-21205"/>
    <s v="Thomas Seio"/>
    <x v="1"/>
    <s v="United States"/>
    <x v="228"/>
    <x v="9"/>
    <x v="0"/>
    <s v="FUR-TA-10004152"/>
    <x v="0"/>
    <x v="2"/>
    <s v="Barricks 18&quot; x 48&quot; Non-Folding Utility Table with Bottom Storage Shelf"/>
    <n v="120.96"/>
    <n v="2"/>
    <n v="-28.224"/>
    <x v="2"/>
    <x v="2"/>
  </r>
  <r>
    <s v="CA-2014-146815"/>
    <x v="30"/>
    <d v="2014-09-13T00:00:00"/>
    <x v="1"/>
    <s v="PP-18955"/>
    <s v="Paul Prost"/>
    <x v="2"/>
    <s v="United States"/>
    <x v="13"/>
    <x v="7"/>
    <x v="2"/>
    <s v="FUR-CH-10004289"/>
    <x v="0"/>
    <x v="1"/>
    <s v="Global Super Steno Chair"/>
    <n v="172.76400000000001"/>
    <n v="2"/>
    <n v="13.437200000000001"/>
    <x v="2"/>
    <x v="4"/>
  </r>
  <r>
    <s v="CA-2014-119144"/>
    <x v="627"/>
    <d v="2014-11-18T00:00:00"/>
    <x v="2"/>
    <s v="JD-16150"/>
    <s v="Justin Deggeller"/>
    <x v="1"/>
    <s v="United States"/>
    <x v="2"/>
    <x v="2"/>
    <x v="1"/>
    <s v="FUR-BO-10004015"/>
    <x v="0"/>
    <x v="0"/>
    <s v="Bush Andora Bookcase, Maple/Graphite Gray Finish"/>
    <n v="305.97449999999998"/>
    <n v="3"/>
    <n v="25.197900000000001"/>
    <x v="3"/>
    <x v="0"/>
  </r>
  <r>
    <s v="CA-2014-105648"/>
    <x v="749"/>
    <d v="2014-03-07T00:00:00"/>
    <x v="1"/>
    <s v="EJ-14155"/>
    <s v="Eva Jacobs"/>
    <x v="0"/>
    <s v="United States"/>
    <x v="53"/>
    <x v="2"/>
    <x v="1"/>
    <s v="FUR-TA-10002958"/>
    <x v="0"/>
    <x v="2"/>
    <s v="Bevis Oval Conference Table, Walnut"/>
    <n v="626.35199999999998"/>
    <n v="3"/>
    <n v="-23.488199999999999"/>
    <x v="4"/>
    <x v="9"/>
  </r>
  <r>
    <s v="US-2015-145422"/>
    <x v="62"/>
    <d v="2015-12-07T00:00:00"/>
    <x v="1"/>
    <s v="PW-19240"/>
    <s v="Pierre Wener"/>
    <x v="0"/>
    <s v="United States"/>
    <x v="28"/>
    <x v="2"/>
    <x v="1"/>
    <s v="FUR-BO-10002213"/>
    <x v="0"/>
    <x v="0"/>
    <s v="Sauder Forest Hills Library, Woodland Oak Finish"/>
    <n v="359.49900000000002"/>
    <n v="3"/>
    <n v="-29.605799999999999"/>
    <x v="4"/>
    <x v="5"/>
  </r>
  <r>
    <s v="CA-2016-120824"/>
    <x v="21"/>
    <d v="2016-06-16T00:00:00"/>
    <x v="0"/>
    <s v="AW-10930"/>
    <s v="Arthur Wiediger"/>
    <x v="2"/>
    <s v="United States"/>
    <x v="6"/>
    <x v="5"/>
    <x v="3"/>
    <s v="FUR-FU-10001424"/>
    <x v="0"/>
    <x v="3"/>
    <s v="Dax Clear Box Frame"/>
    <n v="6.984"/>
    <n v="2"/>
    <n v="-4.5396000000000001"/>
    <x v="4"/>
    <x v="2"/>
  </r>
  <r>
    <s v="CA-2016-120824"/>
    <x v="21"/>
    <d v="2016-06-16T00:00:00"/>
    <x v="0"/>
    <s v="AW-10930"/>
    <s v="Arthur Wiediger"/>
    <x v="2"/>
    <s v="United States"/>
    <x v="6"/>
    <x v="5"/>
    <x v="3"/>
    <s v="FUR-CH-10000229"/>
    <x v="0"/>
    <x v="1"/>
    <s v="Global Enterprise Series Seating High-Back Swivel/Tilt Chairs"/>
    <n v="379.37200000000001"/>
    <n v="2"/>
    <n v="-119.2312"/>
    <x v="4"/>
    <x v="2"/>
  </r>
  <r>
    <s v="CA-2015-103870"/>
    <x v="7"/>
    <d v="2015-12-31T00:00:00"/>
    <x v="1"/>
    <s v="SP-20860"/>
    <s v="Sung Pak"/>
    <x v="1"/>
    <s v="United States"/>
    <x v="34"/>
    <x v="9"/>
    <x v="0"/>
    <s v="FUR-FU-10002030"/>
    <x v="0"/>
    <x v="3"/>
    <s v="Executive Impressions 14&quot; Contract Wall Clock with Quartz Movement"/>
    <n v="53.351999999999997"/>
    <n v="3"/>
    <n v="16.005600000000001"/>
    <x v="4"/>
    <x v="5"/>
  </r>
  <r>
    <s v="CA-2015-103870"/>
    <x v="7"/>
    <d v="2015-12-31T00:00:00"/>
    <x v="1"/>
    <s v="SP-20860"/>
    <s v="Sung Pak"/>
    <x v="1"/>
    <s v="United States"/>
    <x v="34"/>
    <x v="9"/>
    <x v="0"/>
    <s v="FUR-BO-10002853"/>
    <x v="0"/>
    <x v="0"/>
    <s v="O'Sullivan 5-Shelf Heavy-Duty Bookcases"/>
    <n v="131.10400000000001"/>
    <n v="2"/>
    <n v="8.1940000000000008"/>
    <x v="4"/>
    <x v="5"/>
  </r>
  <r>
    <s v="CA-2017-116988"/>
    <x v="419"/>
    <d v="2017-06-29T00:00:00"/>
    <x v="0"/>
    <s v="PW-19030"/>
    <s v="Pauline Webber"/>
    <x v="1"/>
    <s v="United States"/>
    <x v="15"/>
    <x v="13"/>
    <x v="1"/>
    <s v="FUR-FU-10001290"/>
    <x v="0"/>
    <x v="3"/>
    <s v="Executive Impressions Supervisor Wall Clock"/>
    <n v="126.3"/>
    <n v="3"/>
    <n v="40.415999999999997"/>
    <x v="3"/>
    <x v="2"/>
  </r>
  <r>
    <s v="US-2015-144771"/>
    <x v="837"/>
    <d v="2015-10-04T00:00:00"/>
    <x v="2"/>
    <s v="CK-12205"/>
    <s v="Chloris Kastensmidt"/>
    <x v="0"/>
    <s v="United States"/>
    <x v="351"/>
    <x v="36"/>
    <x v="1"/>
    <s v="FUR-FU-10000629"/>
    <x v="0"/>
    <x v="3"/>
    <s v="9-3/4 Diameter Round Wall Clock"/>
    <n v="11.032"/>
    <n v="1"/>
    <n v="3.0337999999999998"/>
    <x v="3"/>
    <x v="1"/>
  </r>
  <r>
    <s v="CA-2017-128076"/>
    <x v="611"/>
    <d v="2017-02-07T00:00:00"/>
    <x v="1"/>
    <s v="BO-11350"/>
    <s v="Bill Overfelt"/>
    <x v="1"/>
    <s v="United States"/>
    <x v="53"/>
    <x v="2"/>
    <x v="1"/>
    <s v="FUR-FU-10000293"/>
    <x v="0"/>
    <x v="3"/>
    <s v="Eldon Antistatic Chair Mats for Low to Medium Pile Carpets"/>
    <n v="210.58"/>
    <n v="2"/>
    <n v="12.6348"/>
    <x v="2"/>
    <x v="11"/>
  </r>
  <r>
    <s v="CA-2016-114307"/>
    <x v="249"/>
    <d v="2016-07-26T00:00:00"/>
    <x v="1"/>
    <s v="MF-17665"/>
    <s v="Maureen Fritzler"/>
    <x v="1"/>
    <s v="United States"/>
    <x v="11"/>
    <x v="32"/>
    <x v="2"/>
    <s v="FUR-FU-10000794"/>
    <x v="0"/>
    <x v="3"/>
    <s v="Eldon Stackable Tray, Side-Load, Legal, Smoke"/>
    <n v="27.42"/>
    <n v="3"/>
    <n v="9.3228000000000009"/>
    <x v="4"/>
    <x v="3"/>
  </r>
  <r>
    <s v="CA-2016-151148"/>
    <x v="51"/>
    <d v="2016-09-13T00:00:00"/>
    <x v="3"/>
    <s v="PO-19180"/>
    <s v="Philisse Overcash"/>
    <x v="2"/>
    <s v="United States"/>
    <x v="74"/>
    <x v="12"/>
    <x v="1"/>
    <s v="FUR-CH-10002304"/>
    <x v="0"/>
    <x v="1"/>
    <s v="Global Stack Chair without Arms, Black"/>
    <n v="83.135999999999996"/>
    <n v="4"/>
    <n v="5.1959999999999997"/>
    <x v="5"/>
    <x v="4"/>
  </r>
  <r>
    <s v="CA-2016-102813"/>
    <x v="192"/>
    <d v="2016-07-03T00:00:00"/>
    <x v="2"/>
    <s v="EA-14035"/>
    <s v="Erin Ashbrook"/>
    <x v="1"/>
    <s v="United States"/>
    <x v="156"/>
    <x v="5"/>
    <x v="3"/>
    <s v="FUR-CH-10000665"/>
    <x v="0"/>
    <x v="1"/>
    <s v="Global Airflow Leather Mesh Back Chair, Black"/>
    <n v="528.42999999999995"/>
    <n v="5"/>
    <n v="0"/>
    <x v="5"/>
    <x v="3"/>
  </r>
  <r>
    <s v="CA-2017-135377"/>
    <x v="838"/>
    <d v="2017-12-18T00:00:00"/>
    <x v="1"/>
    <s v="BP-11095"/>
    <s v="Bart Pistole"/>
    <x v="1"/>
    <s v="United States"/>
    <x v="13"/>
    <x v="7"/>
    <x v="2"/>
    <s v="FUR-BO-10004015"/>
    <x v="0"/>
    <x v="0"/>
    <s v="Bush Andora Bookcase, Maple/Graphite Gray Finish"/>
    <n v="287.976"/>
    <n v="3"/>
    <n v="7.1993999999999998"/>
    <x v="2"/>
    <x v="5"/>
  </r>
  <r>
    <s v="CA-2015-133585"/>
    <x v="822"/>
    <d v="2015-03-04T00:00:00"/>
    <x v="2"/>
    <s v="CM-12715"/>
    <s v="Craig Molinari"/>
    <x v="1"/>
    <s v="United States"/>
    <x v="6"/>
    <x v="5"/>
    <x v="3"/>
    <s v="FUR-BO-10001811"/>
    <x v="0"/>
    <x v="0"/>
    <s v="Atlantic Metals Mobile 5-Shelf Bookcases, Custom Colors"/>
    <n v="1227.9983999999999"/>
    <n v="6"/>
    <n v="-36.117600000000003"/>
    <x v="0"/>
    <x v="9"/>
  </r>
  <r>
    <s v="CA-2016-116911"/>
    <x v="839"/>
    <d v="2016-09-20T00:00:00"/>
    <x v="1"/>
    <s v="JD-16150"/>
    <s v="Justin Deggeller"/>
    <x v="1"/>
    <s v="United States"/>
    <x v="352"/>
    <x v="42"/>
    <x v="1"/>
    <s v="FUR-TA-10003473"/>
    <x v="0"/>
    <x v="2"/>
    <s v="Bretford Rectangular Conference Table Tops"/>
    <n v="1128.3900000000001"/>
    <n v="3"/>
    <n v="259.52969999999999"/>
    <x v="2"/>
    <x v="4"/>
  </r>
  <r>
    <s v="CA-2017-126914"/>
    <x v="836"/>
    <d v="2017-06-19T00:00:00"/>
    <x v="1"/>
    <s v="JE-15715"/>
    <s v="Joe Elijah"/>
    <x v="0"/>
    <s v="United States"/>
    <x v="91"/>
    <x v="30"/>
    <x v="0"/>
    <s v="FUR-CH-10000847"/>
    <x v="0"/>
    <x v="1"/>
    <s v="Global Executive Mid-Back Manager's Chair"/>
    <n v="698.35199999999998"/>
    <n v="3"/>
    <n v="52.376399999999997"/>
    <x v="4"/>
    <x v="2"/>
  </r>
  <r>
    <s v="CA-2017-126914"/>
    <x v="836"/>
    <d v="2017-06-19T00:00:00"/>
    <x v="1"/>
    <s v="JE-15715"/>
    <s v="Joe Elijah"/>
    <x v="0"/>
    <s v="United States"/>
    <x v="91"/>
    <x v="30"/>
    <x v="0"/>
    <s v="FUR-BO-10000468"/>
    <x v="0"/>
    <x v="0"/>
    <s v="O'Sullivan 2-Shelf Heavy-Duty Bookcases"/>
    <n v="77.727999999999994"/>
    <n v="2"/>
    <n v="-3.8864000000000001"/>
    <x v="4"/>
    <x v="2"/>
  </r>
  <r>
    <s v="CA-2016-140935"/>
    <x v="480"/>
    <d v="2016-11-12T00:00:00"/>
    <x v="2"/>
    <s v="AB-10015"/>
    <s v="Aaron Bergman"/>
    <x v="0"/>
    <s v="United States"/>
    <x v="258"/>
    <x v="37"/>
    <x v="3"/>
    <s v="FUR-BO-10003966"/>
    <x v="0"/>
    <x v="0"/>
    <s v="Sauder Facets Collection Library, Sky Alder Finish"/>
    <n v="341.96"/>
    <n v="2"/>
    <n v="54.7136"/>
    <x v="3"/>
    <x v="0"/>
  </r>
  <r>
    <s v="CA-2016-113082"/>
    <x v="51"/>
    <d v="2016-09-16T00:00:00"/>
    <x v="1"/>
    <s v="MC-17590"/>
    <s v="Matt Collister"/>
    <x v="1"/>
    <s v="United States"/>
    <x v="353"/>
    <x v="7"/>
    <x v="2"/>
    <s v="FUR-FU-10002813"/>
    <x v="0"/>
    <x v="3"/>
    <s v="DAX Contemporary Wood Frame with Silver Metal Mat, Desktop, 11 x 14 Size"/>
    <n v="40.479999999999997"/>
    <n v="2"/>
    <n v="14.572800000000001"/>
    <x v="4"/>
    <x v="4"/>
  </r>
  <r>
    <s v="CA-2015-127754"/>
    <x v="155"/>
    <d v="2015-07-31T00:00:00"/>
    <x v="1"/>
    <s v="CK-12760"/>
    <s v="Cyma Kinney"/>
    <x v="1"/>
    <s v="United States"/>
    <x v="110"/>
    <x v="22"/>
    <x v="1"/>
    <s v="FUR-CH-10003199"/>
    <x v="0"/>
    <x v="1"/>
    <s v="Office Star - Contemporary Task Swivel Chair"/>
    <n v="266.35199999999998"/>
    <n v="3"/>
    <n v="13.317600000000001"/>
    <x v="2"/>
    <x v="3"/>
  </r>
  <r>
    <s v="CA-2015-145324"/>
    <x v="840"/>
    <d v="2015-11-19T00:00:00"/>
    <x v="1"/>
    <s v="DH-13675"/>
    <s v="Duane Huffman"/>
    <x v="2"/>
    <s v="United States"/>
    <x v="95"/>
    <x v="25"/>
    <x v="0"/>
    <s v="FUR-FU-10002759"/>
    <x v="0"/>
    <x v="3"/>
    <s v="12-1/2 Diameter Round Wall Clock"/>
    <n v="39.96"/>
    <n v="2"/>
    <n v="14.3856"/>
    <x v="4"/>
    <x v="0"/>
  </r>
  <r>
    <s v="CA-2015-140718"/>
    <x v="473"/>
    <d v="2015-07-04T00:00:00"/>
    <x v="2"/>
    <s v="FA-14230"/>
    <s v="Frank Atkinson"/>
    <x v="1"/>
    <s v="United States"/>
    <x v="168"/>
    <x v="30"/>
    <x v="0"/>
    <s v="FUR-FU-10000076"/>
    <x v="0"/>
    <x v="3"/>
    <s v="24-Hour Round Wall Clock"/>
    <n v="159.84"/>
    <n v="10"/>
    <n v="45.954000000000001"/>
    <x v="3"/>
    <x v="3"/>
  </r>
  <r>
    <s v="CA-2015-125934"/>
    <x v="795"/>
    <d v="2015-09-18T00:00:00"/>
    <x v="1"/>
    <s v="SN-20560"/>
    <s v="Skye Norling"/>
    <x v="2"/>
    <s v="United States"/>
    <x v="309"/>
    <x v="18"/>
    <x v="2"/>
    <s v="FUR-FU-10002107"/>
    <x v="0"/>
    <x v="3"/>
    <s v="Eldon Pizzaz Desk Accessories"/>
    <n v="8.92"/>
    <n v="4"/>
    <n v="3.9247999999999998"/>
    <x v="1"/>
    <x v="4"/>
  </r>
  <r>
    <s v="CA-2014-120411"/>
    <x v="23"/>
    <d v="2014-09-23T00:00:00"/>
    <x v="2"/>
    <s v="SB-20185"/>
    <s v="Sarah Brown"/>
    <x v="0"/>
    <s v="United States"/>
    <x v="9"/>
    <x v="8"/>
    <x v="3"/>
    <s v="FUR-BO-10004218"/>
    <x v="0"/>
    <x v="0"/>
    <s v="Bush Heritage Pine Collection 5-Shelf Bookcase, Albany Pine Finish, *Special Order"/>
    <n v="493.43"/>
    <n v="5"/>
    <n v="-70.489999999999995"/>
    <x v="0"/>
    <x v="4"/>
  </r>
  <r>
    <s v="CA-2017-101805"/>
    <x v="451"/>
    <d v="2017-12-06T00:00:00"/>
    <x v="1"/>
    <s v="SH-19975"/>
    <s v="Sally Hughsby"/>
    <x v="1"/>
    <s v="United States"/>
    <x v="15"/>
    <x v="13"/>
    <x v="1"/>
    <s v="FUR-FU-10000023"/>
    <x v="0"/>
    <x v="3"/>
    <s v="Eldon Wave Desk Accessories"/>
    <n v="70.680000000000007"/>
    <n v="12"/>
    <n v="31.0992"/>
    <x v="2"/>
    <x v="5"/>
  </r>
  <r>
    <s v="CA-2017-103968"/>
    <x v="451"/>
    <d v="2017-12-07T00:00:00"/>
    <x v="1"/>
    <s v="ML-17755"/>
    <s v="Max Ludwig"/>
    <x v="2"/>
    <s v="United States"/>
    <x v="354"/>
    <x v="2"/>
    <x v="1"/>
    <s v="FUR-FU-10003394"/>
    <x v="0"/>
    <x v="3"/>
    <s v="Tenex &quot;The Solids&quot; Textured Chair Mats"/>
    <n v="629.64"/>
    <n v="9"/>
    <n v="107.03879999999999"/>
    <x v="6"/>
    <x v="5"/>
  </r>
  <r>
    <s v="CA-2016-162159"/>
    <x v="751"/>
    <d v="2016-09-18T00:00:00"/>
    <x v="2"/>
    <s v="CR-12625"/>
    <s v="Corey Roper"/>
    <x v="2"/>
    <s v="United States"/>
    <x v="29"/>
    <x v="24"/>
    <x v="0"/>
    <s v="FUR-CH-10001146"/>
    <x v="0"/>
    <x v="1"/>
    <s v="Global Value Mid-Back Manager's Chair, Gray"/>
    <n v="121.78"/>
    <n v="2"/>
    <n v="30.445"/>
    <x v="3"/>
    <x v="4"/>
  </r>
  <r>
    <s v="CA-2015-111038"/>
    <x v="239"/>
    <d v="2015-12-06T00:00:00"/>
    <x v="1"/>
    <s v="LC-16960"/>
    <s v="Lindsay Castell"/>
    <x v="2"/>
    <s v="United States"/>
    <x v="53"/>
    <x v="2"/>
    <x v="1"/>
    <s v="FUR-CH-10003973"/>
    <x v="0"/>
    <x v="1"/>
    <s v="GuestStacker Chair with Chrome Finish Legs"/>
    <n v="2676.672"/>
    <n v="9"/>
    <n v="267.66719999999998"/>
    <x v="2"/>
    <x v="5"/>
  </r>
  <r>
    <s v="CA-2014-124723"/>
    <x v="31"/>
    <d v="2014-08-12T00:00:00"/>
    <x v="1"/>
    <s v="GZ-14470"/>
    <s v="Gary Zandusky"/>
    <x v="0"/>
    <s v="United States"/>
    <x v="303"/>
    <x v="5"/>
    <x v="3"/>
    <s v="FUR-TA-10001307"/>
    <x v="0"/>
    <x v="2"/>
    <s v="SAFCO PlanMaster Heigh-Adjustable Drafting Table Base, 43w x 30d x 30-37h, Black"/>
    <n v="489.23"/>
    <n v="2"/>
    <n v="41.933999999999997"/>
    <x v="1"/>
    <x v="10"/>
  </r>
  <r>
    <s v="CA-2016-167241"/>
    <x v="404"/>
    <d v="2016-08-22T00:00:00"/>
    <x v="1"/>
    <s v="BD-11320"/>
    <s v="Bill Donatelli"/>
    <x v="0"/>
    <s v="United States"/>
    <x v="2"/>
    <x v="2"/>
    <x v="1"/>
    <s v="FUR-FU-10004071"/>
    <x v="0"/>
    <x v="3"/>
    <s v="Luxo Professional Magnifying Clamp-On Fluorescent Lamps"/>
    <n v="312.02999999999997"/>
    <n v="3"/>
    <n v="43.684199999999997"/>
    <x v="1"/>
    <x v="10"/>
  </r>
  <r>
    <s v="CA-2016-150483"/>
    <x v="841"/>
    <d v="2016-06-04T00:00:00"/>
    <x v="1"/>
    <s v="BP-11290"/>
    <s v="Beth Paige"/>
    <x v="0"/>
    <s v="United States"/>
    <x v="42"/>
    <x v="8"/>
    <x v="3"/>
    <s v="FUR-FU-10001379"/>
    <x v="0"/>
    <x v="3"/>
    <s v="Executive Impressions 16-1/2&quot; Circular Wall Clock"/>
    <n v="32.064"/>
    <n v="3"/>
    <n v="-12.8256"/>
    <x v="4"/>
    <x v="7"/>
  </r>
  <r>
    <s v="CA-2016-150483"/>
    <x v="841"/>
    <d v="2016-06-04T00:00:00"/>
    <x v="1"/>
    <s v="BP-11290"/>
    <s v="Beth Paige"/>
    <x v="0"/>
    <s v="United States"/>
    <x v="42"/>
    <x v="8"/>
    <x v="3"/>
    <s v="FUR-CH-10000422"/>
    <x v="0"/>
    <x v="1"/>
    <s v="Global Highback Leather Tilter in Burgundy"/>
    <n v="191.07900000000001"/>
    <n v="3"/>
    <n v="-38.215800000000002"/>
    <x v="4"/>
    <x v="7"/>
  </r>
  <r>
    <s v="CA-2014-160276"/>
    <x v="842"/>
    <d v="2014-04-08T00:00:00"/>
    <x v="1"/>
    <s v="AH-10690"/>
    <s v="Anna HŠberlin"/>
    <x v="1"/>
    <s v="United States"/>
    <x v="304"/>
    <x v="25"/>
    <x v="0"/>
    <s v="FUR-FU-10003192"/>
    <x v="0"/>
    <x v="3"/>
    <s v="Luxo Adjustable Task Clamp Lamp"/>
    <n v="177.68"/>
    <n v="2"/>
    <n v="46.196800000000003"/>
    <x v="6"/>
    <x v="6"/>
  </r>
  <r>
    <s v="CA-2016-145709"/>
    <x v="803"/>
    <d v="2016-10-08T00:00:00"/>
    <x v="1"/>
    <s v="AH-10690"/>
    <s v="Anna HŠberlin"/>
    <x v="1"/>
    <s v="United States"/>
    <x v="355"/>
    <x v="1"/>
    <x v="0"/>
    <s v="FUR-FU-10002885"/>
    <x v="0"/>
    <x v="3"/>
    <s v="Magna Visual Magnetic Picture Hangers"/>
    <n v="11.568"/>
    <n v="3"/>
    <n v="2.6027999999999998"/>
    <x v="4"/>
    <x v="1"/>
  </r>
  <r>
    <s v="CA-2016-168032"/>
    <x v="772"/>
    <d v="2016-02-03T00:00:00"/>
    <x v="1"/>
    <s v="DF-13135"/>
    <s v="David Flashing"/>
    <x v="0"/>
    <s v="United States"/>
    <x v="88"/>
    <x v="8"/>
    <x v="3"/>
    <s v="FUR-TA-10004256"/>
    <x v="0"/>
    <x v="2"/>
    <s v="Bretford ÒJust In TimeÓ Height-Adjustable Multi-Task Work Tables"/>
    <n v="626.1"/>
    <n v="3"/>
    <n v="-538.44600000000003"/>
    <x v="4"/>
    <x v="8"/>
  </r>
  <r>
    <s v="US-2015-168704"/>
    <x v="315"/>
    <d v="2015-04-17T00:00:00"/>
    <x v="1"/>
    <s v="FP-14320"/>
    <s v="Frank Preis"/>
    <x v="0"/>
    <s v="United States"/>
    <x v="156"/>
    <x v="5"/>
    <x v="3"/>
    <s v="FUR-TA-10000688"/>
    <x v="0"/>
    <x v="2"/>
    <s v="Chromcraft Bull-Nose Wood Round Conference Table Top, Wood Base"/>
    <n v="609.98"/>
    <n v="4"/>
    <n v="-113.282"/>
    <x v="4"/>
    <x v="6"/>
  </r>
  <r>
    <s v="US-2015-168704"/>
    <x v="315"/>
    <d v="2015-04-17T00:00:00"/>
    <x v="1"/>
    <s v="FP-14320"/>
    <s v="Frank Preis"/>
    <x v="0"/>
    <s v="United States"/>
    <x v="156"/>
    <x v="5"/>
    <x v="3"/>
    <s v="FUR-TA-10002530"/>
    <x v="0"/>
    <x v="2"/>
    <s v="Iceberg OfficeWorks 42&quot; Round Tables"/>
    <n v="211.37200000000001"/>
    <n v="2"/>
    <n v="-45.293999999999997"/>
    <x v="4"/>
    <x v="6"/>
  </r>
  <r>
    <s v="CA-2017-143252"/>
    <x v="186"/>
    <d v="2017-12-24T00:00:00"/>
    <x v="1"/>
    <s v="HE-14800"/>
    <s v="Harold Engle"/>
    <x v="1"/>
    <s v="United States"/>
    <x v="79"/>
    <x v="16"/>
    <x v="3"/>
    <s v="FUR-FU-10001057"/>
    <x v="0"/>
    <x v="3"/>
    <s v="Tensor Track Tree Floor Lamp"/>
    <n v="99.95"/>
    <n v="5"/>
    <n v="22.988499999999998"/>
    <x v="6"/>
    <x v="5"/>
  </r>
  <r>
    <s v="CA-2016-102134"/>
    <x v="269"/>
    <d v="2016-03-19T00:00:00"/>
    <x v="1"/>
    <s v="SP-20545"/>
    <s v="Sibella Parks"/>
    <x v="1"/>
    <s v="United States"/>
    <x v="356"/>
    <x v="16"/>
    <x v="3"/>
    <s v="FUR-FU-10003724"/>
    <x v="0"/>
    <x v="3"/>
    <s v="Westinghouse Clip-On Gooseneck Lamps"/>
    <n v="16.739999999999998"/>
    <n v="2"/>
    <n v="4.3524000000000003"/>
    <x v="2"/>
    <x v="9"/>
  </r>
  <r>
    <s v="CA-2017-111717"/>
    <x v="843"/>
    <d v="2017-10-16T00:00:00"/>
    <x v="1"/>
    <s v="SW-20245"/>
    <s v="Scot Wooten"/>
    <x v="0"/>
    <s v="United States"/>
    <x v="14"/>
    <x v="8"/>
    <x v="3"/>
    <s v="FUR-CH-10001545"/>
    <x v="0"/>
    <x v="1"/>
    <s v="Hon Comfortask Task/Swivel Chairs"/>
    <n v="239.358"/>
    <n v="3"/>
    <n v="-47.871600000000001"/>
    <x v="6"/>
    <x v="1"/>
  </r>
  <r>
    <s v="CA-2017-150910"/>
    <x v="313"/>
    <d v="2017-12-28T00:00:00"/>
    <x v="1"/>
    <s v="JL-15130"/>
    <s v="Jack Lebron"/>
    <x v="0"/>
    <s v="United States"/>
    <x v="38"/>
    <x v="9"/>
    <x v="0"/>
    <s v="FUR-TA-10002903"/>
    <x v="0"/>
    <x v="2"/>
    <s v="Bevis Round Bullnose 29&quot; High Table Top"/>
    <n v="934.95600000000002"/>
    <n v="6"/>
    <n v="-249.32159999999999"/>
    <x v="6"/>
    <x v="5"/>
  </r>
  <r>
    <s v="CA-2014-156790"/>
    <x v="98"/>
    <d v="2014-08-10T00:00:00"/>
    <x v="0"/>
    <s v="VG-21790"/>
    <s v="Vivek Gonzalez"/>
    <x v="0"/>
    <s v="United States"/>
    <x v="51"/>
    <x v="1"/>
    <x v="0"/>
    <s v="FUR-BO-10000468"/>
    <x v="0"/>
    <x v="0"/>
    <s v="O'Sullivan 2-Shelf Heavy-Duty Bookcases"/>
    <n v="155.45599999999999"/>
    <n v="4"/>
    <n v="-7.7728000000000002"/>
    <x v="3"/>
    <x v="10"/>
  </r>
  <r>
    <s v="CA-2017-105620"/>
    <x v="19"/>
    <d v="2017-12-28T00:00:00"/>
    <x v="2"/>
    <s v="JH-15430"/>
    <s v="Jennifer Halladay"/>
    <x v="0"/>
    <s v="United States"/>
    <x v="173"/>
    <x v="1"/>
    <x v="0"/>
    <s v="FUR-FU-10004963"/>
    <x v="0"/>
    <x v="3"/>
    <s v="Eldon 400 Class Desk Accessories, Black Carbon"/>
    <n v="21"/>
    <n v="3"/>
    <n v="5.7750000000000004"/>
    <x v="0"/>
    <x v="5"/>
  </r>
  <r>
    <s v="CA-2017-150266"/>
    <x v="608"/>
    <d v="2017-11-30T00:00:00"/>
    <x v="1"/>
    <s v="RO-19780"/>
    <s v="Rose O'Brian"/>
    <x v="0"/>
    <s v="United States"/>
    <x v="6"/>
    <x v="5"/>
    <x v="3"/>
    <s v="FUR-CH-10002126"/>
    <x v="0"/>
    <x v="1"/>
    <s v="Hon Deluxe Fabric Upholstered Stacking Chairs"/>
    <n v="853.93"/>
    <n v="5"/>
    <n v="-24.398"/>
    <x v="2"/>
    <x v="0"/>
  </r>
  <r>
    <s v="CA-2016-157280"/>
    <x v="541"/>
    <d v="2016-11-07T00:00:00"/>
    <x v="2"/>
    <s v="LW-17125"/>
    <s v="Liz Willingham"/>
    <x v="0"/>
    <s v="United States"/>
    <x v="304"/>
    <x v="25"/>
    <x v="0"/>
    <s v="FUR-FU-10004665"/>
    <x v="0"/>
    <x v="3"/>
    <s v="3M Polarizing Task Lamp with Clamp Arm, Light Gray"/>
    <n v="273.95999999999998"/>
    <n v="2"/>
    <n v="71.229600000000005"/>
    <x v="3"/>
    <x v="0"/>
  </r>
  <r>
    <s v="CA-2016-157280"/>
    <x v="541"/>
    <d v="2016-11-07T00:00:00"/>
    <x v="2"/>
    <s v="LW-17125"/>
    <s v="Liz Willingham"/>
    <x v="0"/>
    <s v="United States"/>
    <x v="304"/>
    <x v="25"/>
    <x v="0"/>
    <s v="FUR-FU-10003806"/>
    <x v="0"/>
    <x v="3"/>
    <s v="Tenex Chairmat w/ Average Lip, 45&quot; x 53&quot;"/>
    <n v="756.8"/>
    <n v="5"/>
    <n v="75.680000000000007"/>
    <x v="3"/>
    <x v="0"/>
  </r>
  <r>
    <s v="CA-2016-134180"/>
    <x v="361"/>
    <d v="2016-11-07T00:00:00"/>
    <x v="1"/>
    <s v="JP-16135"/>
    <s v="Julie Prescott"/>
    <x v="2"/>
    <s v="United States"/>
    <x v="3"/>
    <x v="3"/>
    <x v="2"/>
    <s v="FUR-CH-10004886"/>
    <x v="0"/>
    <x v="1"/>
    <s v="Bevis Steel Folding Chairs"/>
    <n v="470.15499999999997"/>
    <n v="7"/>
    <n v="-13.433"/>
    <x v="4"/>
    <x v="0"/>
  </r>
  <r>
    <s v="CA-2017-122308"/>
    <x v="781"/>
    <d v="2017-03-28T00:00:00"/>
    <x v="1"/>
    <s v="MV-17485"/>
    <s v="Mark Van Huff"/>
    <x v="0"/>
    <s v="United States"/>
    <x v="13"/>
    <x v="7"/>
    <x v="2"/>
    <s v="FUR-CH-10000665"/>
    <x v="0"/>
    <x v="1"/>
    <s v="Global Airflow Leather Mesh Back Chair, Black"/>
    <n v="271.76400000000001"/>
    <n v="2"/>
    <n v="60.392000000000003"/>
    <x v="4"/>
    <x v="9"/>
  </r>
  <r>
    <s v="CA-2017-159226"/>
    <x v="844"/>
    <d v="2017-04-27T00:00:00"/>
    <x v="0"/>
    <s v="RL-19615"/>
    <s v="Rob Lucas"/>
    <x v="0"/>
    <s v="United States"/>
    <x v="2"/>
    <x v="2"/>
    <x v="1"/>
    <s v="FUR-BO-10004709"/>
    <x v="0"/>
    <x v="0"/>
    <s v="Bush Westfield Collection Bookcases, Medium Cherry Finish"/>
    <n v="344.98099999999999"/>
    <n v="7"/>
    <n v="28.4102"/>
    <x v="3"/>
    <x v="6"/>
  </r>
  <r>
    <s v="CA-2017-156622"/>
    <x v="68"/>
    <d v="2017-11-26T00:00:00"/>
    <x v="2"/>
    <s v="JP-15460"/>
    <s v="Jennifer Patt"/>
    <x v="1"/>
    <s v="United States"/>
    <x v="144"/>
    <x v="5"/>
    <x v="3"/>
    <s v="FUR-TA-10003008"/>
    <x v="0"/>
    <x v="2"/>
    <s v="Lesro Round Back Collection Coffee Table, End Table"/>
    <n v="127.785"/>
    <n v="1"/>
    <n v="-31.0335"/>
    <x v="0"/>
    <x v="0"/>
  </r>
  <r>
    <s v="CA-2016-110898"/>
    <x v="845"/>
    <d v="2016-03-12T00:00:00"/>
    <x v="1"/>
    <s v="LC-16870"/>
    <s v="Lena Cacioppo"/>
    <x v="0"/>
    <s v="United States"/>
    <x v="9"/>
    <x v="8"/>
    <x v="3"/>
    <s v="FUR-FU-10003773"/>
    <x v="0"/>
    <x v="3"/>
    <s v="Eldon Cleatmat Plus Chair Mats for High Pile Carpets"/>
    <n v="159.04"/>
    <n v="5"/>
    <n v="-194.82400000000001"/>
    <x v="6"/>
    <x v="9"/>
  </r>
  <r>
    <s v="CA-2016-110898"/>
    <x v="845"/>
    <d v="2016-03-12T00:00:00"/>
    <x v="1"/>
    <s v="LC-16870"/>
    <s v="Lena Cacioppo"/>
    <x v="0"/>
    <s v="United States"/>
    <x v="9"/>
    <x v="8"/>
    <x v="3"/>
    <s v="FUR-TA-10000849"/>
    <x v="0"/>
    <x v="2"/>
    <s v="Bevis Rectangular Conference Tables"/>
    <n v="145.97999999999999"/>
    <n v="2"/>
    <n v="-99.266400000000004"/>
    <x v="6"/>
    <x v="9"/>
  </r>
  <r>
    <s v="CA-2015-123092"/>
    <x v="62"/>
    <d v="2015-12-07T00:00:00"/>
    <x v="1"/>
    <s v="JG-15115"/>
    <s v="Jack Garza"/>
    <x v="0"/>
    <s v="United States"/>
    <x v="51"/>
    <x v="30"/>
    <x v="0"/>
    <s v="FUR-FU-10000222"/>
    <x v="0"/>
    <x v="3"/>
    <s v="Seth Thomas 16&quot; Steel Case Clock"/>
    <n v="77.951999999999998"/>
    <n v="3"/>
    <n v="12.667199999999999"/>
    <x v="4"/>
    <x v="5"/>
  </r>
  <r>
    <s v="US-2015-128587"/>
    <x v="37"/>
    <d v="2015-12-30T00:00:00"/>
    <x v="1"/>
    <s v="HM-14860"/>
    <s v="Harry Marie"/>
    <x v="1"/>
    <s v="United States"/>
    <x v="76"/>
    <x v="23"/>
    <x v="3"/>
    <s v="FUR-FU-10003026"/>
    <x v="0"/>
    <x v="3"/>
    <s v="Eldon Regeneration Recycled Desk Accessories, Black"/>
    <n v="9.68"/>
    <n v="2"/>
    <n v="3.7751999999999999"/>
    <x v="6"/>
    <x v="5"/>
  </r>
  <r>
    <s v="CA-2017-159100"/>
    <x v="259"/>
    <d v="2017-10-21T00:00:00"/>
    <x v="1"/>
    <s v="VP-21760"/>
    <s v="Victoria Pisteka"/>
    <x v="1"/>
    <s v="United States"/>
    <x v="11"/>
    <x v="9"/>
    <x v="0"/>
    <s v="FUR-TA-10001950"/>
    <x v="0"/>
    <x v="2"/>
    <s v="Balt Solid Wood Round Tables"/>
    <n v="1875.258"/>
    <n v="7"/>
    <n v="-968.88329999999996"/>
    <x v="2"/>
    <x v="1"/>
  </r>
  <r>
    <s v="CA-2017-137785"/>
    <x v="846"/>
    <d v="2017-05-17T00:00:00"/>
    <x v="1"/>
    <s v="MH-18115"/>
    <s v="Mick Hernandez"/>
    <x v="2"/>
    <s v="United States"/>
    <x v="3"/>
    <x v="3"/>
    <x v="2"/>
    <s v="FUR-CH-10001482"/>
    <x v="0"/>
    <x v="1"/>
    <s v="Office Star - Mesh Screen back chair with Vinyl seat"/>
    <n v="458.43"/>
    <n v="5"/>
    <n v="-124.431"/>
    <x v="4"/>
    <x v="7"/>
  </r>
  <r>
    <s v="CA-2017-107825"/>
    <x v="414"/>
    <d v="2017-11-18T00:00:00"/>
    <x v="3"/>
    <s v="NB-18655"/>
    <s v="Nona Balk"/>
    <x v="1"/>
    <s v="United States"/>
    <x v="79"/>
    <x v="16"/>
    <x v="3"/>
    <s v="FUR-FU-10000206"/>
    <x v="0"/>
    <x v="3"/>
    <s v="GE General Purpose, Extra Long Life, Showcase &amp; Floodlight Incandescent Bulbs"/>
    <n v="5.82"/>
    <n v="2"/>
    <n v="2.7353999999999998"/>
    <x v="7"/>
    <x v="0"/>
  </r>
  <r>
    <s v="CA-2016-121447"/>
    <x v="629"/>
    <d v="2016-02-22T00:00:00"/>
    <x v="2"/>
    <s v="EA-14035"/>
    <s v="Erin Ashbrook"/>
    <x v="1"/>
    <s v="United States"/>
    <x v="13"/>
    <x v="7"/>
    <x v="2"/>
    <s v="FUR-FU-10001861"/>
    <x v="0"/>
    <x v="3"/>
    <s v="Floodlight Indoor Halogen Bulbs, 1 Bulb per Pack, 60 Watts"/>
    <n v="135.80000000000001"/>
    <n v="7"/>
    <n v="66.542000000000002"/>
    <x v="5"/>
    <x v="11"/>
  </r>
  <r>
    <s v="CA-2014-100706"/>
    <x v="439"/>
    <d v="2014-12-18T00:00:00"/>
    <x v="0"/>
    <s v="LE-16810"/>
    <s v="Laurel Elliston"/>
    <x v="0"/>
    <s v="United States"/>
    <x v="76"/>
    <x v="25"/>
    <x v="0"/>
    <s v="FUR-FU-10002268"/>
    <x v="0"/>
    <x v="3"/>
    <s v="Ultra Door Push Plate"/>
    <n v="29.46"/>
    <n v="6"/>
    <n v="9.7218"/>
    <x v="3"/>
    <x v="5"/>
  </r>
  <r>
    <s v="US-2016-141880"/>
    <x v="847"/>
    <d v="2016-08-23T00:00:00"/>
    <x v="2"/>
    <s v="TC-21475"/>
    <s v="Tony Chapman"/>
    <x v="2"/>
    <s v="United States"/>
    <x v="200"/>
    <x v="12"/>
    <x v="1"/>
    <s v="FUR-FU-10001979"/>
    <x v="0"/>
    <x v="3"/>
    <s v="Dana Halogen Swing-Arm Architect Lamp"/>
    <n v="98.328000000000003"/>
    <n v="3"/>
    <n v="9.8328000000000007"/>
    <x v="5"/>
    <x v="10"/>
  </r>
  <r>
    <s v="CA-2015-165799"/>
    <x v="330"/>
    <d v="2015-07-02T00:00:00"/>
    <x v="2"/>
    <s v="SG-20470"/>
    <s v="Sheri Gordon"/>
    <x v="0"/>
    <s v="United States"/>
    <x v="13"/>
    <x v="7"/>
    <x v="2"/>
    <s v="FUR-CH-10001482"/>
    <x v="0"/>
    <x v="1"/>
    <s v="Office Star - Mesh Screen back chair with Vinyl seat"/>
    <n v="117.88200000000001"/>
    <n v="1"/>
    <n v="1.3098000000000001"/>
    <x v="0"/>
    <x v="2"/>
  </r>
  <r>
    <s v="CA-2016-102127"/>
    <x v="517"/>
    <d v="2016-07-02T00:00:00"/>
    <x v="1"/>
    <s v="VP-21760"/>
    <s v="Victoria Pisteka"/>
    <x v="1"/>
    <s v="United States"/>
    <x v="13"/>
    <x v="7"/>
    <x v="2"/>
    <s v="FUR-FU-10003976"/>
    <x v="0"/>
    <x v="3"/>
    <s v="DAX Executive Solid Wood Document Frame, Desktop or Hang, Mahogany, 5 x 7"/>
    <n v="37.74"/>
    <n v="3"/>
    <n v="12.8316"/>
    <x v="6"/>
    <x v="2"/>
  </r>
  <r>
    <s v="US-2016-152415"/>
    <x v="334"/>
    <d v="2016-09-22T00:00:00"/>
    <x v="1"/>
    <s v="PO-18865"/>
    <s v="Patrick O'Donnell"/>
    <x v="0"/>
    <s v="United States"/>
    <x v="357"/>
    <x v="20"/>
    <x v="2"/>
    <s v="FUR-FU-10002597"/>
    <x v="0"/>
    <x v="3"/>
    <s v="C-Line Magnetic Cubicle Keepers, Clear Polypropylene"/>
    <n v="14.82"/>
    <n v="3"/>
    <n v="6.2244000000000002"/>
    <x v="2"/>
    <x v="4"/>
  </r>
  <r>
    <s v="US-2016-152415"/>
    <x v="334"/>
    <d v="2016-09-22T00:00:00"/>
    <x v="1"/>
    <s v="PO-18865"/>
    <s v="Patrick O'Donnell"/>
    <x v="0"/>
    <s v="United States"/>
    <x v="357"/>
    <x v="20"/>
    <x v="2"/>
    <s v="FUR-FU-10004864"/>
    <x v="0"/>
    <x v="3"/>
    <s v="Howard Miller 14-1/2&quot; Diameter Chrome Round Wall Clock"/>
    <n v="191.82"/>
    <n v="3"/>
    <n v="61.382399999999997"/>
    <x v="2"/>
    <x v="4"/>
  </r>
  <r>
    <s v="CA-2017-128041"/>
    <x v="449"/>
    <d v="2017-09-01T00:00:00"/>
    <x v="3"/>
    <s v="RW-19540"/>
    <s v="Rick Wilson"/>
    <x v="1"/>
    <s v="United States"/>
    <x v="15"/>
    <x v="13"/>
    <x v="1"/>
    <s v="FUR-TA-10002607"/>
    <x v="0"/>
    <x v="2"/>
    <s v="KI Conference Tables"/>
    <n v="283.56"/>
    <n v="4"/>
    <n v="45.369599999999998"/>
    <x v="7"/>
    <x v="4"/>
  </r>
  <r>
    <s v="CA-2017-105823"/>
    <x v="848"/>
    <d v="2017-06-26T00:00:00"/>
    <x v="1"/>
    <s v="RB-19465"/>
    <s v="Rick Bensley"/>
    <x v="2"/>
    <s v="United States"/>
    <x v="25"/>
    <x v="17"/>
    <x v="3"/>
    <s v="FUR-CH-10000454"/>
    <x v="0"/>
    <x v="1"/>
    <s v="Hon Deluxe Fabric Upholstered Stacking Chairs, Rounded Back"/>
    <n v="487.96"/>
    <n v="2"/>
    <n v="146.38800000000001"/>
    <x v="4"/>
    <x v="2"/>
  </r>
  <r>
    <s v="CA-2014-138177"/>
    <x v="539"/>
    <d v="2014-09-24T00:00:00"/>
    <x v="1"/>
    <s v="ND-18460"/>
    <s v="Neil Ducich"/>
    <x v="1"/>
    <s v="United States"/>
    <x v="262"/>
    <x v="22"/>
    <x v="1"/>
    <s v="FUR-TA-10004607"/>
    <x v="0"/>
    <x v="2"/>
    <s v="Hon 2111 Invitation Series Straight Table"/>
    <n v="73.915000000000006"/>
    <n v="1"/>
    <n v="-45.827300000000001"/>
    <x v="2"/>
    <x v="4"/>
  </r>
  <r>
    <s v="CA-2014-114335"/>
    <x v="849"/>
    <d v="2014-10-03T00:00:00"/>
    <x v="1"/>
    <s v="XP-21865"/>
    <s v="Xylona Preis"/>
    <x v="0"/>
    <s v="United States"/>
    <x v="358"/>
    <x v="1"/>
    <x v="0"/>
    <s v="FUR-FU-10000277"/>
    <x v="0"/>
    <x v="3"/>
    <s v="Deflect-o DuraMat Antistatic Studded Beveled Mat for Medium Pile Carpeting"/>
    <n v="337.08800000000002"/>
    <n v="4"/>
    <n v="16.854399999999998"/>
    <x v="2"/>
    <x v="4"/>
  </r>
  <r>
    <s v="CA-2015-160227"/>
    <x v="46"/>
    <d v="2015-11-04T00:00:00"/>
    <x v="2"/>
    <s v="ED-13885"/>
    <s v="Emily Ducich"/>
    <x v="2"/>
    <s v="United States"/>
    <x v="13"/>
    <x v="7"/>
    <x v="2"/>
    <s v="FUR-CH-10002073"/>
    <x v="0"/>
    <x v="1"/>
    <s v="Hon Olson Stacker Chairs"/>
    <n v="2621.3220000000001"/>
    <n v="11"/>
    <n v="553.39020000000005"/>
    <x v="3"/>
    <x v="0"/>
  </r>
  <r>
    <s v="CA-2015-149097"/>
    <x v="798"/>
    <d v="2015-10-24T00:00:00"/>
    <x v="1"/>
    <s v="SV-20785"/>
    <s v="Stewart Visinsky"/>
    <x v="0"/>
    <s v="United States"/>
    <x v="2"/>
    <x v="2"/>
    <x v="1"/>
    <s v="FUR-FU-10003424"/>
    <x v="0"/>
    <x v="3"/>
    <s v="Nu-Dell Oak Frame"/>
    <n v="74.760000000000005"/>
    <n v="7"/>
    <n v="23.923200000000001"/>
    <x v="4"/>
    <x v="1"/>
  </r>
  <r>
    <s v="CA-2015-149097"/>
    <x v="798"/>
    <d v="2015-10-24T00:00:00"/>
    <x v="1"/>
    <s v="SV-20785"/>
    <s v="Stewart Visinsky"/>
    <x v="0"/>
    <s v="United States"/>
    <x v="2"/>
    <x v="2"/>
    <x v="1"/>
    <s v="FUR-TA-10001086"/>
    <x v="0"/>
    <x v="2"/>
    <s v="SAFCO PlanMaster Boards, 60w x 37-1/2d, White Melamine"/>
    <n v="364.77600000000001"/>
    <n v="3"/>
    <n v="27.3582"/>
    <x v="4"/>
    <x v="1"/>
  </r>
  <r>
    <s v="CA-2016-132304"/>
    <x v="184"/>
    <d v="2016-06-18T00:00:00"/>
    <x v="1"/>
    <s v="AR-10825"/>
    <s v="Anthony Rawles"/>
    <x v="1"/>
    <s v="United States"/>
    <x v="15"/>
    <x v="13"/>
    <x v="1"/>
    <s v="FUR-TA-10004619"/>
    <x v="0"/>
    <x v="2"/>
    <s v="Hon Non-Folding Utility Tables"/>
    <n v="1115.17"/>
    <n v="7"/>
    <n v="334.55099999999999"/>
    <x v="4"/>
    <x v="2"/>
  </r>
  <r>
    <s v="CA-2016-106278"/>
    <x v="227"/>
    <d v="2016-09-05T00:00:00"/>
    <x v="0"/>
    <s v="BM-11140"/>
    <s v="Becky Martin"/>
    <x v="0"/>
    <s v="United States"/>
    <x v="67"/>
    <x v="13"/>
    <x v="1"/>
    <s v="FUR-CH-10003061"/>
    <x v="0"/>
    <x v="1"/>
    <s v="Global Leather Task Chair, Black"/>
    <n v="215.976"/>
    <n v="3"/>
    <n v="-2.6997"/>
    <x v="0"/>
    <x v="4"/>
  </r>
  <r>
    <s v="CA-2017-147550"/>
    <x v="423"/>
    <d v="2017-12-05T00:00:00"/>
    <x v="2"/>
    <s v="KE-16420"/>
    <s v="Katrina Edelman"/>
    <x v="1"/>
    <s v="United States"/>
    <x v="3"/>
    <x v="3"/>
    <x v="2"/>
    <s v="FUR-FU-10001918"/>
    <x v="0"/>
    <x v="3"/>
    <s v="C-Line Cubicle Keepers Polyproplyene Holder With Velcro Backings"/>
    <n v="11.352"/>
    <n v="3"/>
    <n v="2.6960999999999999"/>
    <x v="5"/>
    <x v="5"/>
  </r>
  <r>
    <s v="CA-2016-108105"/>
    <x v="285"/>
    <d v="2016-02-23T00:00:00"/>
    <x v="1"/>
    <s v="GW-14605"/>
    <s v="Giulietta Weimer"/>
    <x v="0"/>
    <s v="United States"/>
    <x v="0"/>
    <x v="0"/>
    <x v="0"/>
    <s v="FUR-FU-10003773"/>
    <x v="0"/>
    <x v="3"/>
    <s v="Eldon Cleatmat Plus Chair Mats for High Pile Carpets"/>
    <n v="318.08"/>
    <n v="4"/>
    <n v="34.988799999999998"/>
    <x v="1"/>
    <x v="11"/>
  </r>
  <r>
    <s v="CA-2016-143406"/>
    <x v="73"/>
    <d v="2016-09-30T00:00:00"/>
    <x v="1"/>
    <s v="LR-17035"/>
    <s v="Lisa Ryan"/>
    <x v="1"/>
    <s v="United States"/>
    <x v="6"/>
    <x v="5"/>
    <x v="3"/>
    <s v="FUR-CH-10000513"/>
    <x v="0"/>
    <x v="1"/>
    <s v="High-Back Leather Manager's Chair"/>
    <n v="454.96499999999997"/>
    <n v="5"/>
    <n v="-136.48949999999999"/>
    <x v="4"/>
    <x v="4"/>
  </r>
  <r>
    <s v="CA-2015-162950"/>
    <x v="741"/>
    <d v="2015-07-03T00:00:00"/>
    <x v="0"/>
    <s v="DW-13585"/>
    <s v="Dorothy Wardle"/>
    <x v="1"/>
    <s v="United States"/>
    <x v="8"/>
    <x v="15"/>
    <x v="2"/>
    <s v="FUR-BO-10001918"/>
    <x v="0"/>
    <x v="0"/>
    <s v="Sauder Forest Hills Library with Doors, Woodland Oak Finish"/>
    <n v="482.94"/>
    <n v="6"/>
    <n v="-376.69319999999999"/>
    <x v="2"/>
    <x v="2"/>
  </r>
  <r>
    <s v="CA-2015-163181"/>
    <x v="86"/>
    <d v="2015-11-12T00:00:00"/>
    <x v="1"/>
    <s v="AB-10105"/>
    <s v="Adrian Barton"/>
    <x v="0"/>
    <s v="United States"/>
    <x v="6"/>
    <x v="5"/>
    <x v="3"/>
    <s v="FUR-FU-10000193"/>
    <x v="0"/>
    <x v="3"/>
    <s v="Tenex Chairmats For Use with Hard Floors"/>
    <n v="64.959999999999994"/>
    <n v="5"/>
    <n v="-84.447999999999993"/>
    <x v="2"/>
    <x v="0"/>
  </r>
  <r>
    <s v="CA-2017-153045"/>
    <x v="850"/>
    <d v="2017-01-24T00:00:00"/>
    <x v="0"/>
    <s v="NS-18505"/>
    <s v="Neola Schneider"/>
    <x v="0"/>
    <s v="United States"/>
    <x v="3"/>
    <x v="3"/>
    <x v="2"/>
    <s v="FUR-FU-10002759"/>
    <x v="0"/>
    <x v="3"/>
    <s v="12-1/2 Diameter Round Wall Clock"/>
    <n v="31.968"/>
    <n v="2"/>
    <n v="6.3936000000000002"/>
    <x v="2"/>
    <x v="8"/>
  </r>
  <r>
    <s v="CA-2017-153045"/>
    <x v="850"/>
    <d v="2017-01-24T00:00:00"/>
    <x v="0"/>
    <s v="NS-18505"/>
    <s v="Neola Schneider"/>
    <x v="0"/>
    <s v="United States"/>
    <x v="3"/>
    <x v="3"/>
    <x v="2"/>
    <s v="FUR-CH-10000309"/>
    <x v="0"/>
    <x v="1"/>
    <s v="Global Comet Stacking Arm Chair"/>
    <n v="887.27099999999996"/>
    <n v="3"/>
    <n v="-63.3765"/>
    <x v="2"/>
    <x v="8"/>
  </r>
  <r>
    <s v="CA-2016-128916"/>
    <x v="851"/>
    <d v="2016-08-20T00:00:00"/>
    <x v="0"/>
    <s v="MA-17560"/>
    <s v="Matt Abelman"/>
    <x v="2"/>
    <s v="United States"/>
    <x v="6"/>
    <x v="5"/>
    <x v="3"/>
    <s v="FUR-FU-10001940"/>
    <x v="0"/>
    <x v="3"/>
    <s v="Staple-based wall hangings"/>
    <n v="9.5519999999999996"/>
    <n v="3"/>
    <n v="-3.8208000000000002"/>
    <x v="3"/>
    <x v="10"/>
  </r>
  <r>
    <s v="CA-2016-128916"/>
    <x v="851"/>
    <d v="2016-08-20T00:00:00"/>
    <x v="0"/>
    <s v="MA-17560"/>
    <s v="Matt Abelman"/>
    <x v="2"/>
    <s v="United States"/>
    <x v="6"/>
    <x v="5"/>
    <x v="3"/>
    <s v="FUR-FU-10000320"/>
    <x v="0"/>
    <x v="3"/>
    <s v="OIC Stacking Trays"/>
    <n v="5.3440000000000003"/>
    <n v="4"/>
    <n v="-2.1375999999999999"/>
    <x v="3"/>
    <x v="10"/>
  </r>
  <r>
    <s v="CA-2016-130911"/>
    <x v="852"/>
    <d v="2016-03-26T00:00:00"/>
    <x v="0"/>
    <s v="DC-12850"/>
    <s v="Dan Campbell"/>
    <x v="0"/>
    <s v="United States"/>
    <x v="59"/>
    <x v="15"/>
    <x v="2"/>
    <s v="FUR-BO-10004357"/>
    <x v="0"/>
    <x v="0"/>
    <s v="O'Sullivan Living Dimensions 3-Shelf Bookcases"/>
    <n v="301.47000000000003"/>
    <n v="3"/>
    <n v="-241.17599999999999"/>
    <x v="3"/>
    <x v="9"/>
  </r>
  <r>
    <s v="CA-2017-100055"/>
    <x v="15"/>
    <d v="2017-06-01T00:00:00"/>
    <x v="1"/>
    <s v="MD-17860"/>
    <s v="Michael Dominguez"/>
    <x v="1"/>
    <s v="United States"/>
    <x v="359"/>
    <x v="32"/>
    <x v="2"/>
    <s v="FUR-FU-10001473"/>
    <x v="0"/>
    <x v="3"/>
    <s v="DAX Wood Document Frame"/>
    <n v="27.46"/>
    <n v="2"/>
    <n v="9.8856000000000002"/>
    <x v="4"/>
    <x v="7"/>
  </r>
  <r>
    <s v="CA-2016-132990"/>
    <x v="853"/>
    <d v="2016-08-03T00:00:00"/>
    <x v="0"/>
    <s v="KM-16660"/>
    <s v="Khloe Miller"/>
    <x v="0"/>
    <s v="United States"/>
    <x v="3"/>
    <x v="3"/>
    <x v="2"/>
    <s v="FUR-FU-10004864"/>
    <x v="0"/>
    <x v="3"/>
    <s v="Eldon 500 Class Desk Accessories"/>
    <n v="19.312000000000001"/>
    <n v="2"/>
    <n v="3.1381999999999999"/>
    <x v="3"/>
    <x v="10"/>
  </r>
  <r>
    <s v="CA-2016-160108"/>
    <x v="6"/>
    <d v="2016-12-12T00:00:00"/>
    <x v="1"/>
    <s v="AG-10900"/>
    <s v="Arthur Gainer"/>
    <x v="0"/>
    <s v="United States"/>
    <x v="360"/>
    <x v="16"/>
    <x v="3"/>
    <s v="FUR-BO-10003450"/>
    <x v="0"/>
    <x v="0"/>
    <s v="Bush Westfield Collection Bookcases, Dark Cherry Finish"/>
    <n v="405.86"/>
    <n v="7"/>
    <n v="32.468800000000002"/>
    <x v="4"/>
    <x v="5"/>
  </r>
  <r>
    <s v="CA-2016-160108"/>
    <x v="6"/>
    <d v="2016-12-12T00:00:00"/>
    <x v="1"/>
    <s v="AG-10900"/>
    <s v="Arthur Gainer"/>
    <x v="0"/>
    <s v="United States"/>
    <x v="360"/>
    <x v="16"/>
    <x v="3"/>
    <s v="FUR-CH-10002335"/>
    <x v="0"/>
    <x v="1"/>
    <s v="Hon GuestStacker Chair"/>
    <n v="680.01"/>
    <n v="3"/>
    <n v="176.80260000000001"/>
    <x v="4"/>
    <x v="5"/>
  </r>
  <r>
    <s v="US-2016-155768"/>
    <x v="193"/>
    <d v="2016-12-01T00:00:00"/>
    <x v="3"/>
    <s v="LB-16795"/>
    <s v="Laurel Beltran"/>
    <x v="2"/>
    <s v="United States"/>
    <x v="299"/>
    <x v="2"/>
    <x v="1"/>
    <s v="FUR-FU-10000448"/>
    <x v="0"/>
    <x v="3"/>
    <s v="Tenex Chairmats For Use With Carpeted Floors"/>
    <n v="31.96"/>
    <n v="2"/>
    <n v="1.5980000000000001"/>
    <x v="7"/>
    <x v="5"/>
  </r>
  <r>
    <s v="CA-2017-156776"/>
    <x v="854"/>
    <d v="2017-08-11T00:00:00"/>
    <x v="1"/>
    <s v="JL-15505"/>
    <s v="Jeremy Lonsdale"/>
    <x v="0"/>
    <s v="United States"/>
    <x v="327"/>
    <x v="2"/>
    <x v="1"/>
    <s v="FUR-FU-10004848"/>
    <x v="0"/>
    <x v="3"/>
    <s v="Howard Miller 13-3/4&quot; Diameter Brushed Chrome Round Wall Clock"/>
    <n v="51.75"/>
    <n v="1"/>
    <n v="15.525"/>
    <x v="4"/>
    <x v="10"/>
  </r>
  <r>
    <s v="CA-2017-156776"/>
    <x v="854"/>
    <d v="2017-08-11T00:00:00"/>
    <x v="1"/>
    <s v="JL-15505"/>
    <s v="Jeremy Lonsdale"/>
    <x v="0"/>
    <s v="United States"/>
    <x v="327"/>
    <x v="2"/>
    <x v="1"/>
    <s v="FUR-CH-10002317"/>
    <x v="0"/>
    <x v="1"/>
    <s v="Global Enterprise Series Seating Low-Back Swivel/Tilt Chairs"/>
    <n v="207.184"/>
    <n v="1"/>
    <n v="25.898"/>
    <x v="4"/>
    <x v="10"/>
  </r>
  <r>
    <s v="CA-2014-103310"/>
    <x v="769"/>
    <d v="2014-05-15T00:00:00"/>
    <x v="1"/>
    <s v="GM-14680"/>
    <s v="Greg Matthias"/>
    <x v="0"/>
    <s v="United States"/>
    <x v="124"/>
    <x v="2"/>
    <x v="1"/>
    <s v="FUR-CH-10002320"/>
    <x v="0"/>
    <x v="1"/>
    <s v="Hon Pagoda Stacking Chairs"/>
    <n v="256.78399999999999"/>
    <n v="1"/>
    <n v="32.097999999999999"/>
    <x v="2"/>
    <x v="7"/>
  </r>
  <r>
    <s v="CA-2016-152688"/>
    <x v="816"/>
    <d v="2016-10-20T00:00:00"/>
    <x v="2"/>
    <s v="NR-18550"/>
    <s v="Nick Radford"/>
    <x v="0"/>
    <s v="United States"/>
    <x v="361"/>
    <x v="18"/>
    <x v="2"/>
    <s v="FUR-BO-10001337"/>
    <x v="0"/>
    <x v="0"/>
    <s v="O'Sullivan Living Dimensions 2-Shelf Bookcases"/>
    <n v="120.98"/>
    <n v="1"/>
    <n v="12.098000000000001"/>
    <x v="0"/>
    <x v="1"/>
  </r>
  <r>
    <s v="CA-2014-144071"/>
    <x v="489"/>
    <d v="2014-12-15T00:00:00"/>
    <x v="1"/>
    <s v="DJ-13420"/>
    <s v="Denny Joy"/>
    <x v="1"/>
    <s v="United States"/>
    <x v="28"/>
    <x v="2"/>
    <x v="1"/>
    <s v="FUR-FU-10000397"/>
    <x v="0"/>
    <x v="3"/>
    <s v="Luxo Economy Swing Arm Lamp"/>
    <n v="39.880000000000003"/>
    <n v="2"/>
    <n v="11.166399999999999"/>
    <x v="1"/>
    <x v="5"/>
  </r>
  <r>
    <s v="CA-2014-144071"/>
    <x v="489"/>
    <d v="2014-12-15T00:00:00"/>
    <x v="1"/>
    <s v="DJ-13420"/>
    <s v="Denny Joy"/>
    <x v="1"/>
    <s v="United States"/>
    <x v="28"/>
    <x v="2"/>
    <x v="1"/>
    <s v="FUR-FU-10000758"/>
    <x v="0"/>
    <x v="3"/>
    <s v="DAX Natural Wood-Tone Poster Frame"/>
    <n v="79.44"/>
    <n v="3"/>
    <n v="28.598400000000002"/>
    <x v="1"/>
    <x v="5"/>
  </r>
  <r>
    <s v="US-2015-164238"/>
    <x v="793"/>
    <d v="2015-08-20T00:00:00"/>
    <x v="1"/>
    <s v="JW-15955"/>
    <s v="Joni Wasserman"/>
    <x v="0"/>
    <s v="United States"/>
    <x v="3"/>
    <x v="3"/>
    <x v="2"/>
    <s v="FUR-BO-10000780"/>
    <x v="0"/>
    <x v="0"/>
    <s v="O'Sullivan Plantations 2-Door Library in Landvery Oak"/>
    <n v="301.47000000000003"/>
    <n v="3"/>
    <n v="-204.99959999999999"/>
    <x v="4"/>
    <x v="10"/>
  </r>
  <r>
    <s v="CA-2017-103212"/>
    <x v="540"/>
    <d v="2017-10-14T00:00:00"/>
    <x v="2"/>
    <s v="MH-18025"/>
    <s v="Michelle Huthwaite"/>
    <x v="0"/>
    <s v="United States"/>
    <x v="120"/>
    <x v="35"/>
    <x v="0"/>
    <s v="FUR-TA-10003473"/>
    <x v="0"/>
    <x v="2"/>
    <s v="Bretford Rectangular Conference Table Tops"/>
    <n v="1504.52"/>
    <n v="4"/>
    <n v="346.03960000000001"/>
    <x v="5"/>
    <x v="1"/>
  </r>
  <r>
    <s v="CA-2016-126732"/>
    <x v="227"/>
    <d v="2016-09-06T00:00:00"/>
    <x v="1"/>
    <s v="LR-16915"/>
    <s v="Lena Radford"/>
    <x v="0"/>
    <s v="United States"/>
    <x v="2"/>
    <x v="2"/>
    <x v="1"/>
    <s v="FUR-FU-10001889"/>
    <x v="0"/>
    <x v="3"/>
    <s v="Ultra Door Pull Handle"/>
    <n v="94.68"/>
    <n v="9"/>
    <n v="31.244399999999999"/>
    <x v="4"/>
    <x v="4"/>
  </r>
  <r>
    <s v="CA-2016-126732"/>
    <x v="227"/>
    <d v="2016-09-06T00:00:00"/>
    <x v="1"/>
    <s v="LR-16915"/>
    <s v="Lena Radford"/>
    <x v="0"/>
    <s v="United States"/>
    <x v="2"/>
    <x v="2"/>
    <x v="1"/>
    <s v="FUR-TA-10001539"/>
    <x v="0"/>
    <x v="2"/>
    <s v="Chromcraft Rectangular Conference Tables"/>
    <n v="568.72799999999995"/>
    <n v="3"/>
    <n v="28.436399999999999"/>
    <x v="4"/>
    <x v="4"/>
  </r>
  <r>
    <s v="CA-2017-138156"/>
    <x v="441"/>
    <d v="2017-02-14T00:00:00"/>
    <x v="2"/>
    <s v="MM-17260"/>
    <s v="Magdelene Morse"/>
    <x v="0"/>
    <s v="United States"/>
    <x v="29"/>
    <x v="15"/>
    <x v="2"/>
    <s v="FUR-FU-10003601"/>
    <x v="0"/>
    <x v="3"/>
    <s v="Deflect-o RollaMat Studded, Beveled Mat for Medium Pile Carpeting"/>
    <n v="147.56800000000001"/>
    <n v="2"/>
    <n v="-3.6892"/>
    <x v="0"/>
    <x v="11"/>
  </r>
  <r>
    <s v="CA-2014-113271"/>
    <x v="855"/>
    <d v="2014-07-14T00:00:00"/>
    <x v="1"/>
    <s v="DS-13030"/>
    <s v="Darrin Sayre"/>
    <x v="2"/>
    <s v="United States"/>
    <x v="28"/>
    <x v="2"/>
    <x v="1"/>
    <s v="FUR-BO-10004218"/>
    <x v="0"/>
    <x v="0"/>
    <s v="Bush Heritage Pine Collection 5-Shelf Bookcase, Albany Pine Finish, *Special Order"/>
    <n v="119.833"/>
    <n v="1"/>
    <n v="7.0490000000000004"/>
    <x v="2"/>
    <x v="3"/>
  </r>
  <r>
    <s v="CA-2014-168368"/>
    <x v="651"/>
    <d v="2014-02-15T00:00:00"/>
    <x v="0"/>
    <s v="GA-14725"/>
    <s v="Guy Armstrong"/>
    <x v="0"/>
    <s v="United States"/>
    <x v="11"/>
    <x v="23"/>
    <x v="3"/>
    <s v="FUR-CH-10001146"/>
    <x v="0"/>
    <x v="1"/>
    <s v="Global Value Mid-Back Manager's Chair, Gray"/>
    <n v="60.89"/>
    <n v="1"/>
    <n v="15.2225"/>
    <x v="4"/>
    <x v="11"/>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x v="0"/>
    <x v="1"/>
    <s v="Global Leather Task Chair, Black"/>
    <n v="215.976"/>
    <n v="3"/>
    <n v="-2.6997"/>
    <x v="7"/>
    <x v="4"/>
  </r>
  <r>
    <s v="CA-2015-124499"/>
    <x v="856"/>
    <d v="2015-10-13T00:00:00"/>
    <x v="1"/>
    <s v="FM-14380"/>
    <s v="Fred McMath"/>
    <x v="0"/>
    <s v="United States"/>
    <x v="25"/>
    <x v="17"/>
    <x v="3"/>
    <s v="FUR-CH-10000513"/>
    <x v="0"/>
    <x v="1"/>
    <s v="High-Back Leather Manager's Chair"/>
    <n v="389.97"/>
    <n v="3"/>
    <n v="35.097299999999997"/>
    <x v="4"/>
    <x v="1"/>
  </r>
  <r>
    <s v="CA-2014-125759"/>
    <x v="857"/>
    <d v="2014-02-09T00:00:00"/>
    <x v="2"/>
    <s v="NM-18445"/>
    <s v="Nathan Mautz"/>
    <x v="2"/>
    <s v="United States"/>
    <x v="111"/>
    <x v="34"/>
    <x v="1"/>
    <s v="FUR-FU-10002111"/>
    <x v="0"/>
    <x v="3"/>
    <s v="Master Caster Door Stop, Large Brown"/>
    <n v="14.56"/>
    <n v="2"/>
    <n v="5.5327999999999999"/>
    <x v="5"/>
    <x v="11"/>
  </r>
  <r>
    <s v="CA-2015-151869"/>
    <x v="4"/>
    <d v="2015-09-25T00:00:00"/>
    <x v="3"/>
    <s v="CS-11950"/>
    <s v="Carlos Soltero"/>
    <x v="0"/>
    <s v="United States"/>
    <x v="234"/>
    <x v="7"/>
    <x v="2"/>
    <s v="FUR-CH-10001545"/>
    <x v="0"/>
    <x v="1"/>
    <s v="Hon Comfortask Task/Swivel Chairs"/>
    <n v="102.58199999999999"/>
    <n v="1"/>
    <n v="6.8388"/>
    <x v="7"/>
    <x v="4"/>
  </r>
  <r>
    <s v="CA-2016-100510"/>
    <x v="858"/>
    <d v="2016-05-17T00:00:00"/>
    <x v="1"/>
    <s v="HM-14860"/>
    <s v="Harry Marie"/>
    <x v="1"/>
    <s v="United States"/>
    <x v="13"/>
    <x v="7"/>
    <x v="2"/>
    <s v="FUR-FU-10000320"/>
    <x v="0"/>
    <x v="3"/>
    <s v="OIC Stacking Trays"/>
    <n v="10.02"/>
    <n v="3"/>
    <n v="4.4088000000000003"/>
    <x v="2"/>
    <x v="7"/>
  </r>
  <r>
    <s v="CA-2017-122539"/>
    <x v="451"/>
    <d v="2017-12-05T00:00:00"/>
    <x v="1"/>
    <s v="SC-20305"/>
    <s v="Sean Christensen"/>
    <x v="0"/>
    <s v="United States"/>
    <x v="3"/>
    <x v="3"/>
    <x v="2"/>
    <s v="FUR-CH-10003379"/>
    <x v="0"/>
    <x v="1"/>
    <s v="Global Commerce Series High-Back Swivel/Tilt Chairs"/>
    <n v="398.97199999999998"/>
    <n v="2"/>
    <n v="-28.498000000000001"/>
    <x v="4"/>
    <x v="5"/>
  </r>
  <r>
    <s v="CA-2016-166772"/>
    <x v="649"/>
    <d v="2016-09-24T00:00:00"/>
    <x v="1"/>
    <s v="HJ-14875"/>
    <s v="Heather Jas"/>
    <x v="2"/>
    <s v="United States"/>
    <x v="15"/>
    <x v="13"/>
    <x v="1"/>
    <s v="FUR-BO-10002853"/>
    <x v="0"/>
    <x v="0"/>
    <s v="O'Sullivan 5-Shelf Heavy-Duty Bookcases"/>
    <n v="163.88"/>
    <n v="2"/>
    <n v="40.97"/>
    <x v="4"/>
    <x v="4"/>
  </r>
  <r>
    <s v="CA-2014-161032"/>
    <x v="356"/>
    <d v="2014-11-23T00:00:00"/>
    <x v="1"/>
    <s v="MK-17905"/>
    <s v="Michael Kennedy"/>
    <x v="1"/>
    <s v="United States"/>
    <x v="20"/>
    <x v="16"/>
    <x v="3"/>
    <s v="FUR-CH-10001482"/>
    <x v="0"/>
    <x v="1"/>
    <s v="Office Star - Mesh Screen back chair with Vinyl seat"/>
    <n v="392.94"/>
    <n v="3"/>
    <n v="43.223399999999998"/>
    <x v="2"/>
    <x v="0"/>
  </r>
  <r>
    <s v="CA-2015-102778"/>
    <x v="32"/>
    <d v="2015-11-24T00:00:00"/>
    <x v="2"/>
    <s v="JH-15820"/>
    <s v="John Huston"/>
    <x v="0"/>
    <s v="United States"/>
    <x v="91"/>
    <x v="30"/>
    <x v="0"/>
    <s v="FUR-FU-10000087"/>
    <x v="0"/>
    <x v="3"/>
    <s v="Executive Impressions 14&quot; Two-Color Numerals Wall Clock"/>
    <n v="18.175999999999998"/>
    <n v="1"/>
    <n v="4.7712000000000003"/>
    <x v="0"/>
    <x v="0"/>
  </r>
  <r>
    <s v="CA-2017-154011"/>
    <x v="744"/>
    <d v="2017-06-26T00:00:00"/>
    <x v="1"/>
    <s v="DB-13270"/>
    <s v="Deborah Brumfield"/>
    <x v="2"/>
    <s v="United States"/>
    <x v="144"/>
    <x v="5"/>
    <x v="3"/>
    <s v="FUR-TA-10000688"/>
    <x v="0"/>
    <x v="2"/>
    <s v="Chromcraft Bull-Nose Wood Round Conference Table Top, Wood Base"/>
    <n v="457.48500000000001"/>
    <n v="3"/>
    <n v="-84.961500000000001"/>
    <x v="1"/>
    <x v="2"/>
  </r>
  <r>
    <s v="US-2017-165456"/>
    <x v="147"/>
    <d v="2017-12-03T00:00:00"/>
    <x v="2"/>
    <s v="TB-21625"/>
    <s v="Trudy Brown"/>
    <x v="0"/>
    <s v="United States"/>
    <x v="3"/>
    <x v="3"/>
    <x v="2"/>
    <s v="FUR-CH-10003981"/>
    <x v="0"/>
    <x v="1"/>
    <s v="Global Commerce Series Low-Back Swivel/Tilt Chairs"/>
    <n v="1079.316"/>
    <n v="6"/>
    <n v="-15.418799999999999"/>
    <x v="0"/>
    <x v="0"/>
  </r>
  <r>
    <s v="CA-2017-161340"/>
    <x v="15"/>
    <d v="2017-06-01T00:00:00"/>
    <x v="1"/>
    <s v="AM-10360"/>
    <s v="Alice McCarthy"/>
    <x v="1"/>
    <s v="United States"/>
    <x v="59"/>
    <x v="15"/>
    <x v="2"/>
    <s v="FUR-BO-10004709"/>
    <x v="0"/>
    <x v="0"/>
    <s v="Bush Westfield Collection Bookcases, Medium Cherry Finish"/>
    <n v="115.96"/>
    <n v="4"/>
    <n v="-64.937600000000003"/>
    <x v="4"/>
    <x v="7"/>
  </r>
  <r>
    <s v="US-2015-163433"/>
    <x v="8"/>
    <d v="2015-04-22T00:00:00"/>
    <x v="0"/>
    <s v="MP-17965"/>
    <s v="Michael Paige"/>
    <x v="1"/>
    <s v="United States"/>
    <x v="362"/>
    <x v="5"/>
    <x v="3"/>
    <s v="FUR-CH-10000225"/>
    <x v="0"/>
    <x v="1"/>
    <s v="Global Geo Office Task Chair, Gray"/>
    <n v="56.686"/>
    <n v="1"/>
    <n v="-20.245000000000001"/>
    <x v="4"/>
    <x v="6"/>
  </r>
  <r>
    <s v="US-2017-108343"/>
    <x v="96"/>
    <d v="2017-07-25T00:00:00"/>
    <x v="1"/>
    <s v="AR-10825"/>
    <s v="Anthony Rawles"/>
    <x v="1"/>
    <s v="United States"/>
    <x v="13"/>
    <x v="7"/>
    <x v="2"/>
    <s v="FUR-CH-10002780"/>
    <x v="0"/>
    <x v="1"/>
    <s v="Office Star - Task Chair with Contemporary Loop Arms"/>
    <n v="163.76400000000001"/>
    <n v="2"/>
    <n v="25.474399999999999"/>
    <x v="2"/>
    <x v="3"/>
  </r>
  <r>
    <s v="US-2017-108343"/>
    <x v="96"/>
    <d v="2017-07-25T00:00:00"/>
    <x v="1"/>
    <s v="AR-10825"/>
    <s v="Anthony Rawles"/>
    <x v="1"/>
    <s v="United States"/>
    <x v="13"/>
    <x v="7"/>
    <x v="2"/>
    <s v="FUR-FU-10000747"/>
    <x v="0"/>
    <x v="3"/>
    <s v="Tenex B1-RE Series Chair Mats for Low Pile Carpets"/>
    <n v="183.92"/>
    <n v="4"/>
    <n v="31.266400000000001"/>
    <x v="2"/>
    <x v="3"/>
  </r>
  <r>
    <s v="US-2016-111563"/>
    <x v="114"/>
    <d v="2016-11-08T00:00:00"/>
    <x v="1"/>
    <s v="SM-20005"/>
    <s v="Sally Matthias"/>
    <x v="0"/>
    <s v="United States"/>
    <x v="6"/>
    <x v="5"/>
    <x v="3"/>
    <s v="FUR-FU-10002445"/>
    <x v="0"/>
    <x v="3"/>
    <s v="DAX Two-Tone Rosewood/Black Document Frame, Desktop, 5 x 7"/>
    <n v="11.375999999999999"/>
    <n v="3"/>
    <n v="-5.6879999999999997"/>
    <x v="4"/>
    <x v="0"/>
  </r>
  <r>
    <s v="US-2016-111563"/>
    <x v="114"/>
    <d v="2016-11-08T00:00:00"/>
    <x v="1"/>
    <s v="SM-20005"/>
    <s v="Sally Matthias"/>
    <x v="0"/>
    <s v="United States"/>
    <x v="6"/>
    <x v="5"/>
    <x v="3"/>
    <s v="FUR-FU-10000723"/>
    <x v="0"/>
    <x v="3"/>
    <s v="Deflect-o EconoMat Studded, No Bevel Mat for Low Pile Carpeting"/>
    <n v="66.111999999999995"/>
    <n v="4"/>
    <n v="-84.2928"/>
    <x v="4"/>
    <x v="0"/>
  </r>
  <r>
    <s v="CA-2017-121853"/>
    <x v="204"/>
    <d v="2017-09-29T00:00:00"/>
    <x v="1"/>
    <s v="DB-13660"/>
    <s v="Duane Benoit"/>
    <x v="0"/>
    <s v="United States"/>
    <x v="2"/>
    <x v="2"/>
    <x v="1"/>
    <s v="FUR-CH-10003973"/>
    <x v="0"/>
    <x v="1"/>
    <s v="GuestStacker Chair with Chrome Finish Legs"/>
    <n v="594.81600000000003"/>
    <n v="2"/>
    <n v="59.4816"/>
    <x v="6"/>
    <x v="4"/>
  </r>
  <r>
    <s v="US-2017-130687"/>
    <x v="87"/>
    <d v="2017-09-10T00:00:00"/>
    <x v="2"/>
    <s v="PF-19225"/>
    <s v="Phillip Flathmann"/>
    <x v="0"/>
    <s v="United States"/>
    <x v="71"/>
    <x v="13"/>
    <x v="1"/>
    <s v="FUR-FU-10004053"/>
    <x v="0"/>
    <x v="3"/>
    <s v="DAX Two-Tone Silver Metal Document Frame"/>
    <n v="80.959999999999994"/>
    <n v="4"/>
    <n v="34.812800000000003"/>
    <x v="0"/>
    <x v="4"/>
  </r>
  <r>
    <s v="CA-2017-110198"/>
    <x v="806"/>
    <d v="2017-05-02T00:00:00"/>
    <x v="2"/>
    <s v="AG-10900"/>
    <s v="Arthur Gainer"/>
    <x v="0"/>
    <s v="United States"/>
    <x v="97"/>
    <x v="1"/>
    <x v="0"/>
    <s v="FUR-BO-10001798"/>
    <x v="0"/>
    <x v="0"/>
    <s v="Bush Somerset Collection Bookcase"/>
    <n v="314.35199999999998"/>
    <n v="3"/>
    <n v="-15.717599999999999"/>
    <x v="5"/>
    <x v="7"/>
  </r>
  <r>
    <s v="CA-2017-109085"/>
    <x v="506"/>
    <d v="2017-02-20T00:00:00"/>
    <x v="2"/>
    <s v="CK-12325"/>
    <s v="Christine Kargatis"/>
    <x v="2"/>
    <s v="United States"/>
    <x v="8"/>
    <x v="15"/>
    <x v="2"/>
    <s v="FUR-TA-10001086"/>
    <x v="0"/>
    <x v="2"/>
    <s v="SAFCO PlanMaster Boards, 60w x 37-1/2d, White Melamine"/>
    <n v="455.97"/>
    <n v="5"/>
    <n v="-106.393"/>
    <x v="0"/>
    <x v="11"/>
  </r>
  <r>
    <s v="CA-2017-109085"/>
    <x v="506"/>
    <d v="2017-02-20T00:00:00"/>
    <x v="2"/>
    <s v="CK-12325"/>
    <s v="Christine Kargatis"/>
    <x v="2"/>
    <s v="United States"/>
    <x v="8"/>
    <x v="15"/>
    <x v="2"/>
    <s v="FUR-FU-10004973"/>
    <x v="0"/>
    <x v="3"/>
    <s v="Flat Face Poster Frame"/>
    <n v="30.143999999999998"/>
    <n v="2"/>
    <n v="8.2896000000000001"/>
    <x v="0"/>
    <x v="11"/>
  </r>
  <r>
    <s v="CA-2017-109085"/>
    <x v="506"/>
    <d v="2017-02-20T00:00:00"/>
    <x v="2"/>
    <s v="CK-12325"/>
    <s v="Christine Kargatis"/>
    <x v="2"/>
    <s v="United States"/>
    <x v="8"/>
    <x v="15"/>
    <x v="2"/>
    <s v="FUR-CH-10003981"/>
    <x v="0"/>
    <x v="1"/>
    <s v="Global Commerce Series Low-Back Swivel/Tilt Chairs"/>
    <n v="899.43"/>
    <n v="5"/>
    <n v="-12.849"/>
    <x v="0"/>
    <x v="11"/>
  </r>
  <r>
    <s v="CA-2016-114860"/>
    <x v="286"/>
    <d v="2016-12-28T00:00:00"/>
    <x v="1"/>
    <s v="DN-13690"/>
    <s v="Duane Noonan"/>
    <x v="0"/>
    <s v="United States"/>
    <x v="363"/>
    <x v="2"/>
    <x v="1"/>
    <s v="FUR-FU-10000277"/>
    <x v="0"/>
    <x v="3"/>
    <s v="Deflect-o DuraMat Antistatic Studded Beveled Mat for Medium Pile Carpeting"/>
    <n v="842.72"/>
    <n v="8"/>
    <n v="202.25280000000001"/>
    <x v="6"/>
    <x v="5"/>
  </r>
  <r>
    <s v="CA-2016-114860"/>
    <x v="286"/>
    <d v="2016-12-28T00:00:00"/>
    <x v="1"/>
    <s v="DN-13690"/>
    <s v="Duane Noonan"/>
    <x v="0"/>
    <s v="United States"/>
    <x v="363"/>
    <x v="2"/>
    <x v="1"/>
    <s v="FUR-FU-10001934"/>
    <x v="0"/>
    <x v="3"/>
    <s v="Magnifier Swing Arm Lamp"/>
    <n v="41.96"/>
    <n v="2"/>
    <n v="10.909599999999999"/>
    <x v="6"/>
    <x v="5"/>
  </r>
  <r>
    <s v="CA-2016-159009"/>
    <x v="348"/>
    <d v="2016-09-27T00:00:00"/>
    <x v="1"/>
    <s v="DP-13105"/>
    <s v="Dave Poirier"/>
    <x v="1"/>
    <s v="United States"/>
    <x v="15"/>
    <x v="13"/>
    <x v="1"/>
    <s v="FUR-CH-10003396"/>
    <x v="0"/>
    <x v="1"/>
    <s v="Global Deluxe Steno Chair"/>
    <n v="184.75200000000001"/>
    <n v="3"/>
    <n v="-20.784600000000001"/>
    <x v="4"/>
    <x v="4"/>
  </r>
  <r>
    <s v="CA-2017-148411"/>
    <x v="118"/>
    <d v="2017-09-26T00:00:00"/>
    <x v="2"/>
    <s v="RO-19780"/>
    <s v="Rose O'Brian"/>
    <x v="0"/>
    <s v="United States"/>
    <x v="9"/>
    <x v="8"/>
    <x v="3"/>
    <s v="FUR-CH-10003973"/>
    <x v="0"/>
    <x v="1"/>
    <s v="GuestStacker Chair with Chrome Finish Legs"/>
    <n v="520.46400000000006"/>
    <n v="2"/>
    <n v="-14.8704"/>
    <x v="3"/>
    <x v="4"/>
  </r>
  <r>
    <s v="CA-2016-168046"/>
    <x v="859"/>
    <d v="2016-01-28T00:00:00"/>
    <x v="0"/>
    <s v="JD-15895"/>
    <s v="Jonathan Doherty"/>
    <x v="1"/>
    <s v="United States"/>
    <x v="13"/>
    <x v="7"/>
    <x v="2"/>
    <s v="FUR-TA-10001095"/>
    <x v="0"/>
    <x v="2"/>
    <s v="Chromcraft Round Conference Tables"/>
    <n v="313.72199999999998"/>
    <n v="3"/>
    <n v="-99.345299999999995"/>
    <x v="0"/>
    <x v="8"/>
  </r>
  <r>
    <s v="CA-2016-168046"/>
    <x v="859"/>
    <d v="2016-01-28T00:00:00"/>
    <x v="0"/>
    <s v="JD-15895"/>
    <s v="Jonathan Doherty"/>
    <x v="1"/>
    <s v="United States"/>
    <x v="13"/>
    <x v="7"/>
    <x v="2"/>
    <s v="FUR-FU-10000747"/>
    <x v="0"/>
    <x v="3"/>
    <s v="Tenex B1-RE Series Chair Mats for Low Pile Carpets"/>
    <n v="45.98"/>
    <n v="1"/>
    <n v="7.8166000000000002"/>
    <x v="0"/>
    <x v="8"/>
  </r>
  <r>
    <s v="CA-2017-111591"/>
    <x v="555"/>
    <d v="2017-03-25T00:00:00"/>
    <x v="1"/>
    <s v="PS-18970"/>
    <s v="Paul Stevenson"/>
    <x v="2"/>
    <s v="United States"/>
    <x v="15"/>
    <x v="13"/>
    <x v="1"/>
    <s v="FUR-FU-10002364"/>
    <x v="0"/>
    <x v="3"/>
    <s v="Eldon Expressions Wood Desk Accessories, Oak"/>
    <n v="22.14"/>
    <n v="3"/>
    <n v="6.4206000000000003"/>
    <x v="4"/>
    <x v="9"/>
  </r>
  <r>
    <s v="CA-2017-113460"/>
    <x v="388"/>
    <d v="2017-11-09T00:00:00"/>
    <x v="0"/>
    <s v="KN-16390"/>
    <s v="Katherine Nockton"/>
    <x v="1"/>
    <s v="United States"/>
    <x v="218"/>
    <x v="32"/>
    <x v="2"/>
    <s v="FUR-CH-10000422"/>
    <x v="0"/>
    <x v="1"/>
    <s v="Global Highback Leather Tilter in Burgundy"/>
    <n v="272.97000000000003"/>
    <n v="3"/>
    <n v="43.675199999999997"/>
    <x v="3"/>
    <x v="0"/>
  </r>
  <r>
    <s v="CA-2015-111339"/>
    <x v="860"/>
    <d v="2015-05-31T00:00:00"/>
    <x v="2"/>
    <s v="VP-21760"/>
    <s v="Victoria Pisteka"/>
    <x v="1"/>
    <s v="United States"/>
    <x v="29"/>
    <x v="15"/>
    <x v="2"/>
    <s v="FUR-FU-10002506"/>
    <x v="0"/>
    <x v="3"/>
    <s v="Tensor &quot;Hersey Kiss&quot; Styled Floor Lamp"/>
    <n v="41.567999999999998"/>
    <n v="4"/>
    <n v="-4.1567999999999996"/>
    <x v="3"/>
    <x v="7"/>
  </r>
  <r>
    <s v="CA-2015-111339"/>
    <x v="860"/>
    <d v="2015-05-31T00:00:00"/>
    <x v="2"/>
    <s v="VP-21760"/>
    <s v="Victoria Pisteka"/>
    <x v="1"/>
    <s v="United States"/>
    <x v="29"/>
    <x v="15"/>
    <x v="2"/>
    <s v="FUR-CH-10000863"/>
    <x v="0"/>
    <x v="1"/>
    <s v="Novimex Swivel Fabric Task Chair"/>
    <n v="317.05799999999999"/>
    <n v="3"/>
    <n v="-86.058599999999998"/>
    <x v="3"/>
    <x v="7"/>
  </r>
  <r>
    <s v="CA-2014-154158"/>
    <x v="520"/>
    <d v="2014-12-27T00:00:00"/>
    <x v="0"/>
    <s v="CC-12670"/>
    <s v="Craig Carreira"/>
    <x v="0"/>
    <s v="United States"/>
    <x v="26"/>
    <x v="1"/>
    <x v="0"/>
    <s v="FUR-CH-10004698"/>
    <x v="0"/>
    <x v="1"/>
    <s v="Padded Folding Chairs, Black, 4/Carton"/>
    <n v="64.784000000000006"/>
    <n v="1"/>
    <n v="6.4783999999999997"/>
    <x v="4"/>
    <x v="5"/>
  </r>
  <r>
    <s v="CA-2017-163097"/>
    <x v="60"/>
    <d v="2017-08-31T00:00:00"/>
    <x v="1"/>
    <s v="SF-20200"/>
    <s v="Sarah Foster"/>
    <x v="0"/>
    <s v="United States"/>
    <x v="81"/>
    <x v="22"/>
    <x v="1"/>
    <s v="FUR-FU-10004973"/>
    <x v="0"/>
    <x v="3"/>
    <s v="Flat Face Poster Frame"/>
    <n v="120.57599999999999"/>
    <n v="8"/>
    <n v="33.1584"/>
    <x v="4"/>
    <x v="10"/>
  </r>
  <r>
    <s v="CA-2015-130848"/>
    <x v="551"/>
    <d v="2015-10-25T00:00:00"/>
    <x v="3"/>
    <s v="DG-13300"/>
    <s v="Deirdre Greer"/>
    <x v="1"/>
    <s v="United States"/>
    <x v="22"/>
    <x v="12"/>
    <x v="1"/>
    <s v="FUR-CH-10000422"/>
    <x v="0"/>
    <x v="1"/>
    <s v="Global Highback Leather Tilter in Burgundy"/>
    <n v="582.33600000000001"/>
    <n v="8"/>
    <n v="-29.116800000000001"/>
    <x v="7"/>
    <x v="1"/>
  </r>
  <r>
    <s v="CA-2014-125997"/>
    <x v="23"/>
    <d v="2014-09-23T00:00:00"/>
    <x v="2"/>
    <s v="MW-18220"/>
    <s v="Mitch Webber"/>
    <x v="0"/>
    <s v="United States"/>
    <x v="13"/>
    <x v="7"/>
    <x v="2"/>
    <s v="FUR-CH-10001394"/>
    <x v="0"/>
    <x v="1"/>
    <s v="Global Leather Executive Chair"/>
    <n v="631.78200000000004"/>
    <n v="2"/>
    <n v="140.39599999999999"/>
    <x v="0"/>
    <x v="4"/>
  </r>
  <r>
    <s v="CA-2014-125997"/>
    <x v="23"/>
    <d v="2014-09-23T00:00:00"/>
    <x v="2"/>
    <s v="MW-18220"/>
    <s v="Mitch Webber"/>
    <x v="0"/>
    <s v="United States"/>
    <x v="13"/>
    <x v="7"/>
    <x v="2"/>
    <s v="FUR-BO-10002213"/>
    <x v="0"/>
    <x v="0"/>
    <s v="DMI Eclipse Executive Suite Bookcases"/>
    <n v="801.56799999999998"/>
    <n v="2"/>
    <n v="-10.019600000000001"/>
    <x v="0"/>
    <x v="4"/>
  </r>
  <r>
    <s v="CA-2014-159814"/>
    <x v="861"/>
    <d v="2014-06-28T00:00:00"/>
    <x v="1"/>
    <s v="LP-17080"/>
    <s v="Liz Pelletier"/>
    <x v="0"/>
    <s v="United States"/>
    <x v="104"/>
    <x v="22"/>
    <x v="1"/>
    <s v="FUR-FU-10001731"/>
    <x v="0"/>
    <x v="3"/>
    <s v="Acrylic Self-Standing Desk Frames"/>
    <n v="4.2720000000000002"/>
    <n v="2"/>
    <n v="0.96120000000000005"/>
    <x v="4"/>
    <x v="2"/>
  </r>
  <r>
    <s v="CA-2016-105459"/>
    <x v="577"/>
    <d v="2016-08-17T00:00:00"/>
    <x v="0"/>
    <s v="NP-18700"/>
    <s v="Nora Preis"/>
    <x v="0"/>
    <s v="United States"/>
    <x v="13"/>
    <x v="7"/>
    <x v="2"/>
    <s v="FUR-TA-10001095"/>
    <x v="0"/>
    <x v="2"/>
    <s v="Chromcraft Round Conference Tables"/>
    <n v="209.148"/>
    <n v="2"/>
    <n v="-66.230199999999996"/>
    <x v="2"/>
    <x v="10"/>
  </r>
  <r>
    <s v="CA-2017-162789"/>
    <x v="320"/>
    <d v="2017-09-24T00:00:00"/>
    <x v="0"/>
    <s v="LC-17140"/>
    <s v="Logan Currie"/>
    <x v="0"/>
    <s v="United States"/>
    <x v="13"/>
    <x v="7"/>
    <x v="2"/>
    <s v="FUR-FU-10004864"/>
    <x v="0"/>
    <x v="3"/>
    <s v="Eldon 500 Class Desk Accessories"/>
    <n v="12.07"/>
    <n v="1"/>
    <n v="3.9830999999999999"/>
    <x v="3"/>
    <x v="4"/>
  </r>
  <r>
    <s v="US-2017-110149"/>
    <x v="247"/>
    <d v="2017-12-13T00:00:00"/>
    <x v="2"/>
    <s v="WB-21850"/>
    <s v="William Brown"/>
    <x v="0"/>
    <s v="United States"/>
    <x v="3"/>
    <x v="3"/>
    <x v="2"/>
    <s v="FUR-FU-10001475"/>
    <x v="0"/>
    <x v="3"/>
    <s v="Contract Clock, 14&quot;, Brown"/>
    <n v="87.92"/>
    <n v="5"/>
    <n v="15.385999999999999"/>
    <x v="0"/>
    <x v="5"/>
  </r>
  <r>
    <s v="CA-2015-164777"/>
    <x v="369"/>
    <d v="2015-01-29T00:00:00"/>
    <x v="2"/>
    <s v="SC-20305"/>
    <s v="Sean Christensen"/>
    <x v="0"/>
    <s v="United States"/>
    <x v="2"/>
    <x v="2"/>
    <x v="1"/>
    <s v="FUR-CH-10002024"/>
    <x v="0"/>
    <x v="1"/>
    <s v="HON 5400 Series Task Chairs for Big and Tall"/>
    <n v="2803.92"/>
    <n v="5"/>
    <n v="0"/>
    <x v="3"/>
    <x v="8"/>
  </r>
  <r>
    <s v="CA-2015-127824"/>
    <x v="862"/>
    <d v="2015-10-22T00:00:00"/>
    <x v="1"/>
    <s v="JC-15775"/>
    <s v="John Castell"/>
    <x v="0"/>
    <s v="United States"/>
    <x v="15"/>
    <x v="13"/>
    <x v="1"/>
    <s v="FUR-FU-10002505"/>
    <x v="0"/>
    <x v="3"/>
    <s v="Eldon 100 Class Desk Accessories"/>
    <n v="10.11"/>
    <n v="3"/>
    <n v="3.2351999999999999"/>
    <x v="4"/>
    <x v="1"/>
  </r>
  <r>
    <s v="CA-2014-116246"/>
    <x v="639"/>
    <d v="2014-09-17T00:00:00"/>
    <x v="0"/>
    <s v="LW-17215"/>
    <s v="Luke Weiss"/>
    <x v="0"/>
    <s v="United States"/>
    <x v="13"/>
    <x v="7"/>
    <x v="2"/>
    <s v="FUR-CH-10002024"/>
    <x v="0"/>
    <x v="1"/>
    <s v="HON 5400 Series Task Chairs for Big and Tall"/>
    <n v="3785.2919999999999"/>
    <n v="6"/>
    <n v="420.58800000000002"/>
    <x v="2"/>
    <x v="4"/>
  </r>
  <r>
    <s v="CA-2014-167486"/>
    <x v="863"/>
    <d v="2014-12-01T00:00:00"/>
    <x v="1"/>
    <s v="JO-15145"/>
    <s v="Jack O'Briant"/>
    <x v="1"/>
    <s v="United States"/>
    <x v="252"/>
    <x v="7"/>
    <x v="2"/>
    <s v="FUR-FU-10003268"/>
    <x v="0"/>
    <x v="3"/>
    <s v="Eldon Radial Chair Mat for Low to Medium Pile Carpets"/>
    <n v="199.9"/>
    <n v="5"/>
    <n v="39.979999999999997"/>
    <x v="4"/>
    <x v="0"/>
  </r>
  <r>
    <s v="CA-2014-152100"/>
    <x v="89"/>
    <d v="2014-05-16T00:00:00"/>
    <x v="1"/>
    <s v="VW-21775"/>
    <s v="Victoria Wilson"/>
    <x v="1"/>
    <s v="United States"/>
    <x v="156"/>
    <x v="5"/>
    <x v="3"/>
    <s v="FUR-CH-10000015"/>
    <x v="0"/>
    <x v="1"/>
    <s v="Hon Multipurpose Stacking Arm Chairs"/>
    <n v="1212.96"/>
    <n v="8"/>
    <n v="-69.311999999999998"/>
    <x v="2"/>
    <x v="7"/>
  </r>
  <r>
    <s v="CA-2015-166219"/>
    <x v="797"/>
    <d v="2015-09-01T00:00:00"/>
    <x v="1"/>
    <s v="BP-11185"/>
    <s v="Ben Peterman"/>
    <x v="1"/>
    <s v="United States"/>
    <x v="144"/>
    <x v="5"/>
    <x v="3"/>
    <s v="FUR-TA-10004607"/>
    <x v="0"/>
    <x v="2"/>
    <s v="Hon 2111 Invitation Series Straight Table"/>
    <n v="103.48099999999999"/>
    <n v="1"/>
    <n v="-16.261299999999999"/>
    <x v="4"/>
    <x v="10"/>
  </r>
  <r>
    <s v="CA-2017-136882"/>
    <x v="706"/>
    <d v="2017-06-03T00:00:00"/>
    <x v="1"/>
    <s v="DN-13690"/>
    <s v="Duane Noonan"/>
    <x v="0"/>
    <s v="United States"/>
    <x v="169"/>
    <x v="37"/>
    <x v="3"/>
    <s v="FUR-FU-10003664"/>
    <x v="0"/>
    <x v="3"/>
    <s v="Electrix Architect's Clamp-On Swing Arm Lamp, Black"/>
    <n v="477.3"/>
    <n v="5"/>
    <n v="138.417"/>
    <x v="1"/>
    <x v="7"/>
  </r>
  <r>
    <s v="US-2017-109610"/>
    <x v="608"/>
    <d v="2017-11-30T00:00:00"/>
    <x v="0"/>
    <s v="BS-11590"/>
    <s v="Brendan Sweed"/>
    <x v="1"/>
    <s v="United States"/>
    <x v="74"/>
    <x v="0"/>
    <x v="0"/>
    <s v="FUR-CH-10001854"/>
    <x v="0"/>
    <x v="1"/>
    <s v="Office Star - Professional Matrix Back Chair with 2-to-1 Synchro Tilt and Mesh Fabric Seat"/>
    <n v="701.96"/>
    <n v="2"/>
    <n v="168.47040000000001"/>
    <x v="2"/>
    <x v="0"/>
  </r>
  <r>
    <s v="CA-2016-126858"/>
    <x v="185"/>
    <d v="2016-11-23T00:00:00"/>
    <x v="1"/>
    <s v="JM-15265"/>
    <s v="Janet Molinari"/>
    <x v="1"/>
    <s v="United States"/>
    <x v="15"/>
    <x v="13"/>
    <x v="1"/>
    <s v="FUR-FU-10000448"/>
    <x v="0"/>
    <x v="3"/>
    <s v="Tenex Chairmats For Use With Carpeted Floors"/>
    <n v="31.96"/>
    <n v="2"/>
    <n v="1.5980000000000001"/>
    <x v="4"/>
    <x v="0"/>
  </r>
  <r>
    <s v="CA-2017-102925"/>
    <x v="864"/>
    <d v="2017-11-10T00:00:00"/>
    <x v="0"/>
    <s v="CD-12280"/>
    <s v="Christina DeMoss"/>
    <x v="0"/>
    <s v="United States"/>
    <x v="13"/>
    <x v="7"/>
    <x v="2"/>
    <s v="FUR-TA-10003469"/>
    <x v="0"/>
    <x v="2"/>
    <s v="Balt Split Level Computer Training Table"/>
    <n v="166.5"/>
    <n v="2"/>
    <n v="-66.599999999999994"/>
    <x v="2"/>
    <x v="0"/>
  </r>
  <r>
    <s v="CA-2017-102925"/>
    <x v="864"/>
    <d v="2017-11-10T00:00:00"/>
    <x v="0"/>
    <s v="CD-12280"/>
    <s v="Christina DeMoss"/>
    <x v="0"/>
    <s v="United States"/>
    <x v="13"/>
    <x v="7"/>
    <x v="2"/>
    <s v="FUR-CH-10004875"/>
    <x v="0"/>
    <x v="1"/>
    <s v="Harbour Creations 67200 Series Stacking Chairs"/>
    <n v="128.124"/>
    <n v="2"/>
    <n v="24.2012"/>
    <x v="2"/>
    <x v="0"/>
  </r>
  <r>
    <s v="CA-2017-102925"/>
    <x v="864"/>
    <d v="2017-11-10T00:00:00"/>
    <x v="0"/>
    <s v="CD-12280"/>
    <s v="Christina DeMoss"/>
    <x v="0"/>
    <s v="United States"/>
    <x v="13"/>
    <x v="7"/>
    <x v="2"/>
    <s v="FUR-FU-10004245"/>
    <x v="0"/>
    <x v="3"/>
    <s v="Career Cubicle Clock, 8 1/4&quot;, Black"/>
    <n v="101.4"/>
    <n v="5"/>
    <n v="38.531999999999996"/>
    <x v="2"/>
    <x v="0"/>
  </r>
  <r>
    <s v="CA-2015-100818"/>
    <x v="151"/>
    <d v="2015-06-05T00:00:00"/>
    <x v="0"/>
    <s v="JM-15265"/>
    <s v="Janet Molinari"/>
    <x v="1"/>
    <s v="United States"/>
    <x v="9"/>
    <x v="8"/>
    <x v="3"/>
    <s v="FUR-FU-10002703"/>
    <x v="0"/>
    <x v="3"/>
    <s v="Tenex Traditional Chairmats for Hard Floors, Average Lip, 36&quot; x 48&quot;"/>
    <n v="51.56"/>
    <n v="2"/>
    <n v="-61.872"/>
    <x v="2"/>
    <x v="7"/>
  </r>
  <r>
    <s v="CA-2016-164770"/>
    <x v="674"/>
    <d v="2016-12-04T00:00:00"/>
    <x v="0"/>
    <s v="MY-18295"/>
    <s v="Muhammed Yedwab"/>
    <x v="1"/>
    <s v="United States"/>
    <x v="6"/>
    <x v="5"/>
    <x v="3"/>
    <s v="FUR-BO-10003893"/>
    <x v="0"/>
    <x v="0"/>
    <s v="Sauder Camden County Collection Library"/>
    <n v="781.86400000000003"/>
    <n v="10"/>
    <n v="-137.976"/>
    <x v="3"/>
    <x v="5"/>
  </r>
  <r>
    <s v="CA-2017-130505"/>
    <x v="176"/>
    <d v="2017-10-12T00:00:00"/>
    <x v="3"/>
    <s v="NF-18385"/>
    <s v="Natalie Fritzler"/>
    <x v="0"/>
    <s v="United States"/>
    <x v="167"/>
    <x v="47"/>
    <x v="2"/>
    <s v="FUR-TA-10001932"/>
    <x v="0"/>
    <x v="2"/>
    <s v="Chromcraft 48&quot; x 96&quot; Racetrack Double Pedestal Table"/>
    <n v="673.34400000000005"/>
    <n v="3"/>
    <n v="-76.953599999999994"/>
    <x v="7"/>
    <x v="1"/>
  </r>
  <r>
    <s v="CA-2016-105207"/>
    <x v="865"/>
    <d v="2016-01-08T00:00:00"/>
    <x v="1"/>
    <s v="BO-11350"/>
    <s v="Bill Overfelt"/>
    <x v="1"/>
    <s v="United States"/>
    <x v="364"/>
    <x v="37"/>
    <x v="3"/>
    <s v="FUR-TA-10000617"/>
    <x v="0"/>
    <x v="2"/>
    <s v="Hon Practical Foundations 30 x 60 Training Table, Light Gray/Charcoal"/>
    <n v="1592.85"/>
    <n v="7"/>
    <n v="350.42700000000002"/>
    <x v="2"/>
    <x v="8"/>
  </r>
  <r>
    <s v="CA-2016-149237"/>
    <x v="205"/>
    <d v="2016-05-30T00:00:00"/>
    <x v="1"/>
    <s v="CM-12235"/>
    <s v="Chris McAfee"/>
    <x v="0"/>
    <s v="United States"/>
    <x v="79"/>
    <x v="16"/>
    <x v="3"/>
    <s v="FUR-FU-10002088"/>
    <x v="0"/>
    <x v="3"/>
    <s v="Nu-Dell Float Frame 11 x 14 1/2"/>
    <n v="26.94"/>
    <n v="3"/>
    <n v="11.3148"/>
    <x v="4"/>
    <x v="7"/>
  </r>
  <r>
    <s v="US-2015-158589"/>
    <x v="141"/>
    <d v="2015-11-24T00:00:00"/>
    <x v="1"/>
    <s v="KW-16570"/>
    <s v="Kelly Williams"/>
    <x v="0"/>
    <s v="United States"/>
    <x v="28"/>
    <x v="2"/>
    <x v="1"/>
    <s v="FUR-FU-10001546"/>
    <x v="0"/>
    <x v="3"/>
    <s v="Dana Swing-Arm Lamps"/>
    <n v="32.04"/>
    <n v="3"/>
    <n v="8.01"/>
    <x v="4"/>
    <x v="0"/>
  </r>
  <r>
    <s v="CA-2017-142461"/>
    <x v="703"/>
    <d v="2017-06-03T00:00:00"/>
    <x v="0"/>
    <s v="KT-16480"/>
    <s v="Kean Thornton"/>
    <x v="0"/>
    <s v="United States"/>
    <x v="144"/>
    <x v="5"/>
    <x v="3"/>
    <s v="FUR-BO-10001811"/>
    <x v="0"/>
    <x v="0"/>
    <s v="Atlantic Metals Mobile 5-Shelf Bookcases, Custom Colors"/>
    <n v="204.66640000000001"/>
    <n v="1"/>
    <n v="-6.0195999999999996"/>
    <x v="4"/>
    <x v="7"/>
  </r>
  <r>
    <s v="CA-2017-156958"/>
    <x v="446"/>
    <d v="2017-12-06T00:00:00"/>
    <x v="2"/>
    <s v="PB-18805"/>
    <s v="Patrick Bzostek"/>
    <x v="2"/>
    <s v="United States"/>
    <x v="15"/>
    <x v="13"/>
    <x v="1"/>
    <s v="FUR-FU-10003268"/>
    <x v="0"/>
    <x v="3"/>
    <s v="Eldon Radial Chair Mat for Low to Medium Pile Carpets"/>
    <n v="199.9"/>
    <n v="5"/>
    <n v="39.979999999999997"/>
    <x v="5"/>
    <x v="5"/>
  </r>
  <r>
    <s v="CA-2016-116596"/>
    <x v="78"/>
    <d v="2016-10-31T00:00:00"/>
    <x v="1"/>
    <s v="BW-11200"/>
    <s v="Ben Wallace"/>
    <x v="0"/>
    <s v="United States"/>
    <x v="13"/>
    <x v="7"/>
    <x v="2"/>
    <s v="FUR-CH-10000553"/>
    <x v="0"/>
    <x v="1"/>
    <s v="Metal Folding Chairs, Beige, 4/Carton"/>
    <n v="427.64400000000001"/>
    <n v="14"/>
    <n v="80.777199999999993"/>
    <x v="4"/>
    <x v="1"/>
  </r>
  <r>
    <s v="CA-2017-124191"/>
    <x v="235"/>
    <d v="2017-06-14T00:00:00"/>
    <x v="0"/>
    <s v="TS-21610"/>
    <s v="Troy Staebel"/>
    <x v="0"/>
    <s v="United States"/>
    <x v="9"/>
    <x v="8"/>
    <x v="3"/>
    <s v="FUR-FU-10002364"/>
    <x v="0"/>
    <x v="3"/>
    <s v="Eldon Expressions Wood Desk Accessories, Oak"/>
    <n v="8.8559999999999999"/>
    <n v="3"/>
    <n v="-6.8634000000000004"/>
    <x v="3"/>
    <x v="2"/>
  </r>
  <r>
    <s v="CA-2016-148747"/>
    <x v="228"/>
    <d v="2016-09-27T00:00:00"/>
    <x v="2"/>
    <s v="AS-10045"/>
    <s v="Aaron Smayling"/>
    <x v="1"/>
    <s v="United States"/>
    <x v="28"/>
    <x v="2"/>
    <x v="1"/>
    <s v="FUR-BO-10002613"/>
    <x v="0"/>
    <x v="0"/>
    <s v="Atlantic Metals Mobile 4-Shelf Bookcases, Custom Colors"/>
    <n v="477.666"/>
    <n v="2"/>
    <n v="84.293999999999997"/>
    <x v="3"/>
    <x v="4"/>
  </r>
  <r>
    <s v="CA-2015-135727"/>
    <x v="866"/>
    <d v="2015-05-16T00:00:00"/>
    <x v="0"/>
    <s v="PS-18970"/>
    <s v="Paul Stevenson"/>
    <x v="2"/>
    <s v="United States"/>
    <x v="43"/>
    <x v="22"/>
    <x v="1"/>
    <s v="FUR-CH-10004540"/>
    <x v="0"/>
    <x v="1"/>
    <s v="Global Chrome Stack Chair"/>
    <n v="191.96799999999999"/>
    <n v="7"/>
    <n v="16.7972"/>
    <x v="2"/>
    <x v="7"/>
  </r>
  <r>
    <s v="CA-2015-135251"/>
    <x v="867"/>
    <d v="2015-08-10T00:00:00"/>
    <x v="1"/>
    <s v="RP-19270"/>
    <s v="Rachel Payne"/>
    <x v="1"/>
    <s v="United States"/>
    <x v="6"/>
    <x v="5"/>
    <x v="3"/>
    <s v="FUR-BO-10003965"/>
    <x v="0"/>
    <x v="0"/>
    <s v="O'Sullivan Manor Hill 2-Door Library in Brianna Oak"/>
    <n v="369.19920000000002"/>
    <n v="3"/>
    <n v="-114.01739999999999"/>
    <x v="4"/>
    <x v="10"/>
  </r>
  <r>
    <s v="CA-2016-125724"/>
    <x v="710"/>
    <d v="2016-09-27T00:00:00"/>
    <x v="1"/>
    <s v="SM-20950"/>
    <s v="Suzanne McNair"/>
    <x v="1"/>
    <s v="United States"/>
    <x v="131"/>
    <x v="12"/>
    <x v="1"/>
    <s v="FUR-FU-10000246"/>
    <x v="0"/>
    <x v="3"/>
    <s v="Aluminum Document Frame"/>
    <n v="68.432000000000002"/>
    <n v="7"/>
    <n v="8.5540000000000003"/>
    <x v="2"/>
    <x v="4"/>
  </r>
  <r>
    <s v="CA-2015-111612"/>
    <x v="44"/>
    <d v="2015-12-02T00:00:00"/>
    <x v="1"/>
    <s v="EB-14110"/>
    <s v="Eugene Barchas"/>
    <x v="0"/>
    <s v="United States"/>
    <x v="29"/>
    <x v="15"/>
    <x v="2"/>
    <s v="FUR-FU-10003799"/>
    <x v="0"/>
    <x v="3"/>
    <s v="Seth Thomas 13 1/2&quot; Wall Clock"/>
    <n v="71.12"/>
    <n v="5"/>
    <n v="9.7789999999999999"/>
    <x v="4"/>
    <x v="0"/>
  </r>
  <r>
    <s v="CA-2014-103086"/>
    <x v="868"/>
    <d v="2014-10-19T00:00:00"/>
    <x v="0"/>
    <s v="EB-14170"/>
    <s v="Evan Bailliet"/>
    <x v="0"/>
    <s v="United States"/>
    <x v="6"/>
    <x v="5"/>
    <x v="3"/>
    <s v="FUR-FU-10004586"/>
    <x v="0"/>
    <x v="3"/>
    <s v="G.E. Longer-Life Indoor Recessed Floodlight Bulbs"/>
    <n v="5.3120000000000003"/>
    <n v="2"/>
    <n v="-1.5935999999999999"/>
    <x v="3"/>
    <x v="1"/>
  </r>
  <r>
    <s v="CA-2016-129280"/>
    <x v="869"/>
    <d v="2016-05-05T00:00:00"/>
    <x v="2"/>
    <s v="SM-20905"/>
    <s v="Susan MacKendrick"/>
    <x v="0"/>
    <s v="United States"/>
    <x v="19"/>
    <x v="15"/>
    <x v="2"/>
    <s v="FUR-FU-10001876"/>
    <x v="0"/>
    <x v="3"/>
    <s v="Computer Room Manger, 14&quot;"/>
    <n v="51.968000000000004"/>
    <n v="2"/>
    <n v="10.393599999999999"/>
    <x v="3"/>
    <x v="7"/>
  </r>
  <r>
    <s v="CA-2014-130428"/>
    <x v="870"/>
    <d v="2014-03-31T00:00:00"/>
    <x v="3"/>
    <s v="TG-21640"/>
    <s v="Trudy Glocke"/>
    <x v="0"/>
    <s v="United States"/>
    <x v="26"/>
    <x v="1"/>
    <x v="0"/>
    <s v="FUR-CH-10002965"/>
    <x v="0"/>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x v="0"/>
    <x v="3"/>
    <s v="Ultra Door Pull Handle"/>
    <n v="31.56"/>
    <n v="3"/>
    <n v="10.4148"/>
    <x v="7"/>
    <x v="10"/>
  </r>
  <r>
    <s v="CA-2015-143147"/>
    <x v="753"/>
    <d v="2015-05-28T00:00:00"/>
    <x v="0"/>
    <s v="PS-18760"/>
    <s v="Pamela Stobb"/>
    <x v="0"/>
    <s v="United States"/>
    <x v="21"/>
    <x v="5"/>
    <x v="3"/>
    <s v="FUR-CH-10000863"/>
    <x v="0"/>
    <x v="1"/>
    <s v="Novimex Swivel Fabric Task Chair"/>
    <n v="105.68600000000001"/>
    <n v="1"/>
    <n v="-28.686199999999999"/>
    <x v="3"/>
    <x v="7"/>
  </r>
  <r>
    <s v="CA-2015-143147"/>
    <x v="753"/>
    <d v="2015-05-28T00:00:00"/>
    <x v="0"/>
    <s v="PS-18760"/>
    <s v="Pamela Stobb"/>
    <x v="0"/>
    <s v="United States"/>
    <x v="21"/>
    <x v="5"/>
    <x v="3"/>
    <s v="FUR-CH-10004754"/>
    <x v="0"/>
    <x v="1"/>
    <s v="Global Stack Chair with Arms, Black"/>
    <n v="104.93"/>
    <n v="5"/>
    <n v="-4.4969999999999999"/>
    <x v="3"/>
    <x v="7"/>
  </r>
  <r>
    <s v="CA-2017-152975"/>
    <x v="732"/>
    <d v="2017-09-16T00:00:00"/>
    <x v="2"/>
    <s v="RB-19705"/>
    <s v="Roger Barcio"/>
    <x v="2"/>
    <s v="United States"/>
    <x v="13"/>
    <x v="7"/>
    <x v="2"/>
    <s v="FUR-CH-10003298"/>
    <x v="0"/>
    <x v="1"/>
    <s v="Office Star - Contemporary Task Swivel chair with Loop Arms, Charcoal"/>
    <n v="589.41"/>
    <n v="5"/>
    <n v="-6.5490000000000004"/>
    <x v="3"/>
    <x v="4"/>
  </r>
  <r>
    <s v="CA-2017-116127"/>
    <x v="542"/>
    <d v="2017-06-27T00:00:00"/>
    <x v="0"/>
    <s v="SB-20185"/>
    <s v="Sarah Brown"/>
    <x v="0"/>
    <s v="United States"/>
    <x v="13"/>
    <x v="7"/>
    <x v="2"/>
    <s v="FUR-BO-10002213"/>
    <x v="0"/>
    <x v="0"/>
    <s v="DMI Eclipse Executive Suite Bookcases"/>
    <n v="400.78399999999999"/>
    <n v="1"/>
    <n v="-5.0098000000000003"/>
    <x v="3"/>
    <x v="2"/>
  </r>
  <r>
    <s v="US-2016-105452"/>
    <x v="830"/>
    <d v="2016-08-01T00:00:00"/>
    <x v="1"/>
    <s v="BF-11005"/>
    <s v="Barry Franz"/>
    <x v="2"/>
    <s v="United States"/>
    <x v="102"/>
    <x v="5"/>
    <x v="3"/>
    <s v="FUR-FU-10003691"/>
    <x v="0"/>
    <x v="3"/>
    <s v="Eldon Image Series Desk Accessories, Ebony"/>
    <n v="24.7"/>
    <n v="5"/>
    <n v="-9.8800000000000008"/>
    <x v="4"/>
    <x v="3"/>
  </r>
  <r>
    <s v="US-2016-105452"/>
    <x v="830"/>
    <d v="2016-08-01T00:00:00"/>
    <x v="1"/>
    <s v="BF-11005"/>
    <s v="Barry Franz"/>
    <x v="2"/>
    <s v="United States"/>
    <x v="102"/>
    <x v="5"/>
    <x v="3"/>
    <s v="FUR-FU-10003806"/>
    <x v="0"/>
    <x v="3"/>
    <s v="Tenex Chairmat w/ Average Lip, 45&quot; x 53&quot;"/>
    <n v="302.72000000000003"/>
    <n v="5"/>
    <n v="-378.4"/>
    <x v="4"/>
    <x v="3"/>
  </r>
  <r>
    <s v="CA-2015-149517"/>
    <x v="208"/>
    <d v="2015-09-23T00:00:00"/>
    <x v="1"/>
    <s v="FC-14245"/>
    <s v="Frank Carlisle"/>
    <x v="2"/>
    <s v="United States"/>
    <x v="155"/>
    <x v="2"/>
    <x v="1"/>
    <s v="FUR-FU-10003464"/>
    <x v="0"/>
    <x v="3"/>
    <s v="Seth Thomas 8 1/2&quot; Cubicle Clock"/>
    <n v="60.84"/>
    <n v="3"/>
    <n v="19.468800000000002"/>
    <x v="4"/>
    <x v="4"/>
  </r>
  <r>
    <s v="CA-2016-129861"/>
    <x v="9"/>
    <d v="2016-06-23T00:00:00"/>
    <x v="1"/>
    <s v="DM-13345"/>
    <s v="Denise Monton"/>
    <x v="1"/>
    <s v="United States"/>
    <x v="77"/>
    <x v="7"/>
    <x v="2"/>
    <s v="FUR-TA-10003715"/>
    <x v="0"/>
    <x v="2"/>
    <s v="Hon 2111 Invitation Series Corner Table"/>
    <n v="376.86599999999999"/>
    <n v="3"/>
    <n v="-213.5574"/>
    <x v="6"/>
    <x v="2"/>
  </r>
  <r>
    <s v="CA-2016-130638"/>
    <x v="872"/>
    <d v="2016-05-19T00:00:00"/>
    <x v="0"/>
    <s v="SC-20095"/>
    <s v="Sanjit Chand"/>
    <x v="0"/>
    <s v="United States"/>
    <x v="2"/>
    <x v="2"/>
    <x v="1"/>
    <s v="FUR-FU-10002116"/>
    <x v="0"/>
    <x v="3"/>
    <s v="Tenex Carpeted, Granite-Look or Clear Contemporary Contour Shape Chair Mats"/>
    <n v="282.83999999999997"/>
    <n v="4"/>
    <n v="19.7988"/>
    <x v="0"/>
    <x v="7"/>
  </r>
  <r>
    <s v="CA-2017-137449"/>
    <x v="656"/>
    <d v="2017-06-30T00:00:00"/>
    <x v="2"/>
    <s v="ME-17725"/>
    <s v="Max Engle"/>
    <x v="0"/>
    <s v="United States"/>
    <x v="144"/>
    <x v="5"/>
    <x v="3"/>
    <s v="FUR-TA-10002855"/>
    <x v="0"/>
    <x v="2"/>
    <s v="Bevis Round Conference Table Top &amp; Single Column Base"/>
    <n v="307.31400000000002"/>
    <n v="3"/>
    <n v="-39.511800000000001"/>
    <x v="5"/>
    <x v="2"/>
  </r>
  <r>
    <s v="CA-2017-137449"/>
    <x v="656"/>
    <d v="2017-06-30T00:00:00"/>
    <x v="2"/>
    <s v="ME-17725"/>
    <s v="Max Engle"/>
    <x v="0"/>
    <s v="United States"/>
    <x v="144"/>
    <x v="5"/>
    <x v="3"/>
    <s v="FUR-BO-10000780"/>
    <x v="0"/>
    <x v="0"/>
    <s v="O'Sullivan Plantations 2-Door Library in Landvery Oak"/>
    <n v="409.99919999999997"/>
    <n v="3"/>
    <n v="-96.470399999999998"/>
    <x v="5"/>
    <x v="2"/>
  </r>
  <r>
    <s v="CA-2014-151330"/>
    <x v="873"/>
    <d v="2014-10-17T00:00:00"/>
    <x v="2"/>
    <s v="TC-21295"/>
    <s v="Toby Carlisle"/>
    <x v="0"/>
    <s v="United States"/>
    <x v="114"/>
    <x v="20"/>
    <x v="2"/>
    <s v="FUR-CH-10000749"/>
    <x v="0"/>
    <x v="1"/>
    <s v="Office Star - Ergonomic Mid Back Chair with 2-Way Adjustable Arms"/>
    <n v="1628.82"/>
    <n v="9"/>
    <n v="260.6112"/>
    <x v="0"/>
    <x v="1"/>
  </r>
  <r>
    <s v="CA-2014-124702"/>
    <x v="356"/>
    <d v="2014-11-25T00:00:00"/>
    <x v="1"/>
    <s v="MH-17785"/>
    <s v="Maya Herman"/>
    <x v="1"/>
    <s v="United States"/>
    <x v="15"/>
    <x v="13"/>
    <x v="1"/>
    <s v="FUR-FU-10003553"/>
    <x v="0"/>
    <x v="3"/>
    <s v="Howard Miller 13-1/2&quot; Diameter Rosebrook Wall Clock"/>
    <n v="137.54"/>
    <n v="2"/>
    <n v="55.015999999999998"/>
    <x v="1"/>
    <x v="0"/>
  </r>
  <r>
    <s v="CA-2014-124702"/>
    <x v="356"/>
    <d v="2014-11-25T00:00:00"/>
    <x v="1"/>
    <s v="MH-17785"/>
    <s v="Maya Herman"/>
    <x v="1"/>
    <s v="United States"/>
    <x v="15"/>
    <x v="13"/>
    <x v="1"/>
    <s v="FUR-TA-10003008"/>
    <x v="0"/>
    <x v="2"/>
    <s v="Lesro Round Back Collection Coffee Table, End Table"/>
    <n v="730.2"/>
    <n v="4"/>
    <n v="94.926000000000002"/>
    <x v="1"/>
    <x v="0"/>
  </r>
  <r>
    <s v="CA-2015-116638"/>
    <x v="874"/>
    <d v="2015-01-31T00:00:00"/>
    <x v="0"/>
    <s v="JH-15985"/>
    <s v="Joseph Holt"/>
    <x v="0"/>
    <s v="United States"/>
    <x v="41"/>
    <x v="30"/>
    <x v="0"/>
    <s v="FUR-TA-10000198"/>
    <x v="0"/>
    <x v="2"/>
    <s v="Chromcraft Bull-Nose Wood Oval Conference Tables &amp; Bases"/>
    <n v="4297.6440000000002"/>
    <n v="13"/>
    <n v="-1862.3124"/>
    <x v="0"/>
    <x v="8"/>
  </r>
  <r>
    <s v="CA-2014-104563"/>
    <x v="600"/>
    <d v="2014-03-12T00:00:00"/>
    <x v="1"/>
    <s v="CM-12715"/>
    <s v="Craig Molinari"/>
    <x v="1"/>
    <s v="United States"/>
    <x v="15"/>
    <x v="13"/>
    <x v="1"/>
    <s v="FUR-CH-10002780"/>
    <x v="0"/>
    <x v="1"/>
    <s v="Office Star - Task Chair with Contemporary Loop Arms"/>
    <n v="436.70400000000001"/>
    <n v="6"/>
    <n v="21.8352"/>
    <x v="2"/>
    <x v="9"/>
  </r>
  <r>
    <s v="CA-2014-104563"/>
    <x v="600"/>
    <d v="2014-03-12T00:00:00"/>
    <x v="1"/>
    <s v="CM-12715"/>
    <s v="Craig Molinari"/>
    <x v="1"/>
    <s v="United States"/>
    <x v="15"/>
    <x v="13"/>
    <x v="1"/>
    <s v="FUR-CH-10004495"/>
    <x v="0"/>
    <x v="1"/>
    <s v="Global Leather and Oak Executive Chair, Black"/>
    <n v="481.56799999999998"/>
    <n v="2"/>
    <n v="54.176400000000001"/>
    <x v="2"/>
    <x v="9"/>
  </r>
  <r>
    <s v="CA-2016-107104"/>
    <x v="675"/>
    <d v="2016-11-30T00:00:00"/>
    <x v="1"/>
    <s v="MS-17365"/>
    <s v="Maribeth Schnelling"/>
    <x v="0"/>
    <s v="United States"/>
    <x v="2"/>
    <x v="2"/>
    <x v="1"/>
    <s v="FUR-BO-10002213"/>
    <x v="0"/>
    <x v="0"/>
    <s v="DMI Eclipse Executive Suite Bookcases"/>
    <n v="3406.6640000000002"/>
    <n v="8"/>
    <n v="160.31360000000001"/>
    <x v="4"/>
    <x v="0"/>
  </r>
  <r>
    <s v="CA-2016-107104"/>
    <x v="675"/>
    <d v="2016-11-30T00:00:00"/>
    <x v="1"/>
    <s v="MS-17365"/>
    <s v="Maribeth Schnelling"/>
    <x v="0"/>
    <s v="United States"/>
    <x v="2"/>
    <x v="2"/>
    <x v="1"/>
    <s v="FUR-FU-10002937"/>
    <x v="0"/>
    <x v="3"/>
    <s v="GE 48&quot; Fluorescent Tube, Cool White Energy Saver, 34 Watts, 30/Box"/>
    <n v="595.38"/>
    <n v="6"/>
    <n v="297.69"/>
    <x v="4"/>
    <x v="0"/>
  </r>
  <r>
    <s v="CA-2014-156160"/>
    <x v="875"/>
    <d v="2014-09-29T00:00:00"/>
    <x v="1"/>
    <s v="AS-10090"/>
    <s v="Adam Shillingsburg"/>
    <x v="0"/>
    <s v="United States"/>
    <x v="13"/>
    <x v="7"/>
    <x v="2"/>
    <s v="FUR-FU-10001876"/>
    <x v="0"/>
    <x v="3"/>
    <s v="Computer Room Manger, 14&quot;"/>
    <n v="97.44"/>
    <n v="3"/>
    <n v="35.078400000000002"/>
    <x v="1"/>
    <x v="4"/>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x v="0"/>
    <x v="3"/>
    <s v="Eldon Radial Chair Mat for Low to Medium Pile Carpets"/>
    <n v="119.94"/>
    <n v="3"/>
    <n v="23.988"/>
    <x v="4"/>
    <x v="0"/>
  </r>
  <r>
    <s v="CA-2017-157448"/>
    <x v="716"/>
    <d v="2017-11-20T00:00:00"/>
    <x v="1"/>
    <s v="LC-16885"/>
    <s v="Lena Creighton"/>
    <x v="0"/>
    <s v="United States"/>
    <x v="2"/>
    <x v="2"/>
    <x v="1"/>
    <s v="FUR-FU-10001847"/>
    <x v="0"/>
    <x v="3"/>
    <s v="Eldon Image Series Black Desk Accessories"/>
    <n v="12.42"/>
    <n v="3"/>
    <n v="4.4711999999999996"/>
    <x v="4"/>
    <x v="0"/>
  </r>
  <r>
    <s v="CA-2016-137393"/>
    <x v="349"/>
    <d v="2016-05-10T00:00:00"/>
    <x v="1"/>
    <s v="GM-14500"/>
    <s v="Gene McClure"/>
    <x v="0"/>
    <s v="United States"/>
    <x v="175"/>
    <x v="2"/>
    <x v="1"/>
    <s v="FUR-FU-10001617"/>
    <x v="0"/>
    <x v="3"/>
    <s v="Executive Impressions 8-1/2&quot; Career Panel/Partition Cubicle Clock"/>
    <n v="41.6"/>
    <n v="4"/>
    <n v="14.144"/>
    <x v="4"/>
    <x v="7"/>
  </r>
  <r>
    <s v="CA-2017-122770"/>
    <x v="838"/>
    <d v="2017-12-18T00:00:00"/>
    <x v="1"/>
    <s v="EP-13915"/>
    <s v="Emily Phan"/>
    <x v="0"/>
    <s v="United States"/>
    <x v="28"/>
    <x v="2"/>
    <x v="1"/>
    <s v="FUR-FU-10001473"/>
    <x v="0"/>
    <x v="3"/>
    <s v="Eldon Executive Woodline II Desk Accessories, Mahogany"/>
    <n v="201.04"/>
    <n v="8"/>
    <n v="54.280799999999999"/>
    <x v="2"/>
    <x v="5"/>
  </r>
  <r>
    <s v="CA-2015-130183"/>
    <x v="18"/>
    <d v="2015-11-17T00:00:00"/>
    <x v="1"/>
    <s v="PO-18850"/>
    <s v="Patrick O'Brill"/>
    <x v="0"/>
    <s v="United States"/>
    <x v="6"/>
    <x v="5"/>
    <x v="3"/>
    <s v="FUR-BO-10001811"/>
    <x v="0"/>
    <x v="0"/>
    <s v="Atlantic Metals Mobile 5-Shelf Bookcases, Custom Colors"/>
    <n v="613.99919999999997"/>
    <n v="3"/>
    <n v="-18.058800000000002"/>
    <x v="4"/>
    <x v="0"/>
  </r>
  <r>
    <s v="CA-2016-122511"/>
    <x v="237"/>
    <d v="2016-03-11T00:00:00"/>
    <x v="3"/>
    <s v="BT-11485"/>
    <s v="Brad Thomas"/>
    <x v="2"/>
    <s v="United States"/>
    <x v="3"/>
    <x v="3"/>
    <x v="2"/>
    <s v="FUR-FU-10001037"/>
    <x v="0"/>
    <x v="3"/>
    <s v="DAX Charcoal/Nickel-Tone Document Frame, 5 x 7"/>
    <n v="30.335999999999999"/>
    <n v="4"/>
    <n v="9.48"/>
    <x v="7"/>
    <x v="9"/>
  </r>
  <r>
    <s v="CA-2016-161746"/>
    <x v="59"/>
    <d v="2016-10-27T00:00:00"/>
    <x v="1"/>
    <s v="CS-11950"/>
    <s v="Carlos Soltero"/>
    <x v="0"/>
    <s v="United States"/>
    <x v="2"/>
    <x v="2"/>
    <x v="1"/>
    <s v="FUR-CH-10004626"/>
    <x v="0"/>
    <x v="1"/>
    <s v="Office Star Flex Back Scooter Chair with Aluminum Finish Frame"/>
    <n v="242.136"/>
    <n v="3"/>
    <n v="12.1068"/>
    <x v="6"/>
    <x v="1"/>
  </r>
  <r>
    <s v="CA-2016-161746"/>
    <x v="59"/>
    <d v="2016-10-27T00:00:00"/>
    <x v="1"/>
    <s v="CS-11950"/>
    <s v="Carlos Soltero"/>
    <x v="0"/>
    <s v="United States"/>
    <x v="2"/>
    <x v="2"/>
    <x v="1"/>
    <s v="FUR-FU-10003731"/>
    <x v="0"/>
    <x v="3"/>
    <s v="Eldon Expressions Wood and Plastic Desk Accessories, Oak"/>
    <n v="19.96"/>
    <n v="2"/>
    <n v="5.5888"/>
    <x v="6"/>
    <x v="1"/>
  </r>
  <r>
    <s v="CA-2014-114251"/>
    <x v="726"/>
    <d v="2014-11-10T00:00:00"/>
    <x v="1"/>
    <s v="MD-17350"/>
    <s v="Maribeth Dona"/>
    <x v="0"/>
    <s v="United States"/>
    <x v="3"/>
    <x v="3"/>
    <x v="2"/>
    <s v="FUR-FU-10001468"/>
    <x v="0"/>
    <x v="3"/>
    <s v="Tenex Antistatic Computer Chair Mats"/>
    <n v="273.56799999999998"/>
    <n v="2"/>
    <n v="-34.195999999999998"/>
    <x v="2"/>
    <x v="0"/>
  </r>
  <r>
    <s v="CA-2016-119641"/>
    <x v="710"/>
    <d v="2016-09-26T00:00:00"/>
    <x v="1"/>
    <s v="CS-12250"/>
    <s v="Chris Selesnick"/>
    <x v="1"/>
    <s v="United States"/>
    <x v="356"/>
    <x v="16"/>
    <x v="3"/>
    <s v="FUR-FU-10002445"/>
    <x v="0"/>
    <x v="3"/>
    <s v="DAX Two-Tone Rosewood/Black Document Frame, Desktop, 5 x 7"/>
    <n v="18.96"/>
    <n v="2"/>
    <n v="7.5839999999999996"/>
    <x v="4"/>
    <x v="4"/>
  </r>
  <r>
    <s v="CA-2016-105781"/>
    <x v="285"/>
    <d v="2016-02-20T00:00:00"/>
    <x v="1"/>
    <s v="JF-15565"/>
    <s v="Jill Fjeld"/>
    <x v="0"/>
    <s v="United States"/>
    <x v="13"/>
    <x v="7"/>
    <x v="2"/>
    <s v="FUR-CH-10001802"/>
    <x v="0"/>
    <x v="1"/>
    <s v="Hon Every-Day Chair Series Swivel Task Chairs"/>
    <n v="326.64600000000002"/>
    <n v="3"/>
    <n v="39.923400000000001"/>
    <x v="4"/>
    <x v="11"/>
  </r>
  <r>
    <s v="CA-2014-114321"/>
    <x v="663"/>
    <d v="2014-08-25T00:00:00"/>
    <x v="1"/>
    <s v="NC-18535"/>
    <s v="Nick Crebassa"/>
    <x v="1"/>
    <s v="United States"/>
    <x v="247"/>
    <x v="25"/>
    <x v="0"/>
    <s v="FUR-CH-10001797"/>
    <x v="0"/>
    <x v="1"/>
    <s v="Safco Chair Connectors, 6/Carton"/>
    <n v="500.24"/>
    <n v="13"/>
    <n v="145.06960000000001"/>
    <x v="2"/>
    <x v="10"/>
  </r>
  <r>
    <s v="CA-2015-117086"/>
    <x v="428"/>
    <d v="2015-11-12T00:00:00"/>
    <x v="1"/>
    <s v="QJ-19255"/>
    <s v="Quincy Jones"/>
    <x v="1"/>
    <s v="United States"/>
    <x v="259"/>
    <x v="43"/>
    <x v="2"/>
    <s v="FUR-BO-10004834"/>
    <x v="0"/>
    <x v="0"/>
    <s v="Riverside Palais Royal Lawyers Bookcase, Royale Cherry Finish"/>
    <n v="4404.8999999999996"/>
    <n v="5"/>
    <n v="1013.127"/>
    <x v="4"/>
    <x v="0"/>
  </r>
  <r>
    <s v="CA-2017-137505"/>
    <x v="241"/>
    <d v="2017-11-24T00:00:00"/>
    <x v="3"/>
    <s v="BP-11290"/>
    <s v="Beth Paige"/>
    <x v="0"/>
    <s v="United States"/>
    <x v="2"/>
    <x v="2"/>
    <x v="1"/>
    <s v="FUR-TA-10000617"/>
    <x v="0"/>
    <x v="2"/>
    <s v="Hon Practical Foundations 30 x 60 Training Table, Light Gray/Charcoal"/>
    <n v="364.08"/>
    <n v="2"/>
    <n v="9.1020000000000003"/>
    <x v="7"/>
    <x v="0"/>
  </r>
  <r>
    <s v="CA-2017-137505"/>
    <x v="241"/>
    <d v="2017-11-24T00:00:00"/>
    <x v="3"/>
    <s v="BP-11290"/>
    <s v="Beth Paige"/>
    <x v="0"/>
    <s v="United States"/>
    <x v="2"/>
    <x v="2"/>
    <x v="1"/>
    <s v="FUR-TA-10001676"/>
    <x v="0"/>
    <x v="2"/>
    <s v="Hon 61000 Series Interactive Training Tables"/>
    <n v="71.087999999999994"/>
    <n v="2"/>
    <n v="-1.7771999999999999"/>
    <x v="7"/>
    <x v="0"/>
  </r>
  <r>
    <s v="US-2014-140914"/>
    <x v="163"/>
    <d v="2014-11-15T00:00:00"/>
    <x v="1"/>
    <s v="BH-11710"/>
    <s v="Brosina Hoffman"/>
    <x v="0"/>
    <s v="United States"/>
    <x v="9"/>
    <x v="8"/>
    <x v="3"/>
    <s v="FUR-FU-10000175"/>
    <x v="0"/>
    <x v="3"/>
    <s v="DAX Wood Document Frame."/>
    <n v="10.984"/>
    <n v="2"/>
    <n v="-7.9634"/>
    <x v="4"/>
    <x v="0"/>
  </r>
  <r>
    <s v="US-2014-140914"/>
    <x v="163"/>
    <d v="2014-11-15T00:00:00"/>
    <x v="1"/>
    <s v="BH-11710"/>
    <s v="Brosina Hoffman"/>
    <x v="0"/>
    <s v="United States"/>
    <x v="9"/>
    <x v="8"/>
    <x v="3"/>
    <s v="FUR-CH-10003379"/>
    <x v="0"/>
    <x v="1"/>
    <s v="Global Commerce Series High-Back Swivel/Tilt Chairs"/>
    <n v="797.94399999999996"/>
    <n v="4"/>
    <n v="-56.996000000000002"/>
    <x v="4"/>
    <x v="0"/>
  </r>
  <r>
    <s v="CA-2017-113705"/>
    <x v="582"/>
    <d v="2017-03-29T00:00:00"/>
    <x v="0"/>
    <s v="LC-16870"/>
    <s v="Lena Cacioppo"/>
    <x v="0"/>
    <s v="United States"/>
    <x v="52"/>
    <x v="25"/>
    <x v="0"/>
    <s v="FUR-TA-10002533"/>
    <x v="0"/>
    <x v="2"/>
    <s v="BPI Conference Tables"/>
    <n v="292.10000000000002"/>
    <n v="2"/>
    <n v="58.42"/>
    <x v="3"/>
    <x v="9"/>
  </r>
  <r>
    <s v="CA-2016-146913"/>
    <x v="359"/>
    <d v="2016-11-05T00:00:00"/>
    <x v="1"/>
    <s v="SF-20965"/>
    <s v="Sylvia Foulston"/>
    <x v="1"/>
    <s v="United States"/>
    <x v="28"/>
    <x v="2"/>
    <x v="1"/>
    <s v="FUR-CH-10001854"/>
    <x v="0"/>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x v="0"/>
    <x v="0"/>
    <s v="O'Sullivan Cherrywood Estates Traditional Bookcase"/>
    <n v="339.92"/>
    <n v="5"/>
    <n v="8.4979999999999993"/>
    <x v="6"/>
    <x v="0"/>
  </r>
  <r>
    <s v="CA-2014-169019"/>
    <x v="503"/>
    <d v="2014-07-30T00:00:00"/>
    <x v="1"/>
    <s v="LF-17185"/>
    <s v="Luke Foster"/>
    <x v="0"/>
    <s v="United States"/>
    <x v="21"/>
    <x v="5"/>
    <x v="3"/>
    <s v="FUR-FU-10004666"/>
    <x v="0"/>
    <x v="3"/>
    <s v="DAX Clear Channel Poster Frame"/>
    <n v="17.495999999999999"/>
    <n v="3"/>
    <n v="-10.0602"/>
    <x v="4"/>
    <x v="3"/>
  </r>
  <r>
    <s v="CA-2015-149748"/>
    <x v="151"/>
    <d v="2015-06-02T00:00:00"/>
    <x v="0"/>
    <s v="EM-13825"/>
    <s v="Elizabeth Moffitt"/>
    <x v="1"/>
    <s v="United States"/>
    <x v="309"/>
    <x v="18"/>
    <x v="2"/>
    <s v="FUR-FU-10001847"/>
    <x v="0"/>
    <x v="3"/>
    <s v="Eldon Image Series Black Desk Accessories"/>
    <n v="8.2799999999999994"/>
    <n v="2"/>
    <n v="2.9807999999999999"/>
    <x v="3"/>
    <x v="7"/>
  </r>
  <r>
    <s v="US-2014-114377"/>
    <x v="726"/>
    <d v="2014-11-05T00:00:00"/>
    <x v="3"/>
    <s v="BG-11035"/>
    <s v="Barry Gonzalez"/>
    <x v="0"/>
    <s v="United States"/>
    <x v="247"/>
    <x v="25"/>
    <x v="0"/>
    <s v="FUR-CH-10004754"/>
    <x v="0"/>
    <x v="1"/>
    <s v="Global Stack Chair with Arms, Black"/>
    <n v="149.9"/>
    <n v="5"/>
    <n v="40.472999999999999"/>
    <x v="7"/>
    <x v="0"/>
  </r>
  <r>
    <s v="CA-2017-144491"/>
    <x v="582"/>
    <d v="2017-04-01T00:00:00"/>
    <x v="1"/>
    <s v="CJ-12010"/>
    <s v="Caroline Jumper"/>
    <x v="0"/>
    <s v="United States"/>
    <x v="6"/>
    <x v="5"/>
    <x v="3"/>
    <s v="FUR-BO-10001811"/>
    <x v="0"/>
    <x v="0"/>
    <s v="Atlantic Metals Mobile 5-Shelf Bookcases, Custom Colors"/>
    <n v="1023.332"/>
    <n v="5"/>
    <n v="-30.097999999999999"/>
    <x v="2"/>
    <x v="9"/>
  </r>
  <r>
    <s v="CA-2017-144491"/>
    <x v="582"/>
    <d v="2017-04-01T00:00:00"/>
    <x v="1"/>
    <s v="CJ-12010"/>
    <s v="Caroline Jumper"/>
    <x v="0"/>
    <s v="United States"/>
    <x v="6"/>
    <x v="5"/>
    <x v="3"/>
    <s v="FUR-CH-10004063"/>
    <x v="0"/>
    <x v="1"/>
    <s v="Global Deluxe High-Back Manager's Chair"/>
    <n v="600.55799999999999"/>
    <n v="3"/>
    <n v="-8.5793999999999997"/>
    <x v="2"/>
    <x v="9"/>
  </r>
  <r>
    <s v="CA-2017-144491"/>
    <x v="582"/>
    <d v="2017-04-01T00:00:00"/>
    <x v="1"/>
    <s v="CJ-12010"/>
    <s v="Caroline Jumper"/>
    <x v="0"/>
    <s v="United States"/>
    <x v="6"/>
    <x v="5"/>
    <x v="3"/>
    <s v="FUR-CH-10001714"/>
    <x v="0"/>
    <x v="1"/>
    <s v="Global Leather &amp; Oak Executive Chair, Burgundy"/>
    <n v="211.24600000000001"/>
    <n v="2"/>
    <n v="-66.391599999999997"/>
    <x v="2"/>
    <x v="9"/>
  </r>
  <r>
    <s v="CA-2014-127166"/>
    <x v="876"/>
    <d v="2014-05-23T00:00:00"/>
    <x v="0"/>
    <s v="KH-16360"/>
    <s v="Katherine Hughes"/>
    <x v="0"/>
    <s v="United States"/>
    <x v="6"/>
    <x v="5"/>
    <x v="3"/>
    <s v="FUR-CH-10003396"/>
    <x v="0"/>
    <x v="1"/>
    <s v="Global Deluxe Steno Chair"/>
    <n v="107.77200000000001"/>
    <n v="2"/>
    <n v="-29.252400000000002"/>
    <x v="3"/>
    <x v="7"/>
  </r>
  <r>
    <s v="CA-2015-122973"/>
    <x v="877"/>
    <d v="2015-07-20T00:00:00"/>
    <x v="0"/>
    <s v="PJ-19015"/>
    <s v="Pauline Johnson"/>
    <x v="0"/>
    <s v="United States"/>
    <x v="13"/>
    <x v="7"/>
    <x v="2"/>
    <s v="FUR-FU-10002364"/>
    <x v="0"/>
    <x v="3"/>
    <s v="Eldon Expressions Wood Desk Accessories, Oak"/>
    <n v="7.38"/>
    <n v="1"/>
    <n v="2.1402000000000001"/>
    <x v="3"/>
    <x v="3"/>
  </r>
  <r>
    <s v="CA-2016-136322"/>
    <x v="59"/>
    <d v="2016-10-26T00:00:00"/>
    <x v="1"/>
    <s v="AP-10720"/>
    <s v="Anne Pryor"/>
    <x v="2"/>
    <s v="United States"/>
    <x v="1"/>
    <x v="1"/>
    <x v="0"/>
    <s v="FUR-FU-10002878"/>
    <x v="0"/>
    <x v="3"/>
    <s v="Seth Thomas 14&quot; Day/Date Wall Clock"/>
    <n v="45.567999999999998"/>
    <n v="2"/>
    <n v="9.6831999999999994"/>
    <x v="2"/>
    <x v="1"/>
  </r>
  <r>
    <s v="CA-2017-107209"/>
    <x v="534"/>
    <d v="2017-08-01T00:00:00"/>
    <x v="0"/>
    <s v="JW-15955"/>
    <s v="Joni Wasserman"/>
    <x v="0"/>
    <s v="United States"/>
    <x v="168"/>
    <x v="30"/>
    <x v="0"/>
    <s v="FUR-CH-10001146"/>
    <x v="0"/>
    <x v="1"/>
    <s v="Global Value Mid-Back Manager's Chair, Gray"/>
    <n v="194.84800000000001"/>
    <n v="4"/>
    <n v="12.178000000000001"/>
    <x v="2"/>
    <x v="3"/>
  </r>
  <r>
    <s v="CA-2015-162201"/>
    <x v="878"/>
    <d v="2015-06-12T00:00:00"/>
    <x v="1"/>
    <s v="AG-10495"/>
    <s v="Andrew Gjertsen"/>
    <x v="1"/>
    <s v="United States"/>
    <x v="66"/>
    <x v="1"/>
    <x v="0"/>
    <s v="FUR-FU-10001185"/>
    <x v="0"/>
    <x v="3"/>
    <s v="Advantus Employee of the Month Certificate Frame, 11 x 13-1/2"/>
    <n v="173.208"/>
    <n v="7"/>
    <n v="45.467100000000002"/>
    <x v="4"/>
    <x v="2"/>
  </r>
  <r>
    <s v="US-2014-164406"/>
    <x v="879"/>
    <d v="2014-08-19T00:00:00"/>
    <x v="1"/>
    <s v="BD-11605"/>
    <s v="Brian Dahlen"/>
    <x v="0"/>
    <s v="United States"/>
    <x v="28"/>
    <x v="2"/>
    <x v="1"/>
    <s v="FUR-CH-10003833"/>
    <x v="0"/>
    <x v="1"/>
    <s v="Novimex Fabric Task Chair"/>
    <n v="195.136"/>
    <n v="4"/>
    <n v="-12.196"/>
    <x v="4"/>
    <x v="10"/>
  </r>
  <r>
    <s v="US-2017-152842"/>
    <x v="3"/>
    <d v="2017-07-23T00:00:00"/>
    <x v="1"/>
    <s v="NF-18385"/>
    <s v="Natalie Fritzler"/>
    <x v="0"/>
    <s v="United States"/>
    <x v="127"/>
    <x v="30"/>
    <x v="0"/>
    <s v="FUR-CH-10004218"/>
    <x v="0"/>
    <x v="1"/>
    <s v="Global Fabric Manager's Chair, Dark Gray"/>
    <n v="242.352"/>
    <n v="3"/>
    <n v="15.147"/>
    <x v="1"/>
    <x v="3"/>
  </r>
  <r>
    <s v="CA-2014-113257"/>
    <x v="439"/>
    <d v="2014-12-18T00:00:00"/>
    <x v="0"/>
    <s v="SC-20305"/>
    <s v="Sean Christensen"/>
    <x v="0"/>
    <s v="United States"/>
    <x v="365"/>
    <x v="5"/>
    <x v="3"/>
    <s v="FUR-FU-10001706"/>
    <x v="0"/>
    <x v="3"/>
    <s v="Longer-Life Soft White Bulbs"/>
    <n v="8.6240000000000006"/>
    <n v="7"/>
    <n v="-2.5872000000000002"/>
    <x v="3"/>
    <x v="5"/>
  </r>
  <r>
    <s v="CA-2016-126627"/>
    <x v="792"/>
    <d v="2016-10-12T00:00:00"/>
    <x v="2"/>
    <s v="WB-21850"/>
    <s v="William Brown"/>
    <x v="0"/>
    <s v="United States"/>
    <x v="101"/>
    <x v="5"/>
    <x v="3"/>
    <s v="FUR-FU-10004963"/>
    <x v="0"/>
    <x v="3"/>
    <s v="Eldon 400 Class Desk Accessories, Black Carbon"/>
    <n v="14"/>
    <n v="4"/>
    <n v="-6.3"/>
    <x v="3"/>
    <x v="1"/>
  </r>
  <r>
    <s v="US-2016-125402"/>
    <x v="228"/>
    <d v="2016-10-01T00:00:00"/>
    <x v="1"/>
    <s v="DL-12865"/>
    <s v="Dan Lawera"/>
    <x v="0"/>
    <s v="United States"/>
    <x v="62"/>
    <x v="2"/>
    <x v="1"/>
    <s v="FUR-CH-10000665"/>
    <x v="0"/>
    <x v="1"/>
    <s v="Global Airflow Leather Mesh Back Chair, Black"/>
    <n v="483.13600000000002"/>
    <n v="4"/>
    <n v="60.392000000000003"/>
    <x v="6"/>
    <x v="4"/>
  </r>
  <r>
    <s v="CA-2014-163867"/>
    <x v="270"/>
    <d v="2014-06-06T00:00:00"/>
    <x v="2"/>
    <s v="RE-19450"/>
    <s v="Richard Eichhorn"/>
    <x v="0"/>
    <s v="United States"/>
    <x v="42"/>
    <x v="8"/>
    <x v="3"/>
    <s v="FUR-FU-10001475"/>
    <x v="0"/>
    <x v="3"/>
    <s v="Contract Clock, 14&quot;, Brown"/>
    <n v="61.543999999999997"/>
    <n v="7"/>
    <n v="-40.003599999999999"/>
    <x v="0"/>
    <x v="2"/>
  </r>
  <r>
    <s v="CA-2017-169327"/>
    <x v="113"/>
    <d v="2017-09-04T00:00:00"/>
    <x v="0"/>
    <s v="MH-17290"/>
    <s v="Marc Harrigan"/>
    <x v="2"/>
    <s v="United States"/>
    <x v="2"/>
    <x v="2"/>
    <x v="1"/>
    <s v="FUR-FU-10004188"/>
    <x v="0"/>
    <x v="3"/>
    <s v="Luxo Professional Combination Clamp-On Lamps"/>
    <n v="511.5"/>
    <n v="5"/>
    <n v="132.99"/>
    <x v="3"/>
    <x v="4"/>
  </r>
  <r>
    <s v="CA-2016-158155"/>
    <x v="630"/>
    <d v="2016-05-06T00:00:00"/>
    <x v="1"/>
    <s v="EH-13765"/>
    <s v="Edward Hooks"/>
    <x v="1"/>
    <s v="United States"/>
    <x v="13"/>
    <x v="7"/>
    <x v="2"/>
    <s v="FUR-FU-10000732"/>
    <x v="0"/>
    <x v="3"/>
    <s v="Eldon 200 Class Desk Accessories"/>
    <n v="12.56"/>
    <n v="2"/>
    <n v="4.0191999999999997"/>
    <x v="4"/>
    <x v="7"/>
  </r>
  <r>
    <s v="CA-2016-158155"/>
    <x v="630"/>
    <d v="2016-05-06T00:00:00"/>
    <x v="1"/>
    <s v="EH-13765"/>
    <s v="Edward Hooks"/>
    <x v="1"/>
    <s v="United States"/>
    <x v="13"/>
    <x v="7"/>
    <x v="2"/>
    <s v="FUR-FU-10002253"/>
    <x v="0"/>
    <x v="3"/>
    <s v="Howard Miller 13&quot; Diameter Pewter Finish Round Wall Clock"/>
    <n v="214.7"/>
    <n v="5"/>
    <n v="83.733000000000004"/>
    <x v="4"/>
    <x v="7"/>
  </r>
  <r>
    <s v="CA-2017-138870"/>
    <x v="744"/>
    <d v="2017-06-23T00:00:00"/>
    <x v="1"/>
    <s v="GA-14515"/>
    <s v="George Ashbrook"/>
    <x v="0"/>
    <s v="United States"/>
    <x v="28"/>
    <x v="2"/>
    <x v="1"/>
    <s v="FUR-FU-10002396"/>
    <x v="0"/>
    <x v="3"/>
    <s v="DAX Copper Panel Document Frame, 5 x 7 Size"/>
    <n v="50.32"/>
    <n v="4"/>
    <n v="21.134399999999999"/>
    <x v="4"/>
    <x v="2"/>
  </r>
  <r>
    <s v="CA-2015-164301"/>
    <x v="880"/>
    <d v="2015-03-30T00:00:00"/>
    <x v="1"/>
    <s v="EB-13840"/>
    <s v="Ellis Ballard"/>
    <x v="1"/>
    <s v="United States"/>
    <x v="15"/>
    <x v="13"/>
    <x v="1"/>
    <s v="FUR-TA-10001889"/>
    <x v="0"/>
    <x v="2"/>
    <s v="Bush Advantage Collection Racetrack Conference Table"/>
    <n v="3393.68"/>
    <n v="8"/>
    <n v="610.86239999999998"/>
    <x v="4"/>
    <x v="9"/>
  </r>
  <r>
    <s v="CA-2017-113278"/>
    <x v="881"/>
    <d v="2017-01-20T00:00:00"/>
    <x v="1"/>
    <s v="HR-14770"/>
    <s v="Hallie Redmond"/>
    <x v="2"/>
    <s v="United States"/>
    <x v="52"/>
    <x v="6"/>
    <x v="3"/>
    <s v="FUR-FU-10001037"/>
    <x v="0"/>
    <x v="3"/>
    <s v="DAX Charcoal/Nickel-Tone Document Frame, 5 x 7"/>
    <n v="18.96"/>
    <n v="2"/>
    <n v="8.532"/>
    <x v="6"/>
    <x v="8"/>
  </r>
  <r>
    <s v="CA-2014-114195"/>
    <x v="770"/>
    <d v="2014-11-03T00:00:00"/>
    <x v="2"/>
    <s v="EA-14035"/>
    <s v="Erin Ashbrook"/>
    <x v="1"/>
    <s v="United States"/>
    <x v="366"/>
    <x v="15"/>
    <x v="2"/>
    <s v="FUR-FU-10002253"/>
    <x v="0"/>
    <x v="3"/>
    <s v="Howard Miller 13&quot; Diameter Pewter Finish Round Wall Clock"/>
    <n v="68.703999999999994"/>
    <n v="2"/>
    <n v="16.3172"/>
    <x v="3"/>
    <x v="0"/>
  </r>
  <r>
    <s v="CA-2016-122581"/>
    <x v="650"/>
    <d v="2016-08-25T00:00:00"/>
    <x v="1"/>
    <s v="JK-15370"/>
    <s v="Jay Kimmel"/>
    <x v="0"/>
    <s v="United States"/>
    <x v="13"/>
    <x v="7"/>
    <x v="2"/>
    <s v="FUR-CH-10002961"/>
    <x v="0"/>
    <x v="1"/>
    <s v="Leather Task Chair, Black"/>
    <n v="573.17399999999998"/>
    <n v="7"/>
    <n v="63.686"/>
    <x v="4"/>
    <x v="10"/>
  </r>
  <r>
    <s v="US-2016-115441"/>
    <x v="81"/>
    <d v="2016-07-28T00:00:00"/>
    <x v="0"/>
    <s v="SH-19975"/>
    <s v="Sally Hughsby"/>
    <x v="1"/>
    <s v="United States"/>
    <x v="79"/>
    <x v="16"/>
    <x v="3"/>
    <s v="FUR-CH-10004626"/>
    <x v="0"/>
    <x v="1"/>
    <s v="Office Star Flex Back Scooter Chair with Aluminum Finish Frame"/>
    <n v="403.56"/>
    <n v="4"/>
    <n v="96.854399999999998"/>
    <x v="0"/>
    <x v="3"/>
  </r>
  <r>
    <s v="US-2016-115441"/>
    <x v="81"/>
    <d v="2016-07-28T00:00:00"/>
    <x v="0"/>
    <s v="SH-19975"/>
    <s v="Sally Hughsby"/>
    <x v="1"/>
    <s v="United States"/>
    <x v="79"/>
    <x v="16"/>
    <x v="3"/>
    <s v="FUR-FU-10001756"/>
    <x v="0"/>
    <x v="3"/>
    <s v="Eldon Expressions Desk Accessory, Wood Photo Frame, Mahogany"/>
    <n v="95.2"/>
    <n v="5"/>
    <n v="27.608000000000001"/>
    <x v="0"/>
    <x v="3"/>
  </r>
  <r>
    <s v="CA-2016-112830"/>
    <x v="882"/>
    <d v="2016-06-10T00:00:00"/>
    <x v="1"/>
    <s v="LP-17095"/>
    <s v="Liz Preis"/>
    <x v="0"/>
    <s v="United States"/>
    <x v="130"/>
    <x v="15"/>
    <x v="2"/>
    <s v="FUR-FU-10004306"/>
    <x v="0"/>
    <x v="3"/>
    <s v="Electrix Halogen Magnifier Lamp"/>
    <n v="466.32"/>
    <n v="3"/>
    <n v="34.973999999999997"/>
    <x v="4"/>
    <x v="2"/>
  </r>
  <r>
    <s v="CA-2016-112830"/>
    <x v="882"/>
    <d v="2016-06-10T00:00:00"/>
    <x v="1"/>
    <s v="LP-17095"/>
    <s v="Liz Preis"/>
    <x v="0"/>
    <s v="United States"/>
    <x v="130"/>
    <x v="15"/>
    <x v="2"/>
    <s v="FUR-FU-10004845"/>
    <x v="0"/>
    <x v="3"/>
    <s v="Deflect-o EconoMat Nonstudded, No Bevel Mat"/>
    <n v="82.64"/>
    <n v="2"/>
    <n v="0"/>
    <x v="4"/>
    <x v="2"/>
  </r>
  <r>
    <s v="US-2014-117380"/>
    <x v="786"/>
    <d v="2014-04-03T00:00:00"/>
    <x v="1"/>
    <s v="MP-18175"/>
    <s v="Mike Pelletier"/>
    <x v="2"/>
    <s v="United States"/>
    <x v="76"/>
    <x v="15"/>
    <x v="2"/>
    <s v="FUR-TA-10000198"/>
    <x v="0"/>
    <x v="2"/>
    <s v="Chromcraft Bull-Nose Wood Oval Conference Tables &amp; Bases"/>
    <n v="330.58800000000002"/>
    <n v="1"/>
    <n v="-143.25479999999999"/>
    <x v="6"/>
    <x v="9"/>
  </r>
  <r>
    <s v="CA-2017-117646"/>
    <x v="67"/>
    <d v="2017-08-25T00:00:00"/>
    <x v="1"/>
    <s v="SC-20845"/>
    <s v="Sung Chung"/>
    <x v="0"/>
    <s v="United States"/>
    <x v="74"/>
    <x v="12"/>
    <x v="1"/>
    <s v="FUR-FU-10001037"/>
    <x v="0"/>
    <x v="3"/>
    <s v="DAX Charcoal/Nickel-Tone Document Frame, 5 x 7"/>
    <n v="22.751999999999999"/>
    <n v="3"/>
    <n v="7.11"/>
    <x v="4"/>
    <x v="10"/>
  </r>
  <r>
    <s v="CA-2014-122609"/>
    <x v="352"/>
    <d v="2014-11-18T00:00:00"/>
    <x v="1"/>
    <s v="DP-13000"/>
    <s v="Darren Powers"/>
    <x v="0"/>
    <s v="United States"/>
    <x v="118"/>
    <x v="5"/>
    <x v="3"/>
    <s v="FUR-FU-10004587"/>
    <x v="0"/>
    <x v="3"/>
    <s v="GE General Use Halogen Bulbs, 100 Watts, 1 Bulb per Pack"/>
    <n v="25.128"/>
    <n v="3"/>
    <n v="-6.9101999999999997"/>
    <x v="6"/>
    <x v="0"/>
  </r>
  <r>
    <s v="US-2015-129007"/>
    <x v="615"/>
    <d v="2015-09-15T00:00:00"/>
    <x v="2"/>
    <s v="KD-16615"/>
    <s v="Ken Dana"/>
    <x v="1"/>
    <s v="United States"/>
    <x v="261"/>
    <x v="2"/>
    <x v="1"/>
    <s v="FUR-FU-10004973"/>
    <x v="0"/>
    <x v="3"/>
    <s v="Flat Face Poster Frame"/>
    <n v="131.88"/>
    <n v="7"/>
    <n v="55.389600000000002"/>
    <x v="3"/>
    <x v="4"/>
  </r>
  <r>
    <s v="US-2015-129007"/>
    <x v="615"/>
    <d v="2015-09-15T00:00:00"/>
    <x v="2"/>
    <s v="KD-16615"/>
    <s v="Ken Dana"/>
    <x v="1"/>
    <s v="United States"/>
    <x v="261"/>
    <x v="2"/>
    <x v="1"/>
    <s v="FUR-CH-10000155"/>
    <x v="0"/>
    <x v="1"/>
    <s v="Global Comet Stacking Armless Chair"/>
    <n v="717.72"/>
    <n v="3"/>
    <n v="71.772000000000006"/>
    <x v="3"/>
    <x v="4"/>
  </r>
  <r>
    <s v="US-2015-129007"/>
    <x v="615"/>
    <d v="2015-09-15T00:00:00"/>
    <x v="2"/>
    <s v="KD-16615"/>
    <s v="Ken Dana"/>
    <x v="1"/>
    <s v="United States"/>
    <x v="261"/>
    <x v="2"/>
    <x v="1"/>
    <s v="FUR-FU-10002379"/>
    <x v="0"/>
    <x v="3"/>
    <s v="Eldon Econocleat Chair Mats for Low Pile Carpets"/>
    <n v="207.35"/>
    <n v="5"/>
    <n v="24.882000000000001"/>
    <x v="3"/>
    <x v="4"/>
  </r>
  <r>
    <s v="US-2015-129007"/>
    <x v="615"/>
    <d v="2015-09-15T00:00:00"/>
    <x v="2"/>
    <s v="KD-16615"/>
    <s v="Ken Dana"/>
    <x v="1"/>
    <s v="United States"/>
    <x v="261"/>
    <x v="2"/>
    <x v="1"/>
    <s v="FUR-FU-10004018"/>
    <x v="0"/>
    <x v="3"/>
    <s v="Tensor Computer Mounted Lamp"/>
    <n v="44.67"/>
    <n v="3"/>
    <n v="12.0609"/>
    <x v="3"/>
    <x v="4"/>
  </r>
  <r>
    <s v="CA-2015-132388"/>
    <x v="883"/>
    <d v="2015-10-12T00:00:00"/>
    <x v="2"/>
    <s v="KN-16390"/>
    <s v="Katherine Nockton"/>
    <x v="1"/>
    <s v="United States"/>
    <x v="367"/>
    <x v="2"/>
    <x v="1"/>
    <s v="FUR-CH-10001714"/>
    <x v="0"/>
    <x v="1"/>
    <s v="Global Leather &amp; Oak Executive Chair, Burgundy"/>
    <n v="362.13600000000002"/>
    <n v="3"/>
    <n v="-54.320399999999999"/>
    <x v="3"/>
    <x v="1"/>
  </r>
  <r>
    <s v="CA-2017-160927"/>
    <x v="884"/>
    <d v="2017-01-31T00:00:00"/>
    <x v="0"/>
    <s v="TM-21010"/>
    <s v="Tamara Manning"/>
    <x v="0"/>
    <s v="United States"/>
    <x v="149"/>
    <x v="26"/>
    <x v="3"/>
    <s v="FUR-FU-10000010"/>
    <x v="0"/>
    <x v="3"/>
    <s v="DAX Value U-Channel Document Frames, Easel Back"/>
    <n v="14.91"/>
    <n v="3"/>
    <n v="4.6220999999999997"/>
    <x v="3"/>
    <x v="8"/>
  </r>
  <r>
    <s v="CA-2016-149272"/>
    <x v="775"/>
    <d v="2016-03-19T00:00:00"/>
    <x v="1"/>
    <s v="MY-18295"/>
    <s v="Muhammed Yedwab"/>
    <x v="1"/>
    <s v="United States"/>
    <x v="368"/>
    <x v="5"/>
    <x v="3"/>
    <s v="FUR-CH-10000863"/>
    <x v="0"/>
    <x v="1"/>
    <s v="Novimex Swivel Fabric Task Chair"/>
    <n v="528.42999999999995"/>
    <n v="5"/>
    <n v="-143.43100000000001"/>
    <x v="4"/>
    <x v="9"/>
  </r>
  <r>
    <s v="CA-2016-129630"/>
    <x v="631"/>
    <d v="2016-09-04T00:00:00"/>
    <x v="3"/>
    <s v="IM-15055"/>
    <s v="Ionia McGrath"/>
    <x v="0"/>
    <s v="United States"/>
    <x v="28"/>
    <x v="2"/>
    <x v="1"/>
    <s v="FUR-FU-10000260"/>
    <x v="0"/>
    <x v="3"/>
    <s v="6&quot; Cubicle Wall Clock, Black"/>
    <n v="24.27"/>
    <n v="3"/>
    <n v="8.7371999999999996"/>
    <x v="7"/>
    <x v="4"/>
  </r>
  <r>
    <s v="CA-2015-104948"/>
    <x v="18"/>
    <d v="2015-11-17T00:00:00"/>
    <x v="1"/>
    <s v="KH-16510"/>
    <s v="Keith Herrera"/>
    <x v="0"/>
    <s v="United States"/>
    <x v="369"/>
    <x v="2"/>
    <x v="1"/>
    <s v="FUR-BO-10004357"/>
    <x v="0"/>
    <x v="0"/>
    <s v="O'Sullivan Living Dimensions 3-Shelf Bookcases"/>
    <n v="683.33199999999999"/>
    <n v="4"/>
    <n v="-40.195999999999998"/>
    <x v="4"/>
    <x v="0"/>
  </r>
  <r>
    <s v="CA-2016-164889"/>
    <x v="885"/>
    <d v="2016-06-06T00:00:00"/>
    <x v="0"/>
    <s v="CP-12340"/>
    <s v="Christine Phan"/>
    <x v="1"/>
    <s v="United States"/>
    <x v="2"/>
    <x v="2"/>
    <x v="1"/>
    <s v="FUR-TA-10001676"/>
    <x v="0"/>
    <x v="2"/>
    <s v="Hon 61000 Series Interactive Training Tables"/>
    <n v="71.087999999999994"/>
    <n v="2"/>
    <n v="-1.7771999999999999"/>
    <x v="0"/>
    <x v="2"/>
  </r>
  <r>
    <s v="CA-2016-169824"/>
    <x v="574"/>
    <d v="2016-12-17T00:00:00"/>
    <x v="1"/>
    <s v="NS-18640"/>
    <s v="Noel Staavos"/>
    <x v="1"/>
    <s v="United States"/>
    <x v="13"/>
    <x v="7"/>
    <x v="2"/>
    <s v="FUR-FU-10004864"/>
    <x v="0"/>
    <x v="3"/>
    <s v="Eldon 500 Class Desk Accessories"/>
    <n v="60.35"/>
    <n v="5"/>
    <n v="19.915500000000002"/>
    <x v="2"/>
    <x v="5"/>
  </r>
  <r>
    <s v="CA-2017-121559"/>
    <x v="886"/>
    <d v="2017-06-03T00:00:00"/>
    <x v="0"/>
    <s v="HW-14935"/>
    <s v="Helen Wasserman"/>
    <x v="1"/>
    <s v="United States"/>
    <x v="370"/>
    <x v="6"/>
    <x v="3"/>
    <s v="FUR-CH-10003746"/>
    <x v="0"/>
    <x v="1"/>
    <s v="Hon 4070 Series Pagoda Round Back Stacking Chairs"/>
    <n v="1925.88"/>
    <n v="6"/>
    <n v="539.24639999999999"/>
    <x v="3"/>
    <x v="2"/>
  </r>
  <r>
    <s v="CA-2015-141593"/>
    <x v="646"/>
    <d v="2015-12-16T00:00:00"/>
    <x v="0"/>
    <s v="DB-12970"/>
    <s v="Darren Budd"/>
    <x v="1"/>
    <s v="United States"/>
    <x v="2"/>
    <x v="2"/>
    <x v="1"/>
    <s v="FUR-TA-10002622"/>
    <x v="0"/>
    <x v="2"/>
    <s v="Bush Andora Conference Table, Maple/Graphite Gray Finish"/>
    <n v="273.56799999999998"/>
    <n v="2"/>
    <n v="10.258800000000001"/>
    <x v="3"/>
    <x v="5"/>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x v="9"/>
  </r>
  <r>
    <s v="CA-2016-146374"/>
    <x v="28"/>
    <d v="2016-12-10T00:00:00"/>
    <x v="0"/>
    <s v="HE-14800"/>
    <s v="Harold Engle"/>
    <x v="1"/>
    <s v="United States"/>
    <x v="19"/>
    <x v="14"/>
    <x v="2"/>
    <s v="FUR-FU-10002671"/>
    <x v="0"/>
    <x v="3"/>
    <s v="Electrix 20W Halogen Replacement Bulb for Zoom-In Desk Lamp"/>
    <n v="13.4"/>
    <n v="1"/>
    <n v="6.4320000000000004"/>
    <x v="2"/>
    <x v="5"/>
  </r>
  <r>
    <s v="US-2015-151435"/>
    <x v="329"/>
    <d v="2015-09-09T00:00:00"/>
    <x v="0"/>
    <s v="SW-20455"/>
    <s v="Shaun Weien"/>
    <x v="0"/>
    <s v="United States"/>
    <x v="120"/>
    <x v="35"/>
    <x v="0"/>
    <s v="FUR-TA-10001039"/>
    <x v="0"/>
    <x v="2"/>
    <s v="KI Adjustable-Height Table"/>
    <n v="85.98"/>
    <n v="1"/>
    <n v="22.354800000000001"/>
    <x v="0"/>
    <x v="4"/>
  </r>
  <r>
    <s v="CA-2014-110422"/>
    <x v="888"/>
    <d v="2014-01-23T00:00:00"/>
    <x v="0"/>
    <s v="TB-21400"/>
    <s v="Tom Boeckenhauer"/>
    <x v="0"/>
    <s v="United States"/>
    <x v="89"/>
    <x v="1"/>
    <x v="0"/>
    <s v="FUR-FU-10001889"/>
    <x v="0"/>
    <x v="3"/>
    <s v="Ultra Door Pull Handle"/>
    <n v="25.248000000000001"/>
    <n v="3"/>
    <n v="4.1028000000000002"/>
    <x v="3"/>
    <x v="8"/>
  </r>
  <r>
    <s v="CA-2017-121258"/>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6E2EEE-DC9D-DB44-BA29-83D97DA33E7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E14"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FD3F62-8072-E048-981A-E5D8FE70977F}"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50:G55"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4"/>
  </dataFields>
  <formats count="2">
    <format dxfId="651">
      <pivotArea grandRow="1" outline="0" collapsedLevelsAreSubtotals="1" fieldPosition="0"/>
    </format>
    <format dxfId="65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3" count="1" selected="0">
            <x v="0"/>
          </reference>
        </references>
      </pivotArea>
    </chartFormat>
    <chartFormat chart="2" format="4">
      <pivotArea type="data" outline="0" fieldPosition="0">
        <references count="2">
          <reference field="4294967294" count="1" selected="0">
            <x v="0"/>
          </reference>
          <reference field="13" count="1" selected="0">
            <x v="1"/>
          </reference>
        </references>
      </pivotArea>
    </chartFormat>
    <chartFormat chart="2" format="5">
      <pivotArea type="data" outline="0" fieldPosition="0">
        <references count="2">
          <reference field="4294967294" count="1" selected="0">
            <x v="0"/>
          </reference>
          <reference field="13" count="1" selected="0">
            <x v="2"/>
          </reference>
        </references>
      </pivotArea>
    </chartFormat>
    <chartFormat chart="2" format="6">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A378AF-B342-C244-9395-701F1358B93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41:G46"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654">
      <pivotArea grandRow="1" outline="0" collapsedLevelsAreSubtotals="1" fieldPosition="0"/>
    </format>
    <format dxfId="653">
      <pivotArea outline="0" fieldPosition="0">
        <references count="1">
          <reference field="4294967294" count="1">
            <x v="0"/>
          </reference>
        </references>
      </pivotArea>
    </format>
    <format dxfId="652">
      <pivotArea outline="0" collapsedLevelsAreSubtotals="1" fieldPosition="0"/>
    </format>
  </format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3"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8031B5-C6BC-8642-8A26-0DD9DF459D5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84"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7">
    <format dxfId="661">
      <pivotArea grandRow="1" outline="0" collapsedLevelsAreSubtotals="1" fieldPosition="0"/>
    </format>
    <format dxfId="660">
      <pivotArea outline="0" collapsedLevelsAreSubtotals="1" fieldPosition="0"/>
    </format>
    <format dxfId="659">
      <pivotArea collapsedLevelsAreSubtotals="1" fieldPosition="0">
        <references count="1">
          <reference field="9" count="1">
            <x v="14"/>
          </reference>
        </references>
      </pivotArea>
    </format>
    <format dxfId="658">
      <pivotArea collapsedLevelsAreSubtotals="1" fieldPosition="0">
        <references count="1">
          <reference field="9" count="1">
            <x v="17"/>
          </reference>
        </references>
      </pivotArea>
    </format>
    <format dxfId="657">
      <pivotArea collapsedLevelsAreSubtotals="1" fieldPosition="0">
        <references count="1">
          <reference field="9" count="1">
            <x v="24"/>
          </reference>
        </references>
      </pivotArea>
    </format>
    <format dxfId="656">
      <pivotArea collapsedLevelsAreSubtotals="1" fieldPosition="0">
        <references count="1">
          <reference field="9" count="1">
            <x v="38"/>
          </reference>
        </references>
      </pivotArea>
    </format>
    <format dxfId="655">
      <pivotArea collapsedLevelsAreSubtotals="1" fieldPosition="0">
        <references count="1">
          <reference field="9" count="1">
            <x v="4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ADB5D2-D8D5-CF48-8DA3-5E4A23CEAC22}"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18:G24"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dataFields>
  <formats count="2">
    <format dxfId="663">
      <pivotArea grandRow="1" outline="0" collapsedLevelsAreSubtotals="1" fieldPosition="0"/>
    </format>
    <format dxfId="662">
      <pivotArea collapsedLevelsAreSubtotals="1" fieldPosition="0">
        <references count="1">
          <reference field="8" count="5">
            <x v="184"/>
            <x v="232"/>
            <x v="264"/>
            <x v="307"/>
            <x v="316"/>
          </reference>
        </references>
      </pivotArea>
    </format>
  </formats>
  <chartFormats count="31">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8" count="1" selected="0">
            <x v="184"/>
          </reference>
        </references>
      </pivotArea>
    </chartFormat>
    <chartFormat chart="8" format="14">
      <pivotArea type="data" outline="0" fieldPosition="0">
        <references count="2">
          <reference field="4294967294" count="1" selected="0">
            <x v="0"/>
          </reference>
          <reference field="8" count="1" selected="0">
            <x v="232"/>
          </reference>
        </references>
      </pivotArea>
    </chartFormat>
    <chartFormat chart="8" format="15">
      <pivotArea type="data" outline="0" fieldPosition="0">
        <references count="2">
          <reference field="4294967294" count="1" selected="0">
            <x v="0"/>
          </reference>
          <reference field="8" count="1" selected="0">
            <x v="264"/>
          </reference>
        </references>
      </pivotArea>
    </chartFormat>
    <chartFormat chart="8" format="16">
      <pivotArea type="data" outline="0" fieldPosition="0">
        <references count="2">
          <reference field="4294967294" count="1" selected="0">
            <x v="0"/>
          </reference>
          <reference field="8" count="1" selected="0">
            <x v="307"/>
          </reference>
        </references>
      </pivotArea>
    </chartFormat>
    <chartFormat chart="8" format="17">
      <pivotArea type="data" outline="0" fieldPosition="0">
        <references count="2">
          <reference field="4294967294" count="1" selected="0">
            <x v="0"/>
          </reference>
          <reference field="8" count="1" selected="0">
            <x v="316"/>
          </reference>
        </references>
      </pivotArea>
    </chartFormat>
    <chartFormat chart="8" format="18">
      <pivotArea type="data" outline="0" fieldPosition="0">
        <references count="2">
          <reference field="4294967294" count="1" selected="0">
            <x v="0"/>
          </reference>
          <reference field="8" count="1" selected="0">
            <x v="65"/>
          </reference>
        </references>
      </pivotArea>
    </chartFormat>
    <chartFormat chart="8" format="19">
      <pivotArea type="data" outline="0" fieldPosition="0">
        <references count="2">
          <reference field="4294967294" count="1" selected="0">
            <x v="0"/>
          </reference>
          <reference field="8" count="1" selected="0">
            <x v="137"/>
          </reference>
        </references>
      </pivotArea>
    </chartFormat>
    <chartFormat chart="8" format="20">
      <pivotArea type="data" outline="0" fieldPosition="0">
        <references count="2">
          <reference field="4294967294" count="1" selected="0">
            <x v="0"/>
          </reference>
          <reference field="8" count="1" selected="0">
            <x v="150"/>
          </reference>
        </references>
      </pivotArea>
    </chartFormat>
    <chartFormat chart="8" format="21">
      <pivotArea type="data" outline="0" fieldPosition="0">
        <references count="2">
          <reference field="4294967294" count="1" selected="0">
            <x v="0"/>
          </reference>
          <reference field="8" count="1" selected="0">
            <x v="151"/>
          </reference>
        </references>
      </pivotArea>
    </chartFormat>
    <chartFormat chart="8" format="22">
      <pivotArea type="data" outline="0" fieldPosition="0">
        <references count="2">
          <reference field="4294967294" count="1" selected="0">
            <x v="0"/>
          </reference>
          <reference field="8" count="1" selected="0">
            <x v="323"/>
          </reference>
        </references>
      </pivotArea>
    </chartFormat>
    <chartFormat chart="8" format="23">
      <pivotArea type="data" outline="0" fieldPosition="0">
        <references count="2">
          <reference field="4294967294" count="1" selected="0">
            <x v="0"/>
          </reference>
          <reference field="8" count="1" selected="0">
            <x v="82"/>
          </reference>
        </references>
      </pivotArea>
    </chartFormat>
    <chartFormat chart="8" format="24">
      <pivotArea type="data" outline="0" fieldPosition="0">
        <references count="2">
          <reference field="4294967294" count="1" selected="0">
            <x v="0"/>
          </reference>
          <reference field="8" count="1" selected="0">
            <x v="165"/>
          </reference>
        </references>
      </pivotArea>
    </chartFormat>
    <chartFormat chart="8" format="25">
      <pivotArea type="data" outline="0" fieldPosition="0">
        <references count="2">
          <reference field="4294967294" count="1" selected="0">
            <x v="0"/>
          </reference>
          <reference field="8" count="1" selected="0">
            <x v="87"/>
          </reference>
        </references>
      </pivotArea>
    </chartFormat>
    <chartFormat chart="8" format="26">
      <pivotArea type="data" outline="0" fieldPosition="0">
        <references count="2">
          <reference field="4294967294" count="1" selected="0">
            <x v="0"/>
          </reference>
          <reference field="8" count="1" selected="0">
            <x v="110"/>
          </reference>
        </references>
      </pivotArea>
    </chartFormat>
    <chartFormat chart="8" format="27">
      <pivotArea type="data" outline="0" fieldPosition="0">
        <references count="2">
          <reference field="4294967294" count="1" selected="0">
            <x v="0"/>
          </reference>
          <reference field="8" count="1" selected="0">
            <x v="146"/>
          </reference>
        </references>
      </pivotArea>
    </chartFormat>
    <chartFormat chart="8" format="28">
      <pivotArea type="data" outline="0" fieldPosition="0">
        <references count="2">
          <reference field="4294967294" count="1" selected="0">
            <x v="0"/>
          </reference>
          <reference field="8" count="1" selected="0">
            <x v="147"/>
          </reference>
        </references>
      </pivotArea>
    </chartFormat>
    <chartFormat chart="8" format="29">
      <pivotArea type="data" outline="0" fieldPosition="0">
        <references count="2">
          <reference field="4294967294" count="1" selected="0">
            <x v="0"/>
          </reference>
          <reference field="8" count="1" selected="0">
            <x v="210"/>
          </reference>
        </references>
      </pivotArea>
    </chartFormat>
    <chartFormat chart="8" format="30">
      <pivotArea type="data" outline="0" fieldPosition="0">
        <references count="2">
          <reference field="4294967294" count="1" selected="0">
            <x v="0"/>
          </reference>
          <reference field="8" count="1" selected="0">
            <x v="51"/>
          </reference>
        </references>
      </pivotArea>
    </chartFormat>
    <chartFormat chart="8" format="31">
      <pivotArea type="data" outline="0" fieldPosition="0">
        <references count="2">
          <reference field="4294967294" count="1" selected="0">
            <x v="0"/>
          </reference>
          <reference field="8" count="1" selected="0">
            <x v="133"/>
          </reference>
        </references>
      </pivotArea>
    </chartFormat>
    <chartFormat chart="8" format="32">
      <pivotArea type="data" outline="0" fieldPosition="0">
        <references count="2">
          <reference field="4294967294" count="1" selected="0">
            <x v="0"/>
          </reference>
          <reference field="8" count="1" selected="0">
            <x v="157"/>
          </reference>
        </references>
      </pivotArea>
    </chartFormat>
    <chartFormat chart="8" format="33">
      <pivotArea type="data" outline="0" fieldPosition="0">
        <references count="2">
          <reference field="4294967294" count="1" selected="0">
            <x v="0"/>
          </reference>
          <reference field="8" count="1" selected="0">
            <x v="54"/>
          </reference>
        </references>
      </pivotArea>
    </chartFormat>
    <chartFormat chart="8" format="34">
      <pivotArea type="data" outline="0" fieldPosition="0">
        <references count="2">
          <reference field="4294967294" count="1" selected="0">
            <x v="0"/>
          </reference>
          <reference field="8" count="1" selected="0">
            <x v="76"/>
          </reference>
        </references>
      </pivotArea>
    </chartFormat>
    <chartFormat chart="8" format="35">
      <pivotArea type="data" outline="0" fieldPosition="0">
        <references count="2">
          <reference field="4294967294" count="1" selected="0">
            <x v="0"/>
          </reference>
          <reference field="8" count="1" selected="0">
            <x v="304"/>
          </reference>
        </references>
      </pivotArea>
    </chartFormat>
    <chartFormat chart="8" format="36">
      <pivotArea type="data" outline="0" fieldPosition="0">
        <references count="2">
          <reference field="4294967294" count="1" selected="0">
            <x v="0"/>
          </reference>
          <reference field="8" count="1" selected="0">
            <x v="14"/>
          </reference>
        </references>
      </pivotArea>
    </chartFormat>
    <chartFormat chart="8" format="37">
      <pivotArea type="data" outline="0" fieldPosition="0">
        <references count="2">
          <reference field="4294967294" count="1" selected="0">
            <x v="0"/>
          </reference>
          <reference field="8" count="1" selected="0">
            <x v="166"/>
          </reference>
        </references>
      </pivotArea>
    </chartFormat>
    <chartFormat chart="8" format="38">
      <pivotArea type="data" outline="0" fieldPosition="0">
        <references count="2">
          <reference field="4294967294" count="1" selected="0">
            <x v="0"/>
          </reference>
          <reference field="8" count="1" selected="0">
            <x v="35"/>
          </reference>
        </references>
      </pivotArea>
    </chartFormat>
    <chartFormat chart="8" format="39">
      <pivotArea type="data" outline="0" fieldPosition="0">
        <references count="2">
          <reference field="4294967294" count="1" selected="0">
            <x v="0"/>
          </reference>
          <reference field="8" count="1" selected="0">
            <x v="102"/>
          </reference>
        </references>
      </pivotArea>
    </chartFormat>
    <chartFormat chart="8" format="40">
      <pivotArea type="data" outline="0" fieldPosition="0">
        <references count="2">
          <reference field="4294967294" count="1" selected="0">
            <x v="0"/>
          </reference>
          <reference field="8" count="1" selected="0">
            <x v="255"/>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E07123E-A3AD-6C44-A68E-9E2A186C0B63}" name="PivotTable1" cacheId="2"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B4:D5"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267C55-B06D-E64E-903D-1A3816C2FAD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8:C31"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dataFields>
  <formats count="2">
    <format dxfId="648">
      <pivotArea collapsedLevelsAreSubtotals="1" fieldPosition="0">
        <references count="1">
          <reference field="19" count="0"/>
        </references>
      </pivotArea>
    </format>
    <format dxfId="649">
      <pivotArea grandRow="1" outline="0" collapsedLevelsAreSubtotals="1" fieldPosition="0"/>
    </format>
  </format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9"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3405C1-0E3F-ED4A-B850-EEF3B69C548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28:G37"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3">
    <format dxfId="666">
      <pivotArea grandRow="1" outline="0" collapsedLevelsAreSubtotals="1" fieldPosition="0"/>
    </format>
    <format dxfId="665">
      <pivotArea outline="0" fieldPosition="0">
        <references count="1">
          <reference field="4294967294" count="1">
            <x v="0"/>
          </reference>
        </references>
      </pivotArea>
    </format>
    <format dxfId="664">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C9A5A86-65F3-404C-8252-89B3311E26D3}"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A751FF35-FE79-FA4B-A363-D44ACE536AB7}" sourceName="Segment">
  <pivotTables>
    <pivotTable tabId="1" name="PivotTable3"/>
    <pivotTable tabId="1" name="PivotTable1"/>
    <pivotTable tabId="1" name="PivotTable2"/>
    <pivotTable tabId="1" name="PivotTable4"/>
    <pivotTable tabId="1" name="PivotTable5"/>
    <pivotTable tabId="1" name="PivotTable6"/>
    <pivotTable tabId="1" name="PivotTable7"/>
    <pivotTable tabId="1" name="PivotTable8"/>
  </pivotTables>
  <data>
    <tabular pivotCacheId="12247948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5CCFF6-5B2E-E14F-8134-F490727F5004}" sourceName="Region">
  <pivotTables>
    <pivotTable tabId="1" name="PivotTable3"/>
    <pivotTable tabId="1" name="PivotTable1"/>
    <pivotTable tabId="1" name="PivotTable2"/>
    <pivotTable tabId="1" name="PivotTable4"/>
    <pivotTable tabId="1" name="PivotTable5"/>
    <pivotTable tabId="1" name="PivotTable6"/>
    <pivotTable tabId="1" name="PivotTable7"/>
    <pivotTable tabId="1" name="PivotTable8"/>
  </pivotTables>
  <data>
    <tabular pivotCacheId="122479489">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778B443F-598E-5345-B165-D595334660D7}" cache="Slicer_Segment" caption="Segment" columnCount="3" showCaption="0" style="SlicerStyleOther2 2" rowHeight="251883"/>
  <slicer name="Segment 2" xr10:uid="{9F23BF2C-335D-404D-B52A-30CEBC8B5981}" cache="Slicer_Segment" caption="Segment" columnCount="3" showCaption="0" style="SlicerStyleOther2 2" rowHeight="251883"/>
  <slicer name="Region 1" xr10:uid="{14ECFB4B-6FBE-A64F-A47B-74201058A061}" cache="Slicer_Region" caption="Region" columnCount="4" showCaption="0" style="SlicerStyleOther2 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DD0E5-EB10-174D-8066-BE94F3B42DC4}" name="Furniture_data1" displayName="Furniture_data1" ref="A1:T2122" tableType="queryTable" totalsRowShown="0">
  <autoFilter ref="A1:T2122" xr:uid="{68DDD0E5-EB10-174D-8066-BE94F3B42DC4}"/>
  <tableColumns count="20">
    <tableColumn id="1" xr3:uid="{8AC51EA6-AAE3-704A-99DD-F47E99C4A961}" uniqueName="1" name="Order ID" queryTableFieldId="1" dataDxfId="683"/>
    <tableColumn id="2" xr3:uid="{72641B2C-8361-414E-BA96-1CBD62DBB249}" uniqueName="2" name="Order Date" queryTableFieldId="2" dataDxfId="682"/>
    <tableColumn id="3" xr3:uid="{777FEA2E-880F-B74F-A6E6-D6FE1400F71D}" uniqueName="3" name="Ship Date" queryTableFieldId="3" dataDxfId="681"/>
    <tableColumn id="4" xr3:uid="{DD38E52F-4571-0C4C-AB74-7D0CBB6B41F0}" uniqueName="4" name="Ship Mode" queryTableFieldId="4" dataDxfId="680"/>
    <tableColumn id="5" xr3:uid="{B1238BFE-D7AD-A147-B150-5001E6E67D83}" uniqueName="5" name="Customer ID" queryTableFieldId="5" dataDxfId="679"/>
    <tableColumn id="6" xr3:uid="{EFA33653-3F39-5A44-8320-6D0A3C5A7888}" uniqueName="6" name="Customer Name" queryTableFieldId="6" dataDxfId="678"/>
    <tableColumn id="7" xr3:uid="{498A8D78-DFF7-4A4A-9151-76C3E3A23597}" uniqueName="7" name="Segment" queryTableFieldId="7" dataDxfId="677"/>
    <tableColumn id="8" xr3:uid="{9A0AD3B0-748B-524C-BA4A-3603F9C85ABD}" uniqueName="8" name="Country" queryTableFieldId="8" dataDxfId="676"/>
    <tableColumn id="9" xr3:uid="{974973EF-AC51-3240-96D4-0ED5B50F7D00}" uniqueName="9" name="City" queryTableFieldId="9" dataDxfId="675"/>
    <tableColumn id="10" xr3:uid="{D0041F65-9D1F-144C-BBB7-F86D7D637A6A}" uniqueName="10" name="State" queryTableFieldId="10" dataDxfId="674"/>
    <tableColumn id="11" xr3:uid="{9B3771A6-A812-6F4A-9DE6-10BEE3B4CC50}" uniqueName="11" name="Region" queryTableFieldId="11" dataDxfId="673"/>
    <tableColumn id="12" xr3:uid="{D1DBB326-76ED-F642-B25A-AA9FBF751046}" uniqueName="12" name="Product ID" queryTableFieldId="12" dataDxfId="672"/>
    <tableColumn id="13" xr3:uid="{AC94B632-C2CF-3B4F-A1C1-BA776E9597D6}" uniqueName="13" name="Category" queryTableFieldId="13" dataDxfId="671"/>
    <tableColumn id="14" xr3:uid="{F622E29D-226F-3940-B727-7E8F6592EC53}" uniqueName="14" name="Sub-Category" queryTableFieldId="14" dataDxfId="670"/>
    <tableColumn id="15" xr3:uid="{4AE93F9F-60D2-FD46-8C6A-44B36732E48A}" uniqueName="15" name="Product Name" queryTableFieldId="15" dataDxfId="669"/>
    <tableColumn id="16" xr3:uid="{F4E5F6CB-9718-7D42-A252-D466860F964D}" uniqueName="16" name="Sales" queryTableFieldId="16"/>
    <tableColumn id="17" xr3:uid="{AC9741D9-29DD-A546-92FD-553CCEDE7D5A}" uniqueName="17" name="Quantity" queryTableFieldId="17"/>
    <tableColumn id="18" xr3:uid="{A0CDA7CD-7CF6-4244-9B56-6E032CB431A9}" uniqueName="18" name="Profit" queryTableFieldId="18"/>
    <tableColumn id="19" xr3:uid="{C4466EDD-4BB9-6043-8CEC-147467AE4453}" uniqueName="19" name="Duration" queryTableFieldId="19" dataDxfId="668"/>
    <tableColumn id="20" xr3:uid="{8BCD18F5-6433-3D4C-B8BE-5389CEE6E563}" uniqueName="20" name="Month" queryTableFieldId="20" dataDxfId="66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B3D69-B73F-1B43-8454-B75EB3B13D1E}">
  <dimension ref="A1:T2122"/>
  <sheetViews>
    <sheetView topLeftCell="A2" workbookViewId="0">
      <selection activeCell="C9" sqref="C9"/>
    </sheetView>
  </sheetViews>
  <sheetFormatPr baseColWidth="10" defaultRowHeight="16" x14ac:dyDescent="0.2"/>
  <cols>
    <col min="1" max="1" width="14.83203125" bestFit="1" customWidth="1"/>
    <col min="2" max="2" width="12.83203125" bestFit="1" customWidth="1"/>
    <col min="3" max="3" width="11.6640625" bestFit="1" customWidth="1"/>
    <col min="4" max="4" width="13.1640625" bestFit="1" customWidth="1"/>
    <col min="5" max="5" width="13.83203125" bestFit="1" customWidth="1"/>
    <col min="6" max="6" width="20.83203125" bestFit="1" customWidth="1"/>
    <col min="7" max="7" width="11.5" bestFit="1" customWidth="1"/>
    <col min="8" max="8" width="12.33203125" bestFit="1" customWidth="1"/>
    <col min="9" max="9" width="15.33203125" bestFit="1" customWidth="1"/>
    <col min="10" max="10" width="17.5" bestFit="1" customWidth="1"/>
    <col min="11" max="11" width="9.33203125" bestFit="1" customWidth="1"/>
    <col min="12" max="12" width="16.6640625" bestFit="1" customWidth="1"/>
    <col min="13" max="13" width="11" bestFit="1" customWidth="1"/>
    <col min="14" max="14" width="14.6640625" bestFit="1" customWidth="1"/>
    <col min="15" max="15" width="79.1640625" bestFit="1" customWidth="1"/>
    <col min="16" max="16" width="10.1640625" bestFit="1" customWidth="1"/>
    <col min="20" max="20" width="9"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05A8-2572-2F42-A5E1-10F758E1B038}">
  <dimension ref="A4:M84"/>
  <sheetViews>
    <sheetView zoomScale="75" workbookViewId="0">
      <selection activeCell="M7" sqref="M7"/>
    </sheetView>
  </sheetViews>
  <sheetFormatPr baseColWidth="10" defaultRowHeight="16" x14ac:dyDescent="0.2"/>
  <cols>
    <col min="1" max="1" width="18" bestFit="1" customWidth="1"/>
    <col min="2" max="2" width="12" bestFit="1" customWidth="1"/>
    <col min="3" max="3" width="13.6640625" bestFit="1" customWidth="1"/>
    <col min="4" max="4" width="14.83203125" bestFit="1" customWidth="1"/>
    <col min="5" max="5" width="12.6640625" bestFit="1" customWidth="1"/>
    <col min="6" max="6" width="14.33203125" bestFit="1" customWidth="1"/>
    <col min="7" max="7" width="12" bestFit="1" customWidth="1"/>
    <col min="8" max="8" width="13.5" customWidth="1"/>
    <col min="9" max="9" width="10.1640625" customWidth="1"/>
    <col min="10" max="10" width="13.1640625" customWidth="1"/>
    <col min="11" max="11" width="12.83203125" bestFit="1" customWidth="1"/>
  </cols>
  <sheetData>
    <row r="4" spans="2:13" x14ac:dyDescent="0.2">
      <c r="B4" t="s">
        <v>4408</v>
      </c>
      <c r="C4" t="s">
        <v>4409</v>
      </c>
      <c r="D4" t="s">
        <v>4410</v>
      </c>
      <c r="H4" s="9" t="s">
        <v>4417</v>
      </c>
      <c r="I4" s="9"/>
      <c r="J4" s="9"/>
      <c r="K4" s="9"/>
      <c r="L4" s="9"/>
    </row>
    <row r="5" spans="2:13" x14ac:dyDescent="0.2">
      <c r="B5" s="10">
        <v>741999.79529999977</v>
      </c>
      <c r="C5" s="10">
        <v>8028</v>
      </c>
      <c r="D5" s="10">
        <v>18451.272799999999</v>
      </c>
      <c r="H5" t="s">
        <v>4418</v>
      </c>
      <c r="I5" t="s">
        <v>4425</v>
      </c>
      <c r="J5" t="s">
        <v>4422</v>
      </c>
      <c r="K5" t="s">
        <v>4423</v>
      </c>
      <c r="L5" t="s">
        <v>4424</v>
      </c>
    </row>
    <row r="6" spans="2:13" x14ac:dyDescent="0.2">
      <c r="H6" t="s">
        <v>4419</v>
      </c>
      <c r="I6" s="5">
        <f>GETPIVOTDATA("Sum of Sales",$B$4)</f>
        <v>741999.79529999977</v>
      </c>
      <c r="J6" s="5">
        <f>GETPIVOTDATA("Sum of Sales",$B$9,"Years (Order Date)",2017)</f>
        <v>215387.26920000004</v>
      </c>
      <c r="K6" s="5">
        <f>GETPIVOTDATA("Sum of Sales",$B$9,"Years (Order Date)",2016)</f>
        <v>198901.43600000019</v>
      </c>
      <c r="L6" s="4">
        <f>(J6-K6)/K6</f>
        <v>8.2884435283814811E-2</v>
      </c>
      <c r="M6" t="str">
        <f>IF(L6&gt;0,"▲","▼")&amp;TEXT(ABS(L6),"0%")&amp;"YoY"</f>
        <v>▲8%YoY</v>
      </c>
    </row>
    <row r="7" spans="2:13" x14ac:dyDescent="0.2">
      <c r="H7" t="s">
        <v>4420</v>
      </c>
      <c r="I7" s="5">
        <f>GETPIVOTDATA("Sum of Quantity",$B$4)</f>
        <v>8028</v>
      </c>
      <c r="J7" s="5">
        <f>GETPIVOTDATA("Sum of Quantity",$B$9,"Years (Order Date)",2017)</f>
        <v>2437</v>
      </c>
      <c r="K7" s="5">
        <f>GETPIVOTDATA("Sum of Quantity",$B$9,"Years (Order Date)",2016)</f>
        <v>2193</v>
      </c>
      <c r="L7" s="4">
        <f>(J7-K7)/K7</f>
        <v>0.11126310989512084</v>
      </c>
      <c r="M7" t="str">
        <f t="shared" ref="M7:M8" si="0">IF(L7&gt;0,"▲","▼")&amp;TEXT(ABS(L7),"0%")&amp;"YoY"</f>
        <v>▲11%YoY</v>
      </c>
    </row>
    <row r="8" spans="2:13" x14ac:dyDescent="0.2">
      <c r="H8" t="s">
        <v>4421</v>
      </c>
      <c r="I8" s="5">
        <f>GETPIVOTDATA("Sum of Profit",$B$4)</f>
        <v>18451.272799999999</v>
      </c>
      <c r="J8" s="5">
        <f>GETPIVOTDATA("Sum of Profit",$B$9,"Years (Order Date)",2017)</f>
        <v>3018.3912999999957</v>
      </c>
      <c r="K8" s="5">
        <f>GETPIVOTDATA("Sum of Profit",$B$9,"Years (Order Date)",2016)</f>
        <v>6959.9530999999979</v>
      </c>
      <c r="L8" s="4">
        <f>(J8-K8)/K8</f>
        <v>-0.56632016672641128</v>
      </c>
      <c r="M8" t="str">
        <f t="shared" si="0"/>
        <v>▼57%YoY</v>
      </c>
    </row>
    <row r="9" spans="2:13" x14ac:dyDescent="0.2">
      <c r="B9" s="2" t="s">
        <v>4411</v>
      </c>
      <c r="C9" t="s">
        <v>4408</v>
      </c>
      <c r="D9" t="s">
        <v>4409</v>
      </c>
      <c r="E9" t="s">
        <v>4410</v>
      </c>
    </row>
    <row r="10" spans="2:13" x14ac:dyDescent="0.2">
      <c r="B10" s="3" t="s">
        <v>4413</v>
      </c>
      <c r="C10" s="10">
        <v>157192.85310000001</v>
      </c>
      <c r="D10" s="10">
        <v>1623</v>
      </c>
      <c r="E10" s="10">
        <v>5457.7255000000059</v>
      </c>
    </row>
    <row r="11" spans="2:13" x14ac:dyDescent="0.2">
      <c r="B11" s="3" t="s">
        <v>4414</v>
      </c>
      <c r="C11" s="10">
        <v>170518.23700000011</v>
      </c>
      <c r="D11" s="10">
        <v>1775</v>
      </c>
      <c r="E11" s="10">
        <v>3015.2028999999993</v>
      </c>
    </row>
    <row r="12" spans="2:13" x14ac:dyDescent="0.2">
      <c r="B12" s="3" t="s">
        <v>4415</v>
      </c>
      <c r="C12" s="10">
        <v>198901.43600000019</v>
      </c>
      <c r="D12" s="10">
        <v>2193</v>
      </c>
      <c r="E12" s="10">
        <v>6959.9530999999979</v>
      </c>
    </row>
    <row r="13" spans="2:13" x14ac:dyDescent="0.2">
      <c r="B13" s="3" t="s">
        <v>4416</v>
      </c>
      <c r="C13" s="10">
        <v>215387.26920000004</v>
      </c>
      <c r="D13" s="10">
        <v>2437</v>
      </c>
      <c r="E13" s="10">
        <v>3018.3912999999957</v>
      </c>
    </row>
    <row r="14" spans="2:13" x14ac:dyDescent="0.2">
      <c r="B14" s="3" t="s">
        <v>4412</v>
      </c>
      <c r="C14" s="10">
        <v>741999.79530000035</v>
      </c>
      <c r="D14" s="10">
        <v>8028</v>
      </c>
      <c r="E14" s="10">
        <v>18451.272799999999</v>
      </c>
    </row>
    <row r="16" spans="2:13" x14ac:dyDescent="0.2">
      <c r="B16" s="3" t="s">
        <v>4426</v>
      </c>
      <c r="F16" t="s">
        <v>4427</v>
      </c>
    </row>
    <row r="17" spans="2:10" x14ac:dyDescent="0.2">
      <c r="B17" t="str">
        <f>"Peak Sales Month:"&amp;INDEX(B19:B30,MATCH(MAX(C19:C30),C19:C30,0))&amp;" with "&amp;TEXT(MAX(C19:C30),"$#,##0")&amp;"in sales"</f>
        <v>Peak Sales Month:Dec with $121817,968in sales</v>
      </c>
      <c r="F17" t="str">
        <f>"Top selling city:"&amp;INDEX(F19:F23,MATCH(MAX(G19:G23),G19:G23))&amp;"("&amp;TEXT(MAX(G19:G23),"#;##0")&amp;")"</f>
        <v>Top selling city:Seattle(75691)</v>
      </c>
    </row>
    <row r="18" spans="2:10" x14ac:dyDescent="0.2">
      <c r="B18" s="2" t="s">
        <v>4411</v>
      </c>
      <c r="C18" t="s">
        <v>4408</v>
      </c>
      <c r="F18" s="2" t="s">
        <v>4411</v>
      </c>
      <c r="G18" t="s">
        <v>4408</v>
      </c>
      <c r="J18" s="6">
        <f>MAX($I$19:$I$23)*1.2</f>
        <v>90829.258800000011</v>
      </c>
    </row>
    <row r="19" spans="2:10" x14ac:dyDescent="0.2">
      <c r="B19" s="3" t="s">
        <v>169</v>
      </c>
      <c r="C19" s="5">
        <v>31569.241599999998</v>
      </c>
      <c r="F19" s="3" t="s">
        <v>52</v>
      </c>
      <c r="G19" s="5">
        <v>54000.040999999976</v>
      </c>
      <c r="H19" t="str" cm="1">
        <f t="array" ref="H19:I23">F19:G23</f>
        <v>Los Angeles</v>
      </c>
      <c r="I19" s="5">
        <v>54000.040999999976</v>
      </c>
      <c r="J19" s="5">
        <f>J18-I19</f>
        <v>36829.217800000035</v>
      </c>
    </row>
    <row r="20" spans="2:10" x14ac:dyDescent="0.2">
      <c r="B20" s="3" t="s">
        <v>297</v>
      </c>
      <c r="C20" s="5">
        <v>15765.920399999994</v>
      </c>
      <c r="F20" s="3" t="s">
        <v>173</v>
      </c>
      <c r="G20" s="5">
        <v>75691.049000000014</v>
      </c>
      <c r="H20" t="str">
        <v>New York City</v>
      </c>
      <c r="I20" s="5">
        <v>75691.049000000014</v>
      </c>
      <c r="J20" s="5">
        <f>J18-I20</f>
        <v>15138.209799999997</v>
      </c>
    </row>
    <row r="21" spans="2:10" x14ac:dyDescent="0.2">
      <c r="B21" s="3" t="s">
        <v>195</v>
      </c>
      <c r="C21" s="5">
        <v>50768.275799999996</v>
      </c>
      <c r="F21" s="3" t="s">
        <v>65</v>
      </c>
      <c r="G21" s="5">
        <v>36495.541000000012</v>
      </c>
      <c r="H21" t="str">
        <v>Philadelphia</v>
      </c>
      <c r="I21" s="5">
        <v>36495.541000000012</v>
      </c>
      <c r="J21" s="5">
        <f>J18-I21</f>
        <v>54333.717799999999</v>
      </c>
    </row>
    <row r="22" spans="2:10" x14ac:dyDescent="0.2">
      <c r="B22" s="3" t="s">
        <v>113</v>
      </c>
      <c r="C22" s="5">
        <v>40698.583600000013</v>
      </c>
      <c r="F22" s="3" t="s">
        <v>328</v>
      </c>
      <c r="G22" s="5">
        <v>36357.307999999997</v>
      </c>
      <c r="H22" t="str">
        <v>San Francisco</v>
      </c>
      <c r="I22" s="5">
        <v>36357.307999999997</v>
      </c>
      <c r="J22" s="5">
        <f>J18-I22</f>
        <v>54471.950800000013</v>
      </c>
    </row>
    <row r="23" spans="2:10" x14ac:dyDescent="0.2">
      <c r="B23" s="3" t="s">
        <v>161</v>
      </c>
      <c r="C23" s="5">
        <v>48365.130699999951</v>
      </c>
      <c r="F23" s="3" t="s">
        <v>191</v>
      </c>
      <c r="G23" s="5">
        <v>40995.877999999997</v>
      </c>
      <c r="H23" t="str">
        <v>Seattle</v>
      </c>
      <c r="I23" s="5">
        <v>40995.877999999997</v>
      </c>
      <c r="J23" s="5">
        <f>J18-I23</f>
        <v>49833.380800000014</v>
      </c>
    </row>
    <row r="24" spans="2:10" x14ac:dyDescent="0.2">
      <c r="B24" s="3" t="s">
        <v>59</v>
      </c>
      <c r="C24" s="5">
        <v>52999.463299999974</v>
      </c>
      <c r="F24" s="3" t="s">
        <v>4412</v>
      </c>
      <c r="G24" s="5">
        <v>243539.81699999998</v>
      </c>
      <c r="J24" s="6"/>
    </row>
    <row r="25" spans="2:10" x14ac:dyDescent="0.2">
      <c r="B25" s="3" t="s">
        <v>71</v>
      </c>
      <c r="C25" s="5">
        <v>49377.011999999966</v>
      </c>
    </row>
    <row r="26" spans="2:10" x14ac:dyDescent="0.2">
      <c r="B26" s="3" t="s">
        <v>253</v>
      </c>
      <c r="C26" s="5">
        <v>44884.044999999991</v>
      </c>
      <c r="F26" s="3" t="s">
        <v>4429</v>
      </c>
    </row>
    <row r="27" spans="2:10" x14ac:dyDescent="0.2">
      <c r="B27" s="3" t="s">
        <v>77</v>
      </c>
      <c r="C27" s="5">
        <v>106380.59069999997</v>
      </c>
      <c r="F27" t="str">
        <f>"Most orders("&amp;TEXT(MAX(G29:G36,),"0%")&amp;") were  delivered in "&amp; INDEX(F29:F36,MATCH(MAX(G29:G36),G29:G36,0))&amp;"."</f>
        <v>Most orders(28%) were  delivered in 4- days.</v>
      </c>
    </row>
    <row r="28" spans="2:10" x14ac:dyDescent="0.2">
      <c r="B28" s="3" t="s">
        <v>48</v>
      </c>
      <c r="C28" s="5">
        <v>58087.515699999982</v>
      </c>
      <c r="F28" s="2" t="s">
        <v>4411</v>
      </c>
      <c r="G28" t="s">
        <v>4428</v>
      </c>
    </row>
    <row r="29" spans="2:10" x14ac:dyDescent="0.2">
      <c r="B29" s="3" t="s">
        <v>34</v>
      </c>
      <c r="C29" s="5">
        <v>121286.04899999996</v>
      </c>
      <c r="F29" s="3" t="s">
        <v>430</v>
      </c>
      <c r="G29" s="7">
        <v>5.469118340405469E-2</v>
      </c>
    </row>
    <row r="30" spans="2:10" x14ac:dyDescent="0.2">
      <c r="B30" s="3" t="s">
        <v>96</v>
      </c>
      <c r="C30" s="5">
        <v>121817.96749999993</v>
      </c>
      <c r="F30" s="3" t="s">
        <v>123</v>
      </c>
      <c r="G30" s="7">
        <v>3.6303630363036306E-2</v>
      </c>
    </row>
    <row r="31" spans="2:10" x14ac:dyDescent="0.2">
      <c r="B31" s="3" t="s">
        <v>4412</v>
      </c>
      <c r="C31" s="5">
        <v>741999.79529999977</v>
      </c>
      <c r="F31" s="3" t="s">
        <v>70</v>
      </c>
      <c r="G31" s="7">
        <v>0.14615747289014616</v>
      </c>
    </row>
    <row r="32" spans="2:10" x14ac:dyDescent="0.2">
      <c r="F32" s="3" t="s">
        <v>33</v>
      </c>
      <c r="G32" s="7">
        <v>8.7694483734087697E-2</v>
      </c>
    </row>
    <row r="33" spans="1:7" x14ac:dyDescent="0.2">
      <c r="F33" s="3" t="s">
        <v>83</v>
      </c>
      <c r="G33" s="7">
        <v>0.28335690711928335</v>
      </c>
    </row>
    <row r="34" spans="1:7" x14ac:dyDescent="0.2">
      <c r="F34" s="3" t="s">
        <v>58</v>
      </c>
      <c r="G34" s="7">
        <v>0.2197076850542197</v>
      </c>
    </row>
    <row r="35" spans="1:7" x14ac:dyDescent="0.2">
      <c r="A35" s="2" t="s">
        <v>4411</v>
      </c>
      <c r="B35" t="s">
        <v>4408</v>
      </c>
      <c r="C35" t="s">
        <v>4432</v>
      </c>
      <c r="D35" t="s">
        <v>4419</v>
      </c>
      <c r="F35" s="3" t="s">
        <v>129</v>
      </c>
      <c r="G35" s="7">
        <v>0.11126826968411127</v>
      </c>
    </row>
    <row r="36" spans="1:7" x14ac:dyDescent="0.2">
      <c r="A36" s="3" t="s">
        <v>1276</v>
      </c>
      <c r="B36" s="5">
        <v>6332.48</v>
      </c>
      <c r="C36" s="5" t="str" cm="1">
        <f t="array" ref="C36:D83">A36:B83</f>
        <v>Alabama</v>
      </c>
      <c r="D36" s="5">
        <v>6332.48</v>
      </c>
      <c r="F36" s="3" t="s">
        <v>47</v>
      </c>
      <c r="G36" s="7">
        <v>6.0820367751060818E-2</v>
      </c>
    </row>
    <row r="37" spans="1:7" x14ac:dyDescent="0.2">
      <c r="A37" s="3" t="s">
        <v>520</v>
      </c>
      <c r="B37" s="5">
        <v>13525.291000000001</v>
      </c>
      <c r="C37" s="5" t="str">
        <v>Arizona</v>
      </c>
      <c r="D37" s="5">
        <v>13525.291000000001</v>
      </c>
      <c r="F37" s="3" t="s">
        <v>4412</v>
      </c>
      <c r="G37" s="7">
        <v>1</v>
      </c>
    </row>
    <row r="38" spans="1:7" x14ac:dyDescent="0.2">
      <c r="A38" s="3" t="s">
        <v>1058</v>
      </c>
      <c r="B38" s="5">
        <v>3187.55</v>
      </c>
      <c r="C38" s="5" t="str">
        <v>Arkansas</v>
      </c>
      <c r="D38" s="5">
        <v>3187.55</v>
      </c>
    </row>
    <row r="39" spans="1:7" x14ac:dyDescent="0.2">
      <c r="A39" s="3" t="s">
        <v>53</v>
      </c>
      <c r="B39" s="5">
        <v>156064.60149999999</v>
      </c>
      <c r="C39" s="5" t="str">
        <v>California</v>
      </c>
      <c r="D39" s="5">
        <v>156064.60149999999</v>
      </c>
      <c r="F39" s="3" t="s">
        <v>4430</v>
      </c>
    </row>
    <row r="40" spans="1:7" x14ac:dyDescent="0.2">
      <c r="A40" s="3" t="s">
        <v>180</v>
      </c>
      <c r="B40" s="5">
        <v>13243.037</v>
      </c>
      <c r="C40" s="5" t="str">
        <v>Colorado</v>
      </c>
      <c r="D40" s="5">
        <v>13243.037</v>
      </c>
      <c r="F40" t="str">
        <f>"Most Orders Used"&amp;INDEX(F42:F45,MATCH(MAX(G42:G45),G42:G45,0)) &amp; " ("&amp;TEXT(MAX(G42:G45),"0%")&amp;")"</f>
        <v>Most Orders UsedStandard Class (59%)</v>
      </c>
    </row>
    <row r="41" spans="1:7" x14ac:dyDescent="0.2">
      <c r="A41" s="3" t="s">
        <v>429</v>
      </c>
      <c r="B41" s="5">
        <v>5174.9870000000001</v>
      </c>
      <c r="C41" s="5" t="str">
        <v>Connecticut</v>
      </c>
      <c r="D41" s="5">
        <v>5174.9870000000001</v>
      </c>
      <c r="F41" s="2" t="s">
        <v>4411</v>
      </c>
      <c r="G41" t="s">
        <v>4428</v>
      </c>
    </row>
    <row r="42" spans="1:7" x14ac:dyDescent="0.2">
      <c r="A42" s="3" t="s">
        <v>200</v>
      </c>
      <c r="B42" s="5">
        <v>4759.3189999999995</v>
      </c>
      <c r="C42" s="5" t="str">
        <v>Delaware</v>
      </c>
      <c r="D42" s="5">
        <v>4759.3189999999995</v>
      </c>
      <c r="F42" s="3" t="s">
        <v>87</v>
      </c>
      <c r="G42" s="7">
        <v>0.15417256011315417</v>
      </c>
    </row>
    <row r="43" spans="1:7" x14ac:dyDescent="0.2">
      <c r="A43" s="3" t="s">
        <v>980</v>
      </c>
      <c r="B43" s="5">
        <v>1346.58</v>
      </c>
      <c r="C43" s="5" t="str">
        <v>District of Columbia</v>
      </c>
      <c r="D43" s="5">
        <v>1346.58</v>
      </c>
      <c r="F43" s="3" t="s">
        <v>425</v>
      </c>
      <c r="G43" s="7">
        <v>5.6105610561056105E-2</v>
      </c>
    </row>
    <row r="44" spans="1:7" x14ac:dyDescent="0.2">
      <c r="A44" s="3" t="s">
        <v>43</v>
      </c>
      <c r="B44" s="5">
        <v>22987.03799999999</v>
      </c>
      <c r="C44" s="5" t="str">
        <v>Florida</v>
      </c>
      <c r="D44" s="5">
        <v>22987.03799999999</v>
      </c>
      <c r="F44" s="3" t="s">
        <v>21</v>
      </c>
      <c r="G44" s="7">
        <v>0.20132013201320131</v>
      </c>
    </row>
    <row r="45" spans="1:7" x14ac:dyDescent="0.2">
      <c r="A45" s="3" t="s">
        <v>667</v>
      </c>
      <c r="B45" s="5">
        <v>8321.48</v>
      </c>
      <c r="C45" s="5" t="str">
        <v>Georgia</v>
      </c>
      <c r="D45" s="5">
        <v>8321.48</v>
      </c>
      <c r="F45" s="3" t="s">
        <v>39</v>
      </c>
      <c r="G45" s="7">
        <v>0.5884016973125884</v>
      </c>
    </row>
    <row r="46" spans="1:7" x14ac:dyDescent="0.2">
      <c r="A46" s="3" t="s">
        <v>2280</v>
      </c>
      <c r="B46" s="5">
        <v>2595.482</v>
      </c>
      <c r="C46" s="5" t="str">
        <v>Idaho</v>
      </c>
      <c r="D46" s="5">
        <v>2595.482</v>
      </c>
      <c r="F46" s="3" t="s">
        <v>4412</v>
      </c>
      <c r="G46" s="7">
        <v>1</v>
      </c>
    </row>
    <row r="47" spans="1:7" x14ac:dyDescent="0.2">
      <c r="A47" s="3" t="s">
        <v>134</v>
      </c>
      <c r="B47" s="5">
        <v>28274.522000000008</v>
      </c>
      <c r="C47" s="5" t="str">
        <v>Illinois</v>
      </c>
      <c r="D47" s="5">
        <v>28274.522000000008</v>
      </c>
    </row>
    <row r="48" spans="1:7" x14ac:dyDescent="0.2">
      <c r="A48" s="3" t="s">
        <v>110</v>
      </c>
      <c r="B48" s="5">
        <v>11496.71</v>
      </c>
      <c r="C48" s="5" t="str">
        <v>Indiana</v>
      </c>
      <c r="D48" s="5">
        <v>11496.71</v>
      </c>
      <c r="F48" s="3" t="s">
        <v>4431</v>
      </c>
    </row>
    <row r="49" spans="1:10" x14ac:dyDescent="0.2">
      <c r="A49" s="3" t="s">
        <v>801</v>
      </c>
      <c r="B49" s="5">
        <v>2642.3099999999995</v>
      </c>
      <c r="C49" s="5" t="str">
        <v>Iowa</v>
      </c>
      <c r="D49" s="5">
        <v>2642.3099999999995</v>
      </c>
      <c r="F49" t="str">
        <f>"Highest Sales from Category:"&amp;INDEX(F51:F54,MATCH(MAX(G51:G54),G51:G54,0))&amp;"("&amp;TEXT(MAX(G51:G54),"$#0.00")&amp;")"</f>
        <v>Highest Sales from Category:Chairs($328.449)</v>
      </c>
    </row>
    <row r="50" spans="1:10" x14ac:dyDescent="0.2">
      <c r="A50" s="3" t="s">
        <v>3135</v>
      </c>
      <c r="B50" s="6">
        <v>111.12</v>
      </c>
      <c r="C50" s="5" t="str">
        <v>Kansas</v>
      </c>
      <c r="D50" s="6">
        <v>111.12</v>
      </c>
      <c r="F50" s="2" t="s">
        <v>4411</v>
      </c>
      <c r="G50" t="s">
        <v>4408</v>
      </c>
      <c r="J50" s="5">
        <f>MAX(I51:I54)*1.2</f>
        <v>394138.92360000091</v>
      </c>
    </row>
    <row r="51" spans="1:10" x14ac:dyDescent="0.2">
      <c r="A51" s="3" t="s">
        <v>27</v>
      </c>
      <c r="B51" s="5">
        <v>12126.84</v>
      </c>
      <c r="C51" s="5" t="str">
        <v>Kentucky</v>
      </c>
      <c r="D51" s="5">
        <v>12126.84</v>
      </c>
      <c r="F51" s="3" t="s">
        <v>31</v>
      </c>
      <c r="G51" s="5">
        <v>114879.99629999997</v>
      </c>
      <c r="H51" t="str" cm="1">
        <f t="array" ref="H51:I54">F51:G54</f>
        <v>Bookcases</v>
      </c>
      <c r="I51" s="5">
        <v>114879.99629999997</v>
      </c>
      <c r="J51" s="5">
        <f>$J$50-I51</f>
        <v>279258.92730000091</v>
      </c>
    </row>
    <row r="52" spans="1:10" x14ac:dyDescent="0.2">
      <c r="A52" s="3" t="s">
        <v>1406</v>
      </c>
      <c r="B52" s="5">
        <v>2963.03</v>
      </c>
      <c r="C52" s="5" t="str">
        <v>Louisiana</v>
      </c>
      <c r="D52" s="5">
        <v>2963.03</v>
      </c>
      <c r="F52" s="3" t="s">
        <v>36</v>
      </c>
      <c r="G52" s="5">
        <v>328449.10300000076</v>
      </c>
      <c r="H52" t="str">
        <v>Chairs</v>
      </c>
      <c r="I52" s="5">
        <v>328449.10300000076</v>
      </c>
      <c r="J52" s="5">
        <f t="shared" ref="J52:J54" si="1">$J$50-I52</f>
        <v>65689.820600000152</v>
      </c>
    </row>
    <row r="53" spans="1:10" x14ac:dyDescent="0.2">
      <c r="A53" s="3" t="s">
        <v>1788</v>
      </c>
      <c r="B53" s="6">
        <v>109.48</v>
      </c>
      <c r="C53" s="5" t="str">
        <v>Maine</v>
      </c>
      <c r="D53" s="6">
        <v>109.48</v>
      </c>
      <c r="F53" s="3" t="s">
        <v>56</v>
      </c>
      <c r="G53" s="5">
        <v>91705.164000000048</v>
      </c>
      <c r="H53" t="str">
        <v>Furnishings</v>
      </c>
      <c r="I53" s="5">
        <v>91705.164000000048</v>
      </c>
      <c r="J53" s="5">
        <f t="shared" si="1"/>
        <v>302433.75960000086</v>
      </c>
    </row>
    <row r="54" spans="1:10" x14ac:dyDescent="0.2">
      <c r="A54" s="3" t="s">
        <v>1089</v>
      </c>
      <c r="B54" s="5">
        <v>9149.2529999999988</v>
      </c>
      <c r="C54" s="5" t="str">
        <v>Maryland</v>
      </c>
      <c r="D54" s="5">
        <v>9149.2529999999988</v>
      </c>
      <c r="F54" s="3" t="s">
        <v>45</v>
      </c>
      <c r="G54" s="5">
        <v>206965.53200000009</v>
      </c>
      <c r="H54" t="str">
        <v>Tables</v>
      </c>
      <c r="I54" s="5">
        <v>206965.53200000009</v>
      </c>
      <c r="J54" s="5">
        <f t="shared" si="1"/>
        <v>187173.39160000082</v>
      </c>
    </row>
    <row r="55" spans="1:10" x14ac:dyDescent="0.2">
      <c r="A55" s="3" t="s">
        <v>434</v>
      </c>
      <c r="B55" s="5">
        <v>10919.063999999997</v>
      </c>
      <c r="C55" s="5" t="str">
        <v>Massachusetts</v>
      </c>
      <c r="D55" s="5">
        <v>10919.063999999997</v>
      </c>
      <c r="F55" s="3" t="s">
        <v>4412</v>
      </c>
      <c r="G55" s="5">
        <v>741999.79530000081</v>
      </c>
      <c r="J55" s="8"/>
    </row>
    <row r="56" spans="1:10" x14ac:dyDescent="0.2">
      <c r="A56" s="3" t="s">
        <v>289</v>
      </c>
      <c r="B56" s="5">
        <v>22321.099999999995</v>
      </c>
      <c r="C56" s="5" t="str">
        <v>Michigan</v>
      </c>
      <c r="D56" s="5">
        <v>22321.099999999995</v>
      </c>
    </row>
    <row r="57" spans="1:10" x14ac:dyDescent="0.2">
      <c r="A57" s="3" t="s">
        <v>166</v>
      </c>
      <c r="B57" s="5">
        <v>7611.35</v>
      </c>
      <c r="C57" s="5" t="str">
        <v>Minnesota</v>
      </c>
      <c r="D57" s="5">
        <v>7611.35</v>
      </c>
    </row>
    <row r="58" spans="1:10" x14ac:dyDescent="0.2">
      <c r="A58" s="3" t="s">
        <v>478</v>
      </c>
      <c r="B58" s="5">
        <v>4317.8499999999995</v>
      </c>
      <c r="C58" s="5" t="str">
        <v>Mississippi</v>
      </c>
      <c r="D58" s="5">
        <v>4317.8499999999995</v>
      </c>
    </row>
    <row r="59" spans="1:10" x14ac:dyDescent="0.2">
      <c r="A59" s="3" t="s">
        <v>565</v>
      </c>
      <c r="B59" s="5">
        <v>2936.45</v>
      </c>
      <c r="C59" s="5" t="str">
        <v>Missouri</v>
      </c>
      <c r="D59" s="5">
        <v>2936.45</v>
      </c>
    </row>
    <row r="60" spans="1:10" x14ac:dyDescent="0.2">
      <c r="A60" s="3" t="s">
        <v>3701</v>
      </c>
      <c r="B60" s="6">
        <v>63.98</v>
      </c>
      <c r="C60" s="5" t="str">
        <v>Montana</v>
      </c>
      <c r="D60" s="6">
        <v>63.98</v>
      </c>
    </row>
    <row r="61" spans="1:10" x14ac:dyDescent="0.2">
      <c r="A61" s="3" t="s">
        <v>841</v>
      </c>
      <c r="B61" s="5">
        <v>1944.7</v>
      </c>
      <c r="C61" s="5" t="str">
        <v>Nebraska</v>
      </c>
      <c r="D61" s="5">
        <v>1944.7</v>
      </c>
    </row>
    <row r="62" spans="1:10" x14ac:dyDescent="0.2">
      <c r="A62" s="3" t="s">
        <v>1340</v>
      </c>
      <c r="B62" s="5">
        <v>4635.1720000000005</v>
      </c>
      <c r="C62" s="5" t="str">
        <v>Nevada</v>
      </c>
      <c r="D62" s="5">
        <v>4635.1720000000005</v>
      </c>
    </row>
    <row r="63" spans="1:10" x14ac:dyDescent="0.2">
      <c r="A63" s="3" t="s">
        <v>884</v>
      </c>
      <c r="B63" s="5">
        <v>1886.4739999999999</v>
      </c>
      <c r="C63" s="5" t="str">
        <v>New Hampshire</v>
      </c>
      <c r="D63" s="5">
        <v>1886.4739999999999</v>
      </c>
    </row>
    <row r="64" spans="1:10" x14ac:dyDescent="0.2">
      <c r="A64" s="3" t="s">
        <v>362</v>
      </c>
      <c r="B64" s="5">
        <v>6307.0419999999995</v>
      </c>
      <c r="C64" s="5" t="str">
        <v>New Jersey</v>
      </c>
      <c r="D64" s="5">
        <v>6307.0419999999995</v>
      </c>
    </row>
    <row r="65" spans="1:4" x14ac:dyDescent="0.2">
      <c r="A65" s="3" t="s">
        <v>1896</v>
      </c>
      <c r="B65" s="5">
        <v>1701.412</v>
      </c>
      <c r="C65" s="5" t="str">
        <v>New Mexico</v>
      </c>
      <c r="D65" s="5">
        <v>1701.412</v>
      </c>
    </row>
    <row r="66" spans="1:4" x14ac:dyDescent="0.2">
      <c r="A66" s="3" t="s">
        <v>120</v>
      </c>
      <c r="B66" s="5">
        <v>93372.728999999978</v>
      </c>
      <c r="C66" s="5" t="str">
        <v>New York</v>
      </c>
      <c r="D66" s="5">
        <v>93372.728999999978</v>
      </c>
    </row>
    <row r="67" spans="1:4" x14ac:dyDescent="0.2">
      <c r="A67" s="3" t="s">
        <v>1036</v>
      </c>
      <c r="B67" s="5">
        <v>15155.483999999999</v>
      </c>
      <c r="C67" s="5" t="str">
        <v>North Carolina</v>
      </c>
      <c r="D67" s="5">
        <v>15155.483999999999</v>
      </c>
    </row>
    <row r="68" spans="1:4" x14ac:dyDescent="0.2">
      <c r="A68" s="3" t="s">
        <v>231</v>
      </c>
      <c r="B68" s="5">
        <v>24199.144999999993</v>
      </c>
      <c r="C68" s="5" t="str">
        <v>Ohio</v>
      </c>
      <c r="D68" s="5">
        <v>24199.144999999993</v>
      </c>
    </row>
    <row r="69" spans="1:4" x14ac:dyDescent="0.2">
      <c r="A69" s="3" t="s">
        <v>1522</v>
      </c>
      <c r="B69" s="5">
        <v>8284.1</v>
      </c>
      <c r="C69" s="5" t="str">
        <v>Oklahoma</v>
      </c>
      <c r="D69" s="5">
        <v>8284.1</v>
      </c>
    </row>
    <row r="70" spans="1:4" x14ac:dyDescent="0.2">
      <c r="A70" s="3" t="s">
        <v>1517</v>
      </c>
      <c r="B70" s="5">
        <v>6338.1299999999992</v>
      </c>
      <c r="C70" s="5" t="str">
        <v>Oregon</v>
      </c>
      <c r="D70" s="5">
        <v>6338.1299999999992</v>
      </c>
    </row>
    <row r="71" spans="1:4" x14ac:dyDescent="0.2">
      <c r="A71" s="3" t="s">
        <v>66</v>
      </c>
      <c r="B71" s="5">
        <v>39354.931000000004</v>
      </c>
      <c r="C71" s="5" t="str">
        <v>Pennsylvania</v>
      </c>
      <c r="D71" s="5">
        <v>39354.931000000004</v>
      </c>
    </row>
    <row r="72" spans="1:4" x14ac:dyDescent="0.2">
      <c r="A72" s="3" t="s">
        <v>1645</v>
      </c>
      <c r="B72" s="5">
        <v>5918.7560000000003</v>
      </c>
      <c r="C72" s="5" t="str">
        <v>Rhode Island</v>
      </c>
      <c r="D72" s="5">
        <v>5918.7560000000003</v>
      </c>
    </row>
    <row r="73" spans="1:4" x14ac:dyDescent="0.2">
      <c r="A73" s="3" t="s">
        <v>158</v>
      </c>
      <c r="B73" s="5">
        <v>3078.25</v>
      </c>
      <c r="C73" s="5" t="str">
        <v>South Carolina</v>
      </c>
      <c r="D73" s="5">
        <v>3078.25</v>
      </c>
    </row>
    <row r="74" spans="1:4" x14ac:dyDescent="0.2">
      <c r="A74" s="3" t="s">
        <v>1826</v>
      </c>
      <c r="B74" s="6">
        <v>324.89999999999998</v>
      </c>
      <c r="C74" s="5" t="str">
        <v>South Dakota</v>
      </c>
      <c r="D74" s="6">
        <v>324.89999999999998</v>
      </c>
    </row>
    <row r="75" spans="1:4" x14ac:dyDescent="0.2">
      <c r="A75" s="3" t="s">
        <v>141</v>
      </c>
      <c r="B75" s="5">
        <v>13506.732</v>
      </c>
      <c r="C75" s="5" t="str">
        <v>Tennessee</v>
      </c>
      <c r="D75" s="5">
        <v>13506.732</v>
      </c>
    </row>
    <row r="76" spans="1:4" x14ac:dyDescent="0.2">
      <c r="A76" s="3" t="s">
        <v>92</v>
      </c>
      <c r="B76" s="5">
        <v>60593.291799999992</v>
      </c>
      <c r="C76" s="5" t="str">
        <v>Texas</v>
      </c>
      <c r="D76" s="5">
        <v>60593.291799999992</v>
      </c>
    </row>
    <row r="77" spans="1:4" x14ac:dyDescent="0.2">
      <c r="A77" s="3" t="s">
        <v>76</v>
      </c>
      <c r="B77" s="5">
        <v>4822.3499999999995</v>
      </c>
      <c r="C77" s="5" t="str">
        <v>Utah</v>
      </c>
      <c r="D77" s="5">
        <v>4822.3499999999995</v>
      </c>
    </row>
    <row r="78" spans="1:4" x14ac:dyDescent="0.2">
      <c r="A78" s="3" t="s">
        <v>3106</v>
      </c>
      <c r="B78" s="5">
        <v>5120.0999999999995</v>
      </c>
      <c r="C78" s="5" t="str">
        <v>Vermont</v>
      </c>
      <c r="D78" s="5">
        <v>5120.0999999999995</v>
      </c>
    </row>
    <row r="79" spans="1:4" x14ac:dyDescent="0.2">
      <c r="A79" s="3" t="s">
        <v>716</v>
      </c>
      <c r="B79" s="5">
        <v>25321.949999999993</v>
      </c>
      <c r="C79" s="5" t="str">
        <v>Virginia</v>
      </c>
      <c r="D79" s="5">
        <v>25321.949999999993</v>
      </c>
    </row>
    <row r="80" spans="1:4" x14ac:dyDescent="0.2">
      <c r="A80" s="3" t="s">
        <v>192</v>
      </c>
      <c r="B80" s="5">
        <v>48020.151999999973</v>
      </c>
      <c r="C80" s="5" t="str">
        <v>Washington</v>
      </c>
      <c r="D80" s="5">
        <v>48020.151999999973</v>
      </c>
    </row>
    <row r="81" spans="1:4" x14ac:dyDescent="0.2">
      <c r="A81" s="3" t="s">
        <v>4286</v>
      </c>
      <c r="B81" s="6">
        <v>673.34400000000005</v>
      </c>
      <c r="C81" s="5" t="str">
        <v>West Virginia</v>
      </c>
      <c r="D81" s="6">
        <v>673.34400000000005</v>
      </c>
    </row>
    <row r="82" spans="1:4" x14ac:dyDescent="0.2">
      <c r="A82" s="3" t="s">
        <v>238</v>
      </c>
      <c r="B82" s="5">
        <v>17256.609999999997</v>
      </c>
      <c r="C82" s="5" t="str">
        <v>Wisconsin</v>
      </c>
      <c r="D82" s="5">
        <v>17256.609999999997</v>
      </c>
    </row>
    <row r="83" spans="1:4" x14ac:dyDescent="0.2">
      <c r="A83" s="3" t="s">
        <v>3311</v>
      </c>
      <c r="B83" s="5">
        <v>1603.136</v>
      </c>
      <c r="C83" s="5" t="str">
        <v>Wyoming</v>
      </c>
      <c r="D83" s="5">
        <v>1603.136</v>
      </c>
    </row>
    <row r="84" spans="1:4" x14ac:dyDescent="0.2">
      <c r="A84" s="3" t="s">
        <v>4412</v>
      </c>
      <c r="B84" s="5">
        <v>741999.79530000011</v>
      </c>
    </row>
  </sheetData>
  <mergeCells count="1">
    <mergeCell ref="H4:L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D8932-4B3C-F045-A2B9-DA744A949806}">
  <dimension ref="A1"/>
  <sheetViews>
    <sheetView showGridLines="0" tabSelected="1" topLeftCell="E14" zoomScale="64" zoomScaleNormal="75" workbookViewId="0">
      <selection activeCell="AL23" sqref="AL23"/>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66C28F-AC62-1D4B-B960-1A42DDD341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21</vt:i4>
      </vt:variant>
    </vt:vector>
  </HeadingPairs>
  <TitlesOfParts>
    <vt:vector size="24" baseType="lpstr">
      <vt:lpstr>Furniture_data1</vt:lpstr>
      <vt:lpstr>Calculations</vt:lpstr>
      <vt:lpstr>Dashboard</vt:lpstr>
      <vt:lpstr>highcategory</vt:lpstr>
      <vt:lpstr>ordersbyduration</vt:lpstr>
      <vt:lpstr>Profit</vt:lpstr>
      <vt:lpstr>Profitttt</vt:lpstr>
      <vt:lpstr>Profityoy</vt:lpstr>
      <vt:lpstr>Quantity</vt:lpstr>
      <vt:lpstr>Quantityyoy</vt:lpstr>
      <vt:lpstr>Quantityyoyyyy</vt:lpstr>
      <vt:lpstr>Quantityyy</vt:lpstr>
      <vt:lpstr>Sales</vt:lpstr>
      <vt:lpstr>Salesbycategory</vt:lpstr>
      <vt:lpstr>Saleshippingduratiob</vt:lpstr>
      <vt:lpstr>Salesss</vt:lpstr>
      <vt:lpstr>Salestrend</vt:lpstr>
      <vt:lpstr>Salesyoy</vt:lpstr>
      <vt:lpstr>Salesyoyy</vt:lpstr>
      <vt:lpstr>Salesyoyyy</vt:lpstr>
      <vt:lpstr>Saleyoyy</vt:lpstr>
      <vt:lpstr>Shipmode</vt:lpstr>
      <vt:lpstr>topcellingcity</vt:lpstr>
      <vt:lpstr>yoy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Nicat Şahmarov</dc:creator>
  <cp:lastModifiedBy>Nicat Şahmarov</cp:lastModifiedBy>
  <dcterms:created xsi:type="dcterms:W3CDTF">2025-08-04T16:55:30Z</dcterms:created>
  <dcterms:modified xsi:type="dcterms:W3CDTF">2025-08-08T09:52:16Z</dcterms:modified>
</cp:coreProperties>
</file>