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co\PycharmProjects\Elmag-lab-4\excel\"/>
    </mc:Choice>
  </mc:AlternateContent>
  <bookViews>
    <workbookView xWindow="0" yWindow="0" windowWidth="17895" windowHeight="798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B40" i="1"/>
  <c r="A40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1" i="1"/>
  <c r="B34" i="1"/>
  <c r="A34" i="1"/>
  <c r="B29" i="1"/>
  <c r="C29" i="1"/>
  <c r="D29" i="1"/>
  <c r="A2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</calcChain>
</file>

<file path=xl/sharedStrings.xml><?xml version="1.0" encoding="utf-8"?>
<sst xmlns="http://schemas.openxmlformats.org/spreadsheetml/2006/main" count="12" uniqueCount="12">
  <si>
    <t>Strøm</t>
  </si>
  <si>
    <t>Vekt</t>
  </si>
  <si>
    <t>I</t>
  </si>
  <si>
    <t>M</t>
  </si>
  <si>
    <t>(A)</t>
  </si>
  <si>
    <t>(g)</t>
  </si>
  <si>
    <r>
      <t xml:space="preserve">Tabell 1. Kraft på en strømførende leder s.f.a. strømmen </t>
    </r>
    <r>
      <rPr>
        <b/>
        <i/>
        <sz val="12"/>
        <rFont val="Times New Roman"/>
        <family val="1"/>
      </rPr>
      <t>I</t>
    </r>
    <r>
      <rPr>
        <b/>
        <sz val="12"/>
        <rFont val="Times New Roman"/>
        <family val="1"/>
      </rPr>
      <t xml:space="preserve"> i lederen</t>
    </r>
  </si>
  <si>
    <r>
      <t xml:space="preserve">Kraft angitt som vekt </t>
    </r>
    <r>
      <rPr>
        <b/>
        <i/>
        <sz val="12"/>
        <rFont val="Times New Roman"/>
        <family val="1"/>
      </rPr>
      <t>M=F/g</t>
    </r>
    <r>
      <rPr>
        <b/>
        <sz val="12"/>
        <rFont val="Times New Roman"/>
        <family val="1"/>
      </rPr>
      <t xml:space="preserve"> hvor F er krafta og </t>
    </r>
    <r>
      <rPr>
        <b/>
        <i/>
        <sz val="12"/>
        <rFont val="Times New Roman"/>
        <family val="1"/>
      </rPr>
      <t>g</t>
    </r>
    <r>
      <rPr>
        <b/>
        <sz val="12"/>
        <rFont val="Times New Roman"/>
        <family val="1"/>
      </rPr>
      <t xml:space="preserve"> tyngdeakselerasjonen.</t>
    </r>
  </si>
  <si>
    <t>Sxx</t>
  </si>
  <si>
    <t>Sxy</t>
  </si>
  <si>
    <t>M*</t>
  </si>
  <si>
    <t>M-M*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</si>
</sst>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70" formatCode="0.000000000"/>
  </numFmts>
  <fonts count="8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8"/>
      <name val="Arial"/>
    </font>
    <font>
      <i/>
      <sz val="12"/>
      <color theme="1"/>
      <name val="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 applyBorder="1"/>
    <xf numFmtId="164" fontId="0" fillId="0" borderId="2" xfId="0" applyNumberFormat="1" applyBorder="1"/>
    <xf numFmtId="170" fontId="0" fillId="0" borderId="2" xfId="0" applyNumberFormat="1" applyBorder="1"/>
    <xf numFmtId="0" fontId="0" fillId="0" borderId="2" xfId="0" applyBorder="1"/>
    <xf numFmtId="0" fontId="0" fillId="0" borderId="1" xfId="0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'Ark1'!$A$8:$A$28</c:f>
              <c:numCache>
                <c:formatCode>0.000</c:formatCode>
                <c:ptCount val="21"/>
                <c:pt idx="0">
                  <c:v>0</c:v>
                </c:pt>
                <c:pt idx="1">
                  <c:v>0.255</c:v>
                </c:pt>
                <c:pt idx="2">
                  <c:v>0.505</c:v>
                </c:pt>
                <c:pt idx="3">
                  <c:v>0.754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1.7490000000000001</c:v>
                </c:pt>
                <c:pt idx="8">
                  <c:v>2</c:v>
                </c:pt>
                <c:pt idx="9">
                  <c:v>2.2519999999999998</c:v>
                </c:pt>
                <c:pt idx="10">
                  <c:v>2.4990000000000001</c:v>
                </c:pt>
                <c:pt idx="11">
                  <c:v>2.7490000000000001</c:v>
                </c:pt>
                <c:pt idx="12">
                  <c:v>3.0009999999999999</c:v>
                </c:pt>
                <c:pt idx="13">
                  <c:v>3.2509999999999999</c:v>
                </c:pt>
                <c:pt idx="14">
                  <c:v>3.504</c:v>
                </c:pt>
                <c:pt idx="15">
                  <c:v>3.75</c:v>
                </c:pt>
                <c:pt idx="16">
                  <c:v>3.9980000000000002</c:v>
                </c:pt>
                <c:pt idx="17">
                  <c:v>4.2510000000000003</c:v>
                </c:pt>
                <c:pt idx="18">
                  <c:v>4.5049999999999999</c:v>
                </c:pt>
                <c:pt idx="19">
                  <c:v>4.7489999999999997</c:v>
                </c:pt>
                <c:pt idx="20">
                  <c:v>4.9989999999999997</c:v>
                </c:pt>
              </c:numCache>
            </c:numRef>
          </c:xVal>
          <c:yVal>
            <c:numRef>
              <c:f>'Ark1'!$B$8:$B$28</c:f>
              <c:numCache>
                <c:formatCode>0.000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7.8E-2</c:v>
                </c:pt>
                <c:pt idx="3">
                  <c:v>0.11600000000000001</c:v>
                </c:pt>
                <c:pt idx="4">
                  <c:v>0.154</c:v>
                </c:pt>
                <c:pt idx="5">
                  <c:v>0.193</c:v>
                </c:pt>
                <c:pt idx="6">
                  <c:v>0.23100000000000001</c:v>
                </c:pt>
                <c:pt idx="7">
                  <c:v>0.26900000000000002</c:v>
                </c:pt>
                <c:pt idx="8">
                  <c:v>0.308</c:v>
                </c:pt>
                <c:pt idx="9">
                  <c:v>0.34599999999999997</c:v>
                </c:pt>
                <c:pt idx="10">
                  <c:v>0.38400000000000001</c:v>
                </c:pt>
                <c:pt idx="11">
                  <c:v>0.42199999999999999</c:v>
                </c:pt>
                <c:pt idx="12">
                  <c:v>0.46</c:v>
                </c:pt>
                <c:pt idx="13">
                  <c:v>0.499</c:v>
                </c:pt>
                <c:pt idx="14">
                  <c:v>0.53800000000000003</c:v>
                </c:pt>
                <c:pt idx="15">
                  <c:v>0.57499999999999996</c:v>
                </c:pt>
                <c:pt idx="16">
                  <c:v>0.61299999999999999</c:v>
                </c:pt>
                <c:pt idx="17">
                  <c:v>0.65200000000000002</c:v>
                </c:pt>
                <c:pt idx="18">
                  <c:v>0.69</c:v>
                </c:pt>
                <c:pt idx="19">
                  <c:v>0.72799999999999998</c:v>
                </c:pt>
                <c:pt idx="20">
                  <c:v>0.76600000000000001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C-4A72-879D-AC429E2D071C}"/>
            </c:ext>
          </c:extLst>
        </c:ser>
        <c:ser>
          <c:idx val="1"/>
          <c:order val="1"/>
          <c:tx>
            <c:v>M*</c:v>
          </c:tx>
          <c:spPr>
            <a:ln w="127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xVal>
            <c:numRef>
              <c:f>'Ark1'!$A$8:$A$28</c:f>
              <c:numCache>
                <c:formatCode>0.000</c:formatCode>
                <c:ptCount val="21"/>
                <c:pt idx="0">
                  <c:v>0</c:v>
                </c:pt>
                <c:pt idx="1">
                  <c:v>0.255</c:v>
                </c:pt>
                <c:pt idx="2">
                  <c:v>0.505</c:v>
                </c:pt>
                <c:pt idx="3">
                  <c:v>0.754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1.7490000000000001</c:v>
                </c:pt>
                <c:pt idx="8">
                  <c:v>2</c:v>
                </c:pt>
                <c:pt idx="9">
                  <c:v>2.2519999999999998</c:v>
                </c:pt>
                <c:pt idx="10">
                  <c:v>2.4990000000000001</c:v>
                </c:pt>
                <c:pt idx="11">
                  <c:v>2.7490000000000001</c:v>
                </c:pt>
                <c:pt idx="12">
                  <c:v>3.0009999999999999</c:v>
                </c:pt>
                <c:pt idx="13">
                  <c:v>3.2509999999999999</c:v>
                </c:pt>
                <c:pt idx="14">
                  <c:v>3.504</c:v>
                </c:pt>
                <c:pt idx="15">
                  <c:v>3.75</c:v>
                </c:pt>
                <c:pt idx="16">
                  <c:v>3.9980000000000002</c:v>
                </c:pt>
                <c:pt idx="17">
                  <c:v>4.2510000000000003</c:v>
                </c:pt>
                <c:pt idx="18">
                  <c:v>4.5049999999999999</c:v>
                </c:pt>
                <c:pt idx="19">
                  <c:v>4.7489999999999997</c:v>
                </c:pt>
                <c:pt idx="20">
                  <c:v>4.9989999999999997</c:v>
                </c:pt>
              </c:numCache>
            </c:numRef>
          </c:xVal>
          <c:yVal>
            <c:numRef>
              <c:f>'Ark1'!$E$8:$E$28</c:f>
              <c:numCache>
                <c:formatCode>0.0000</c:formatCode>
                <c:ptCount val="21"/>
                <c:pt idx="0">
                  <c:v>9.7738977907252931E-4</c:v>
                </c:pt>
                <c:pt idx="1">
                  <c:v>4.0020364545986099E-2</c:v>
                </c:pt>
                <c:pt idx="2">
                  <c:v>7.8297790788058208E-2</c:v>
                </c:pt>
                <c:pt idx="3">
                  <c:v>0.11642210732516205</c:v>
                </c:pt>
                <c:pt idx="4">
                  <c:v>0.15408709474736101</c:v>
                </c:pt>
                <c:pt idx="5">
                  <c:v>0.19236452098943313</c:v>
                </c:pt>
                <c:pt idx="6">
                  <c:v>0.23064194723150527</c:v>
                </c:pt>
                <c:pt idx="7">
                  <c:v>0.26876626376860913</c:v>
                </c:pt>
                <c:pt idx="8">
                  <c:v>0.3071967997156495</c:v>
                </c:pt>
                <c:pt idx="9">
                  <c:v>0.34578044536765817</c:v>
                </c:pt>
                <c:pt idx="10">
                  <c:v>0.3835985424948255</c:v>
                </c:pt>
                <c:pt idx="11">
                  <c:v>0.42187596873689759</c:v>
                </c:pt>
                <c:pt idx="12">
                  <c:v>0.46045961438890626</c:v>
                </c:pt>
                <c:pt idx="13">
                  <c:v>0.4987370406309784</c:v>
                </c:pt>
                <c:pt idx="14">
                  <c:v>0.53747379598795542</c:v>
                </c:pt>
                <c:pt idx="15">
                  <c:v>0.57513878341015445</c:v>
                </c:pt>
                <c:pt idx="16">
                  <c:v>0.61310999024228996</c:v>
                </c:pt>
                <c:pt idx="17">
                  <c:v>0.65184674559926703</c:v>
                </c:pt>
                <c:pt idx="18">
                  <c:v>0.69073661066121217</c:v>
                </c:pt>
                <c:pt idx="19">
                  <c:v>0.72809537867347451</c:v>
                </c:pt>
                <c:pt idx="20">
                  <c:v>0.76637280491554671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C-4A72-879D-AC429E2D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8752"/>
        <c:axId val="359505184"/>
      </c:scatterChart>
      <c:valAx>
        <c:axId val="3464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5184"/>
        <c:crosses val="autoZero"/>
        <c:crossBetween val="midCat"/>
      </c:valAx>
      <c:valAx>
        <c:axId val="359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709612</xdr:colOff>
      <xdr:row>3</xdr:row>
      <xdr:rowOff>52387</xdr:rowOff>
    </xdr:from>
    <xdr:to>
      <xdr:col>12</xdr:col>
      <xdr:colOff>709612</xdr:colOff>
      <xdr:row>17</xdr:row>
      <xdr:rowOff>90487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D7891DE-B4F4-4EF6-BC64-5362EDE60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17" workbookViewId="0">
      <selection activeCell="G23" sqref="G23"/>
    </sheetView>
  </sheetViews>
  <sheetFormatPr baseColWidth="10" defaultRowHeight="15"/>
  <cols>
    <col min="4" max="5" width="12" bestFit="1" customWidth="1"/>
    <col min="6" max="6" width="13.7109375" customWidth="1"/>
  </cols>
  <sheetData>
    <row r="1" spans="1:9" ht="15.75">
      <c r="A1" s="5" t="s">
        <v>6</v>
      </c>
      <c r="B1" s="6"/>
      <c r="I1" s="6"/>
    </row>
    <row r="2" spans="1:9" ht="15.75">
      <c r="A2" s="5" t="s">
        <v>7</v>
      </c>
      <c r="B2" s="6"/>
      <c r="I2" s="6"/>
    </row>
    <row r="5" spans="1:9" ht="15.75">
      <c r="A5" s="1" t="s">
        <v>0</v>
      </c>
      <c r="B5" s="1" t="s">
        <v>1</v>
      </c>
    </row>
    <row r="6" spans="1:9" ht="15.75">
      <c r="A6" s="2" t="s">
        <v>2</v>
      </c>
      <c r="B6" s="2" t="s">
        <v>3</v>
      </c>
      <c r="C6" s="14" t="s">
        <v>8</v>
      </c>
      <c r="D6" s="14" t="s">
        <v>9</v>
      </c>
      <c r="E6" s="14" t="s">
        <v>10</v>
      </c>
      <c r="F6" s="14" t="s">
        <v>11</v>
      </c>
    </row>
    <row r="7" spans="1:9" ht="16.5" thickBot="1">
      <c r="A7" s="3" t="s">
        <v>4</v>
      </c>
      <c r="B7" s="3" t="s">
        <v>5</v>
      </c>
      <c r="C7" s="13"/>
      <c r="D7" s="13"/>
      <c r="E7" s="13"/>
      <c r="F7" s="13"/>
    </row>
    <row r="8" spans="1:9">
      <c r="A8" s="4">
        <v>0</v>
      </c>
      <c r="B8" s="4">
        <v>0</v>
      </c>
      <c r="C8" s="7">
        <f>A8^2</f>
        <v>0</v>
      </c>
      <c r="D8">
        <f>A8*B8</f>
        <v>0</v>
      </c>
      <c r="E8" s="8">
        <f>$A$34+$B$34*A8</f>
        <v>9.7738977907252931E-4</v>
      </c>
      <c r="F8" s="8">
        <f>B8-E8</f>
        <v>-9.7738977907252931E-4</v>
      </c>
    </row>
    <row r="9" spans="1:9">
      <c r="A9" s="4">
        <v>0.255</v>
      </c>
      <c r="B9" s="4">
        <v>0.04</v>
      </c>
      <c r="C9" s="7">
        <f t="shared" ref="C9:C28" si="0">A9^2</f>
        <v>6.5024999999999999E-2</v>
      </c>
      <c r="D9">
        <f t="shared" ref="D9:D28" si="1">A9*B9</f>
        <v>1.0200000000000001E-2</v>
      </c>
      <c r="E9" s="8">
        <f t="shared" ref="E9:E28" si="2">$A$34+$B$34*A9</f>
        <v>4.0020364545986099E-2</v>
      </c>
      <c r="F9" s="8">
        <f t="shared" ref="F9:F28" si="3">B9-E9</f>
        <v>-2.0364545986098492E-5</v>
      </c>
    </row>
    <row r="10" spans="1:9">
      <c r="A10" s="4">
        <v>0.505</v>
      </c>
      <c r="B10" s="4">
        <v>7.8E-2</v>
      </c>
      <c r="C10" s="7">
        <f t="shared" si="0"/>
        <v>0.255025</v>
      </c>
      <c r="D10">
        <f t="shared" si="1"/>
        <v>3.9390000000000001E-2</v>
      </c>
      <c r="E10" s="8">
        <f t="shared" si="2"/>
        <v>7.8297790788058208E-2</v>
      </c>
      <c r="F10" s="8">
        <f t="shared" si="3"/>
        <v>-2.9779078805820813E-4</v>
      </c>
    </row>
    <row r="11" spans="1:9">
      <c r="A11" s="4">
        <v>0.754</v>
      </c>
      <c r="B11" s="4">
        <v>0.11600000000000001</v>
      </c>
      <c r="C11" s="7">
        <f t="shared" si="0"/>
        <v>0.56851600000000002</v>
      </c>
      <c r="D11">
        <f t="shared" si="1"/>
        <v>8.7464E-2</v>
      </c>
      <c r="E11" s="8">
        <f t="shared" si="2"/>
        <v>0.11642210732516205</v>
      </c>
      <c r="F11" s="8">
        <f t="shared" si="3"/>
        <v>-4.2210732516204108E-4</v>
      </c>
    </row>
    <row r="12" spans="1:9">
      <c r="A12" s="4">
        <v>1</v>
      </c>
      <c r="B12" s="4">
        <v>0.154</v>
      </c>
      <c r="C12" s="7">
        <f t="shared" si="0"/>
        <v>1</v>
      </c>
      <c r="D12">
        <f t="shared" si="1"/>
        <v>0.154</v>
      </c>
      <c r="E12" s="8">
        <f t="shared" si="2"/>
        <v>0.15408709474736101</v>
      </c>
      <c r="F12" s="8">
        <f t="shared" si="3"/>
        <v>-8.7094747361016189E-5</v>
      </c>
    </row>
    <row r="13" spans="1:9">
      <c r="A13" s="4">
        <v>1.25</v>
      </c>
      <c r="B13" s="4">
        <v>0.193</v>
      </c>
      <c r="C13" s="7">
        <f t="shared" si="0"/>
        <v>1.5625</v>
      </c>
      <c r="D13">
        <f t="shared" si="1"/>
        <v>0.24125000000000002</v>
      </c>
      <c r="E13" s="8">
        <f t="shared" si="2"/>
        <v>0.19236452098943313</v>
      </c>
      <c r="F13" s="8">
        <f t="shared" si="3"/>
        <v>6.3547901056687506E-4</v>
      </c>
    </row>
    <row r="14" spans="1:9">
      <c r="A14" s="4">
        <v>1.5</v>
      </c>
      <c r="B14" s="4">
        <v>0.23100000000000001</v>
      </c>
      <c r="C14" s="7">
        <f t="shared" si="0"/>
        <v>2.25</v>
      </c>
      <c r="D14">
        <f t="shared" si="1"/>
        <v>0.34650000000000003</v>
      </c>
      <c r="E14" s="8">
        <f t="shared" si="2"/>
        <v>0.23064194723150527</v>
      </c>
      <c r="F14" s="8">
        <f t="shared" si="3"/>
        <v>3.5805276849473766E-4</v>
      </c>
    </row>
    <row r="15" spans="1:9">
      <c r="A15" s="4">
        <v>1.7490000000000001</v>
      </c>
      <c r="B15" s="4">
        <v>0.26900000000000002</v>
      </c>
      <c r="C15" s="7">
        <f t="shared" si="0"/>
        <v>3.0590010000000003</v>
      </c>
      <c r="D15">
        <f t="shared" si="1"/>
        <v>0.47048100000000004</v>
      </c>
      <c r="E15" s="8">
        <f t="shared" si="2"/>
        <v>0.26876626376860913</v>
      </c>
      <c r="F15" s="8">
        <f t="shared" si="3"/>
        <v>2.3373623139089084E-4</v>
      </c>
    </row>
    <row r="16" spans="1:9">
      <c r="A16" s="4">
        <v>2</v>
      </c>
      <c r="B16" s="4">
        <v>0.308</v>
      </c>
      <c r="C16" s="7">
        <f t="shared" si="0"/>
        <v>4</v>
      </c>
      <c r="D16">
        <f t="shared" si="1"/>
        <v>0.61599999999999999</v>
      </c>
      <c r="E16" s="8">
        <f t="shared" si="2"/>
        <v>0.3071967997156495</v>
      </c>
      <c r="F16" s="8">
        <f t="shared" si="3"/>
        <v>8.0320028435049151E-4</v>
      </c>
    </row>
    <row r="17" spans="1:6">
      <c r="A17" s="4">
        <v>2.2519999999999998</v>
      </c>
      <c r="B17" s="4">
        <v>0.34599999999999997</v>
      </c>
      <c r="C17" s="7">
        <f t="shared" si="0"/>
        <v>5.0715039999999991</v>
      </c>
      <c r="D17">
        <f t="shared" si="1"/>
        <v>0.77919199999999988</v>
      </c>
      <c r="E17" s="8">
        <f t="shared" si="2"/>
        <v>0.34578044536765817</v>
      </c>
      <c r="F17" s="8">
        <f t="shared" si="3"/>
        <v>2.1955463234180073E-4</v>
      </c>
    </row>
    <row r="18" spans="1:6">
      <c r="A18" s="4">
        <v>2.4990000000000001</v>
      </c>
      <c r="B18" s="4">
        <v>0.38400000000000001</v>
      </c>
      <c r="C18" s="7">
        <f t="shared" si="0"/>
        <v>6.2450010000000002</v>
      </c>
      <c r="D18">
        <f t="shared" si="1"/>
        <v>0.95961600000000002</v>
      </c>
      <c r="E18" s="8">
        <f t="shared" si="2"/>
        <v>0.3835985424948255</v>
      </c>
      <c r="F18" s="8">
        <f t="shared" si="3"/>
        <v>4.0145750517450729E-4</v>
      </c>
    </row>
    <row r="19" spans="1:6">
      <c r="A19" s="4">
        <v>2.7490000000000001</v>
      </c>
      <c r="B19" s="4">
        <v>0.42199999999999999</v>
      </c>
      <c r="C19" s="7">
        <f t="shared" si="0"/>
        <v>7.5570010000000005</v>
      </c>
      <c r="D19">
        <f t="shared" si="1"/>
        <v>1.1600779999999999</v>
      </c>
      <c r="E19" s="8">
        <f t="shared" si="2"/>
        <v>0.42187596873689759</v>
      </c>
      <c r="F19" s="8">
        <f t="shared" si="3"/>
        <v>1.2403126310239765E-4</v>
      </c>
    </row>
    <row r="20" spans="1:6">
      <c r="A20" s="4">
        <v>3.0009999999999999</v>
      </c>
      <c r="B20" s="4">
        <v>0.46</v>
      </c>
      <c r="C20" s="7">
        <f t="shared" si="0"/>
        <v>9.0060009999999995</v>
      </c>
      <c r="D20">
        <f t="shared" si="1"/>
        <v>1.38046</v>
      </c>
      <c r="E20" s="8">
        <f t="shared" si="2"/>
        <v>0.46045961438890626</v>
      </c>
      <c r="F20" s="8">
        <f t="shared" si="3"/>
        <v>-4.5961438890623763E-4</v>
      </c>
    </row>
    <row r="21" spans="1:6">
      <c r="A21" s="4">
        <v>3.2509999999999999</v>
      </c>
      <c r="B21" s="4">
        <v>0.499</v>
      </c>
      <c r="C21" s="7">
        <f t="shared" si="0"/>
        <v>10.569001</v>
      </c>
      <c r="D21">
        <f t="shared" si="1"/>
        <v>1.6222490000000001</v>
      </c>
      <c r="E21" s="8">
        <f t="shared" si="2"/>
        <v>0.4987370406309784</v>
      </c>
      <c r="F21" s="8">
        <f t="shared" si="3"/>
        <v>2.6295936902159811E-4</v>
      </c>
    </row>
    <row r="22" spans="1:6">
      <c r="A22" s="4">
        <v>3.504</v>
      </c>
      <c r="B22" s="4">
        <v>0.53800000000000003</v>
      </c>
      <c r="C22" s="7">
        <f t="shared" si="0"/>
        <v>12.278015999999999</v>
      </c>
      <c r="D22">
        <f t="shared" si="1"/>
        <v>1.8851520000000002</v>
      </c>
      <c r="E22" s="8">
        <f t="shared" si="2"/>
        <v>0.53747379598795542</v>
      </c>
      <c r="F22" s="8">
        <f t="shared" si="3"/>
        <v>5.2620401204461764E-4</v>
      </c>
    </row>
    <row r="23" spans="1:6">
      <c r="A23" s="4">
        <v>3.75</v>
      </c>
      <c r="B23" s="4">
        <v>0.57499999999999996</v>
      </c>
      <c r="C23" s="7">
        <f t="shared" si="0"/>
        <v>14.0625</v>
      </c>
      <c r="D23">
        <f t="shared" si="1"/>
        <v>2.15625</v>
      </c>
      <c r="E23" s="8">
        <f t="shared" si="2"/>
        <v>0.57513878341015445</v>
      </c>
      <c r="F23" s="8">
        <f t="shared" si="3"/>
        <v>-1.3878341015449713E-4</v>
      </c>
    </row>
    <row r="24" spans="1:6">
      <c r="A24" s="4">
        <v>3.9980000000000002</v>
      </c>
      <c r="B24" s="4">
        <v>0.61299999999999999</v>
      </c>
      <c r="C24" s="7">
        <f t="shared" si="0"/>
        <v>15.984004000000002</v>
      </c>
      <c r="D24">
        <f t="shared" si="1"/>
        <v>2.450774</v>
      </c>
      <c r="E24" s="8">
        <f t="shared" si="2"/>
        <v>0.61310999024228996</v>
      </c>
      <c r="F24" s="8">
        <f t="shared" si="3"/>
        <v>-1.0999024228997012E-4</v>
      </c>
    </row>
    <row r="25" spans="1:6">
      <c r="A25" s="4">
        <v>4.2510000000000003</v>
      </c>
      <c r="B25" s="4">
        <v>0.65200000000000002</v>
      </c>
      <c r="C25" s="7">
        <f t="shared" si="0"/>
        <v>18.071001000000003</v>
      </c>
      <c r="D25">
        <f t="shared" si="1"/>
        <v>2.7716520000000004</v>
      </c>
      <c r="E25" s="8">
        <f t="shared" si="2"/>
        <v>0.65184674559926703</v>
      </c>
      <c r="F25" s="8">
        <f t="shared" si="3"/>
        <v>1.532544007329939E-4</v>
      </c>
    </row>
    <row r="26" spans="1:6">
      <c r="A26" s="4">
        <v>4.5049999999999999</v>
      </c>
      <c r="B26" s="4">
        <v>0.69</v>
      </c>
      <c r="C26" s="7">
        <f t="shared" si="0"/>
        <v>20.295024999999999</v>
      </c>
      <c r="D26">
        <f t="shared" si="1"/>
        <v>3.1084499999999995</v>
      </c>
      <c r="E26" s="8">
        <f t="shared" si="2"/>
        <v>0.69073661066121217</v>
      </c>
      <c r="F26" s="8">
        <f t="shared" si="3"/>
        <v>-7.3661066121222252E-4</v>
      </c>
    </row>
    <row r="27" spans="1:6">
      <c r="A27" s="4">
        <v>4.7489999999999997</v>
      </c>
      <c r="B27" s="4">
        <v>0.72799999999999998</v>
      </c>
      <c r="C27" s="7">
        <f t="shared" si="0"/>
        <v>22.553000999999998</v>
      </c>
      <c r="D27">
        <f t="shared" si="1"/>
        <v>3.4572719999999997</v>
      </c>
      <c r="E27" s="8">
        <f t="shared" si="2"/>
        <v>0.72809537867347451</v>
      </c>
      <c r="F27" s="8">
        <f t="shared" si="3"/>
        <v>-9.5378673474533215E-5</v>
      </c>
    </row>
    <row r="28" spans="1:6">
      <c r="A28" s="9">
        <v>4.9989999999999997</v>
      </c>
      <c r="B28" s="9">
        <v>0.76600000000000001</v>
      </c>
      <c r="C28" s="7">
        <f t="shared" si="0"/>
        <v>24.990000999999996</v>
      </c>
      <c r="D28">
        <f t="shared" si="1"/>
        <v>3.829234</v>
      </c>
      <c r="E28" s="8">
        <f t="shared" si="2"/>
        <v>0.76637280491554671</v>
      </c>
      <c r="F28" s="8">
        <f t="shared" si="3"/>
        <v>-3.7280491554669837E-4</v>
      </c>
    </row>
    <row r="29" spans="1:6">
      <c r="A29" s="10">
        <f>SUM(A8:A28)</f>
        <v>52.521000000000008</v>
      </c>
      <c r="B29" s="10">
        <f t="shared" ref="B29:D29" si="4">SUM(B8:B28)</f>
        <v>8.0620000000000012</v>
      </c>
      <c r="C29" s="10">
        <f t="shared" si="4"/>
        <v>179.44212300000001</v>
      </c>
      <c r="D29" s="10">
        <f t="shared" si="4"/>
        <v>27.525663999999995</v>
      </c>
      <c r="E29" s="11">
        <f>SUM(E31:E51)</f>
        <v>3.9895048780440557E-6</v>
      </c>
      <c r="F29" s="12"/>
    </row>
    <row r="31" spans="1:6">
      <c r="E31">
        <f>(B8-$A$34-$B$34*A8)^2</f>
        <v>9.5529078023544763E-7</v>
      </c>
    </row>
    <row r="32" spans="1:6">
      <c r="E32">
        <f>(B9-$A$34-$B$34*A9)^2</f>
        <v>4.147147332199202E-10</v>
      </c>
    </row>
    <row r="33" spans="1:5">
      <c r="E33">
        <f>(B10-$A$34-$B$34*A10)^2</f>
        <v>8.8679353452328636E-8</v>
      </c>
    </row>
    <row r="34" spans="1:5">
      <c r="A34">
        <f>(C29*B29-A29*D29)/(COUNT(A8:A28)*C29-(A29^2))</f>
        <v>9.7738977907252931E-4</v>
      </c>
      <c r="B34">
        <f>(COUNT(A8:A28)*D29-A29*B29)/(COUNT(A8:A28)*C29-(A29^2))</f>
        <v>0.15310970496828849</v>
      </c>
      <c r="E34">
        <f>(B11-$A$34-$B$34*A11)^2</f>
        <v>1.7817459395545308E-7</v>
      </c>
    </row>
    <row r="35" spans="1:5">
      <c r="E35">
        <f>(B12-$A$34-$B$34*A12)^2</f>
        <v>7.5854950178792364E-9</v>
      </c>
    </row>
    <row r="36" spans="1:5">
      <c r="E36">
        <f>(B13-$A$34-$B$34*A13)^2</f>
        <v>4.0383357287105451E-7</v>
      </c>
    </row>
    <row r="37" spans="1:5">
      <c r="E37">
        <f>(B14-$A$34-$B$34*A14)^2</f>
        <v>1.2820178502674619E-7</v>
      </c>
    </row>
    <row r="38" spans="1:5">
      <c r="E38">
        <f>(B15-$A$34-$B$34*A15)^2</f>
        <v>5.463262586481606E-8</v>
      </c>
    </row>
    <row r="39" spans="1:5">
      <c r="E39">
        <f>(B16-$A$34-$B$34*A16)^2</f>
        <v>6.4513069678071042E-7</v>
      </c>
    </row>
    <row r="40" spans="1:5">
      <c r="A40">
        <f>SQRT((1/(COUNT(A8:A28)-2))*(E29*C29/(COUNT(A8:A28)*C29-(A29^2))))</f>
        <v>1.9316166905250843E-4</v>
      </c>
      <c r="B40">
        <f>SQRT((COUNT(A8:A28)/(COUNT(A8:A28)-2))*(E29/(COUNT(A8:A28)*C29-(A29^2))))</f>
        <v>6.60797509249102E-5</v>
      </c>
      <c r="E40">
        <f>(B17-$A$34-$B$34*A17)^2</f>
        <v>4.8204236582743291E-8</v>
      </c>
    </row>
    <row r="41" spans="1:5">
      <c r="E41">
        <f>(B18-$A$34-$B$34*A18)^2</f>
        <v>1.6116812846093955E-7</v>
      </c>
    </row>
    <row r="42" spans="1:5">
      <c r="E42">
        <f>(B19-$A$34-$B$34*A19)^2</f>
        <v>1.5383754226776189E-8</v>
      </c>
    </row>
    <row r="43" spans="1:5">
      <c r="E43">
        <f>(B20-$A$34-$B$34*A20)^2</f>
        <v>2.1124538648965424E-7</v>
      </c>
    </row>
    <row r="44" spans="1:5">
      <c r="E44">
        <f>(B21-$A$34-$B$34*A21)^2</f>
        <v>6.9147629756237006E-8</v>
      </c>
    </row>
    <row r="45" spans="1:5">
      <c r="E45">
        <f>(B22-$A$34-$B$34*A22)^2</f>
        <v>2.7689066229185209E-7</v>
      </c>
    </row>
    <row r="46" spans="1:5">
      <c r="E46">
        <f>(B23-$A$34-$B$34*A23)^2</f>
        <v>1.9260834934111378E-8</v>
      </c>
    </row>
    <row r="47" spans="1:5">
      <c r="E47">
        <f>(B24-$A$34-$B$34*A24)^2</f>
        <v>1.2097853399006331E-8</v>
      </c>
    </row>
    <row r="48" spans="1:5">
      <c r="E48">
        <f>(B25-$A$34-$B$34*A25)^2</f>
        <v>2.3486911344029081E-8</v>
      </c>
    </row>
    <row r="49" spans="5:5">
      <c r="E49">
        <f>(B26-$A$34-$B$34*A26)^2</f>
        <v>5.4259526621150771E-7</v>
      </c>
    </row>
    <row r="50" spans="5:5">
      <c r="E50">
        <f>(B27-$A$34-$B$34*A27)^2</f>
        <v>9.0970913537616258E-9</v>
      </c>
    </row>
    <row r="51" spans="5:5">
      <c r="E51">
        <f>(B28-$A$34-$B$34*A28)^2</f>
        <v>1.389835050557809E-7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</dc:creator>
  <cp:lastModifiedBy>Nicco</cp:lastModifiedBy>
  <dcterms:created xsi:type="dcterms:W3CDTF">2017-03-01T09:25:12Z</dcterms:created>
  <dcterms:modified xsi:type="dcterms:W3CDTF">2017-03-01T10:10:08Z</dcterms:modified>
</cp:coreProperties>
</file>