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8_{67C1C6AB-ED62-4E5D-8876-98BFD16DF564}" xr6:coauthVersionLast="47" xr6:coauthVersionMax="47" xr10:uidLastSave="{00000000-0000-0000-0000-000000000000}"/>
  <bookViews>
    <workbookView xWindow="8205" yWindow="3450" windowWidth="38700" windowHeight="15435" xr2:uid="{00000000-000D-0000-FFFF-FFFF00000000}"/>
  </bookViews>
  <sheets>
    <sheet name="Home loan comparison" sheetId="1" r:id="rId1"/>
  </sheets>
  <definedNames>
    <definedName name="LoanAmount">'Home loan comparison'!$P$3</definedName>
    <definedName name="_xlnm.Print_Titles" localSheetId="0">'Home loan comparison'!$6:$6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L9" i="1" s="1"/>
  <c r="J8" i="1"/>
  <c r="L8" i="1" s="1"/>
  <c r="J7" i="1"/>
  <c r="L7" i="1" s="1"/>
  <c r="M7" i="1"/>
  <c r="M8" i="1"/>
  <c r="M10" i="1"/>
  <c r="M9" i="1"/>
  <c r="J10" i="1"/>
  <c r="L10" i="1" s="1"/>
</calcChain>
</file>

<file path=xl/sharedStrings.xml><?xml version="1.0" encoding="utf-8"?>
<sst xmlns="http://schemas.openxmlformats.org/spreadsheetml/2006/main" count="27" uniqueCount="25">
  <si>
    <t>Date</t>
  </si>
  <si>
    <t>#</t>
  </si>
  <si>
    <t>APR</t>
  </si>
  <si>
    <t>Adjustable</t>
  </si>
  <si>
    <t>Fixed</t>
  </si>
  <si>
    <t>Woodgrove Bank</t>
  </si>
  <si>
    <t>Ducat Bank</t>
  </si>
  <si>
    <t>First Coin Banking</t>
  </si>
  <si>
    <t>Safewest Banking</t>
  </si>
  <si>
    <t>HOME LOAN COMPARISON</t>
  </si>
  <si>
    <t>Bank</t>
  </si>
  <si>
    <t>Type</t>
  </si>
  <si>
    <t>Term</t>
  </si>
  <si>
    <t>Years Amortized</t>
  </si>
  <si>
    <t>Rate</t>
  </si>
  <si>
    <t>Points</t>
  </si>
  <si>
    <t>$ Points</t>
  </si>
  <si>
    <t>$ Closing</t>
  </si>
  <si>
    <t>Up Front</t>
  </si>
  <si>
    <t>Payment</t>
  </si>
  <si>
    <t>Year-1 Cap</t>
  </si>
  <si>
    <t>Yearly Cap</t>
  </si>
  <si>
    <t>Lifetime Cap</t>
  </si>
  <si>
    <t>DATE:</t>
  </si>
  <si>
    <t>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</si>
</sst>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164" formatCode="_ * #,##0_ ;_ * \-#,##0_ ;_ * &quot;-&quot;_ ;_ @_ "/>
    <numFmt numFmtId="165" formatCode="_ &quot;₹&quot;\ * #,##0.00_ ;_ &quot;₹&quot;\ * \-#,##0.00_ ;_ &quot;₹&quot;\ * &quot;-&quot;??_ ;_ @_ "/>
    <numFmt numFmtId="166" formatCode="_ * #,##0.00_ ;_ * \-#,##0.00_ ;_ * &quot;-&quot;??_ ;_ @_ "/>
    <numFmt numFmtId="167" formatCode="&quot;$&quot;#,##0"/>
    <numFmt numFmtId="168" formatCode="0.000%"/>
  </numFmts>
  <fonts count="16" x14ac:knownFonts="1">
    <font>
      <sz val="11"/>
      <color theme="1" tint="0.34998626667073579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1"/>
      <color theme="1" tint="0.34998626667073579"/>
      <name val="Trebuchet MS"/>
      <family val="2"/>
      <scheme val="minor"/>
    </font>
    <font>
      <b/>
      <sz val="34"/>
      <color theme="0"/>
      <name val="Trebuchet MS"/>
      <family val="2"/>
      <scheme val="major"/>
    </font>
    <font>
      <sz val="18"/>
      <color theme="1" tint="0.34998626667073579"/>
      <name val="Trebuchet MS"/>
      <family val="2"/>
      <scheme val="minor"/>
    </font>
    <font>
      <b/>
      <sz val="18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theme="1" tint="0.499984740745262"/>
      <name val="Trebuchet MS"/>
      <family val="2"/>
      <scheme val="minor"/>
    </font>
    <font>
      <sz val="12"/>
      <color theme="0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color theme="9" tint="-0.749992370372631"/>
      <name val="Trebuchet MS"/>
      <family val="2"/>
      <scheme val="minor"/>
    </font>
    <font>
      <b/>
      <sz val="11"/>
      <color theme="3" tint="-0.249977111117893"/>
      <name val="Trebuchet MS"/>
      <family val="2"/>
      <scheme val="minor"/>
    </font>
    <font>
      <b/>
      <sz val="36"/>
      <color theme="9" tint="-0.749992370372631"/>
      <name val="Trebuchet MS"/>
      <family val="2"/>
      <scheme val="major"/>
    </font>
    <font>
      <sz val="11"/>
      <color theme="3" tint="-0.249977111117893"/>
      <name val="Trebuchet MS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theme="1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</borders>
  <cellStyleXfs count="14">
    <xf numFmtId="0" fontId="0" fillId="0" borderId="0">
      <alignment vertical="center" wrapText="1"/>
    </xf>
    <xf numFmtId="0" fontId="3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4" fillId="2" borderId="1" applyNumberFormat="0" applyFill="0" applyBorder="0" applyProtection="0">
      <alignment horizontal="right" vertical="center"/>
    </xf>
    <xf numFmtId="0" fontId="9" fillId="3" borderId="0" applyNumberFormat="0" applyBorder="0" applyAlignment="0" applyProtection="0">
      <alignment vertical="center"/>
    </xf>
    <xf numFmtId="0" fontId="5" fillId="2" borderId="0" applyNumberFormat="0" applyFill="0" applyBorder="0" applyProtection="0">
      <alignment horizontal="left" vertical="center"/>
    </xf>
    <xf numFmtId="166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9" fontId="2" fillId="0" borderId="0" applyFill="0" applyBorder="0" applyAlignment="0" applyProtection="0"/>
    <xf numFmtId="0" fontId="6" fillId="0" borderId="3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2" fillId="4" borderId="2" applyNumberFormat="0" applyAlignment="0" applyProtection="0"/>
  </cellStyleXfs>
  <cellXfs count="27">
    <xf numFmtId="0" fontId="0" fillId="0" borderId="0" xfId="0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11" fillId="6" borderId="0" xfId="4" applyFont="1" applyFill="1">
      <alignment vertical="center"/>
    </xf>
    <xf numFmtId="0" fontId="11" fillId="5" borderId="0" xfId="0" applyFont="1" applyFill="1">
      <alignment vertical="center" wrapText="1"/>
    </xf>
    <xf numFmtId="0" fontId="11" fillId="5" borderId="0" xfId="0" applyFont="1" applyFill="1" applyAlignment="1">
      <alignment wrapText="1"/>
    </xf>
    <xf numFmtId="0" fontId="1" fillId="5" borderId="0" xfId="0" applyFont="1" applyFill="1" applyAlignment="1">
      <alignment vertical="center"/>
    </xf>
    <xf numFmtId="0" fontId="0" fillId="6" borderId="0" xfId="4" applyFont="1" applyFill="1">
      <alignment vertical="center"/>
    </xf>
    <xf numFmtId="0" fontId="0" fillId="5" borderId="0" xfId="0" applyFill="1">
      <alignment vertical="center" wrapText="1"/>
    </xf>
    <xf numFmtId="0" fontId="0" fillId="5" borderId="0" xfId="0" applyFill="1" applyAlignment="1">
      <alignment wrapText="1"/>
    </xf>
    <xf numFmtId="0" fontId="12" fillId="7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center" vertical="center"/>
    </xf>
    <xf numFmtId="168" fontId="12" fillId="7" borderId="0" xfId="0" applyNumberFormat="1" applyFont="1" applyFill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0" fontId="0" fillId="8" borderId="0" xfId="0" applyFill="1">
      <alignment vertical="center" wrapText="1"/>
    </xf>
    <xf numFmtId="0" fontId="0" fillId="7" borderId="0" xfId="0" applyFill="1" applyAlignment="1">
      <alignment horizontal="center" vertical="center" wrapText="1"/>
    </xf>
    <xf numFmtId="167" fontId="12" fillId="8" borderId="0" xfId="2" applyFont="1" applyFill="1" applyBorder="1" applyAlignment="1">
      <alignment horizontal="left" vertical="top" indent="1"/>
    </xf>
    <xf numFmtId="8" fontId="12" fillId="7" borderId="0" xfId="0" applyNumberFormat="1" applyFont="1" applyFill="1" applyAlignment="1">
      <alignment horizontal="center" vertical="center"/>
    </xf>
    <xf numFmtId="0" fontId="13" fillId="8" borderId="0" xfId="0" applyFont="1" applyFill="1" applyAlignment="1">
      <alignment horizontal="left" wrapText="1" indent="1"/>
    </xf>
    <xf numFmtId="0" fontId="15" fillId="7" borderId="0" xfId="0" applyFont="1" applyFill="1" applyAlignment="1">
      <alignment horizontal="left" vertical="center" indent="1"/>
    </xf>
    <xf numFmtId="0" fontId="15" fillId="7" borderId="0" xfId="0" applyFont="1" applyFill="1" applyAlignment="1">
      <alignment horizontal="left" vertical="center" wrapText="1" indent="1"/>
    </xf>
    <xf numFmtId="0" fontId="15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left" vertical="top" wrapText="1" indent="1"/>
    </xf>
    <xf numFmtId="0" fontId="14" fillId="8" borderId="0" xfId="5" applyFont="1" applyFill="1" applyBorder="1" applyAlignment="1">
      <alignment horizontal="left" vertical="center" indent="1"/>
    </xf>
  </cellXfs>
  <cellStyles count="14">
    <cellStyle name="Comma" xfId="6" builtinId="3" customBuiltin="1"/>
    <cellStyle name="Comma [0]" xfId="7" builtinId="6" customBuiltin="1"/>
    <cellStyle name="Contrast Background" xfId="4" xr:uid="{00000000-0005-0000-0000-000002000000}"/>
    <cellStyle name="Currency" xfId="8" builtinId="4" customBuiltin="1"/>
    <cellStyle name="Currency [0]" xfId="2" builtinId="7" customBuiltin="1"/>
    <cellStyle name="Heading 1" xfId="10" builtinId="16" customBuiltin="1"/>
    <cellStyle name="Heading 2" xfId="11" builtinId="17" customBuiltin="1"/>
    <cellStyle name="Heading 3" xfId="12" builtinId="18" customBuiltin="1"/>
    <cellStyle name="Input" xfId="3" builtinId="20" customBuiltin="1"/>
    <cellStyle name="Input Labels" xfId="5" xr:uid="{00000000-0005-0000-0000-000009000000}"/>
    <cellStyle name="Normal" xfId="0" builtinId="0" customBuiltin="1"/>
    <cellStyle name="Note" xfId="13" builtinId="10" customBuiltin="1"/>
    <cellStyle name="Percent" xfId="9" builtinId="5" customBuiltin="1"/>
    <cellStyle name="Title" xfId="1" builtinId="15" customBuiltin="1"/>
  </cellStyles>
  <dxfs count="21"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2" formatCode="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2" formatCode="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2" formatCode="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2" formatCode="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168" formatCode="0.00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numFmt numFmtId="168" formatCode="0.000%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fill>
        <patternFill patternType="solid">
          <fgColor indexed="64"/>
          <bgColor theme="9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fill>
        <patternFill patternType="solid">
          <fgColor indexed="64"/>
          <bgColor theme="9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fill>
        <patternFill patternType="solid">
          <fgColor indexed="64"/>
          <bgColor theme="9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9" tint="-0.749992370372631"/>
        <name val="Trebuchet MS"/>
        <family val="2"/>
        <scheme val="minor"/>
      </font>
      <fill>
        <patternFill patternType="solid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1"/>
        <color theme="3" tint="-0.249977111117893"/>
        <name val="Trebuchet MS"/>
        <family val="2"/>
        <scheme val="major"/>
      </font>
      <fill>
        <patternFill patternType="solid">
          <fgColor indexed="64"/>
          <bgColor theme="9"/>
        </patternFill>
      </fill>
      <alignment vertical="bottom" textRotation="0" indent="0" justifyLastLine="0" shrinkToFit="0" readingOrder="0"/>
    </dxf>
    <dxf>
      <font>
        <b/>
        <i val="0"/>
        <color theme="1"/>
      </font>
      <border>
        <bottom style="thin">
          <color theme="8" tint="-0.499984740745262"/>
        </bottom>
      </border>
    </dxf>
    <dxf>
      <font>
        <color theme="1" tint="0.34998626667073579"/>
      </font>
      <border diagonalUp="0" diagonalDown="0">
        <left/>
        <right/>
        <top/>
        <bottom/>
        <vertical style="thin">
          <color theme="8" tint="-0.499984740745262"/>
        </vertical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2" defaultTableStyle="Home Loan Comparison" defaultPivotStyle="PivotStyleLight6">
    <tableStyle name="Custom Slicer Style" pivot="0" table="0" count="10" xr9:uid="{00000000-0011-0000-FFFF-FFFF00000000}">
      <tableStyleElement type="wholeTable" dxfId="20"/>
      <tableStyleElement type="headerRow" dxfId="19"/>
    </tableStyle>
    <tableStyle name="Home Loan Comparison" pivot="0" count="2" xr9:uid="{00000000-0011-0000-FFFF-FFFF0100000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Custom Slicer Style">
        <x14:slicerStyle name="Custom Slicer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accent6">
                    <a:lumMod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25000"/>
                  </a:schemeClr>
                </a:solidFill>
                <a:latin typeface="+mj-lt"/>
              </a:rPr>
              <a:t>INTEREST</a:t>
            </a:r>
            <a:r>
              <a:rPr lang="en-US" sz="1800" b="1" baseline="0">
                <a:solidFill>
                  <a:schemeClr val="accent6">
                    <a:lumMod val="25000"/>
                  </a:schemeClr>
                </a:solidFill>
                <a:latin typeface="+mj-lt"/>
              </a:rPr>
              <a:t> </a:t>
            </a:r>
            <a:r>
              <a:rPr lang="en-US" sz="1800" b="1">
                <a:solidFill>
                  <a:schemeClr val="accent6">
                    <a:lumMod val="25000"/>
                  </a:schemeClr>
                </a:solidFill>
                <a:latin typeface="+mj-lt"/>
              </a:rPr>
              <a:t>RATE </a:t>
            </a:r>
            <a:r>
              <a:rPr lang="en-US" sz="1800" b="1" i="0">
                <a:solidFill>
                  <a:schemeClr val="accent6">
                    <a:lumMod val="25000"/>
                  </a:schemeClr>
                </a:solidFill>
                <a:latin typeface="+mj-lt"/>
              </a:rPr>
              <a:t>COMPARISON</a:t>
            </a:r>
          </a:p>
        </c:rich>
      </c:tx>
      <c:layout>
        <c:manualLayout>
          <c:xMode val="edge"/>
          <c:yMode val="edge"/>
          <c:x val="0.16622067077887301"/>
          <c:y val="3.4820110295138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accent6">
                  <a:lumMod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'Home loan comparison'!$G$6</c:f>
              <c:strCache>
                <c:ptCount val="1"/>
                <c:pt idx="0">
                  <c:v>Rate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1B-A94D-9D28-333E8319FD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41B-A94D-9D28-333E8319FD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41B-A94D-9D28-333E8319FD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41B-A94D-9D28-333E8319FDA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41B-A94D-9D28-333E8319FDA5}"/>
              </c:ext>
            </c:extLst>
          </c:dPt>
          <c:dLbls>
            <c:delete val="1"/>
          </c:dLbls>
          <c:val>
            <c:numRef>
              <c:f>'Home loan comparison'!$G$7:$G$11</c:f>
              <c:numCache>
                <c:formatCode>0.000%</c:formatCode>
                <c:ptCount val="5"/>
                <c:pt idx="0">
                  <c:v>2.5000000000000001E-2</c:v>
                </c:pt>
                <c:pt idx="1">
                  <c:v>2.6249999999999999E-2</c:v>
                </c:pt>
                <c:pt idx="2">
                  <c:v>3.5000000000000003E-2</c:v>
                </c:pt>
                <c:pt idx="3">
                  <c:v>2.8750000000000001E-2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1B-A94D-9D28-333E8319FD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9"/>
        <c:overlap val="-35"/>
        <c:axId val="606082264"/>
        <c:axId val="765263968"/>
      </c:barChart>
      <c:catAx>
        <c:axId val="606082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765263968"/>
        <c:crosses val="autoZero"/>
        <c:auto val="1"/>
        <c:lblAlgn val="ctr"/>
        <c:lblOffset val="100"/>
        <c:noMultiLvlLbl val="0"/>
      </c:catAx>
      <c:valAx>
        <c:axId val="7652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8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accent6">
                    <a:lumMod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25000"/>
                  </a:schemeClr>
                </a:solidFill>
                <a:latin typeface="+mj-lt"/>
              </a:rPr>
              <a:t>UP-FRONT </a:t>
            </a:r>
            <a:r>
              <a:rPr lang="en-US" sz="1800" b="1" i="0">
                <a:solidFill>
                  <a:schemeClr val="accent6">
                    <a:lumMod val="25000"/>
                  </a:schemeClr>
                </a:solidFill>
                <a:latin typeface="+mj-lt"/>
              </a:rPr>
              <a:t>COSTS</a:t>
            </a:r>
          </a:p>
        </c:rich>
      </c:tx>
      <c:layout>
        <c:manualLayout>
          <c:xMode val="edge"/>
          <c:yMode val="edge"/>
          <c:x val="0.25655889192607401"/>
          <c:y val="2.3937962156613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accent6">
                  <a:lumMod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'Home loan comparison'!$L$6</c:f>
              <c:strCache>
                <c:ptCount val="1"/>
                <c:pt idx="0">
                  <c:v>Up Front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0B-4106-A2F8-FB9D133209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50B-4106-A2F8-FB9D1332090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50B-4106-A2F8-FB9D1332090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50B-4106-A2F8-FB9D1332090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50B-4106-A2F8-FB9D13320903}"/>
              </c:ext>
            </c:extLst>
          </c:dPt>
          <c:val>
            <c:numRef>
              <c:f>'Home loan comparison'!$L$7:$L$11</c:f>
              <c:numCache>
                <c:formatCode>"$"#,##0.00_);[Red]\("$"#,##0.00\)</c:formatCode>
                <c:ptCount val="5"/>
                <c:pt idx="0">
                  <c:v>8000</c:v>
                </c:pt>
                <c:pt idx="1">
                  <c:v>7750</c:v>
                </c:pt>
                <c:pt idx="2">
                  <c:v>6625.0000000000009</c:v>
                </c:pt>
                <c:pt idx="3">
                  <c:v>6450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0B-4106-A2F8-FB9D1332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35"/>
        <c:axId val="765264752"/>
        <c:axId val="765265144"/>
      </c:barChart>
      <c:catAx>
        <c:axId val="765264752"/>
        <c:scaling>
          <c:orientation val="minMax"/>
        </c:scaling>
        <c:delete val="1"/>
        <c:axPos val="b"/>
        <c:majorTickMark val="none"/>
        <c:minorTickMark val="none"/>
        <c:tickLblPos val="nextTo"/>
        <c:crossAx val="765265144"/>
        <c:crosses val="autoZero"/>
        <c:auto val="1"/>
        <c:lblAlgn val="ctr"/>
        <c:lblOffset val="100"/>
        <c:noMultiLvlLbl val="0"/>
      </c:catAx>
      <c:valAx>
        <c:axId val="76526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64752"/>
        <c:crosses val="autoZero"/>
        <c:crossBetween val="between"/>
      </c:valAx>
      <c:spPr>
        <a:solidFill>
          <a:schemeClr val="accent6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accent6">
                    <a:lumMod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sz="1800" b="1">
                <a:solidFill>
                  <a:schemeClr val="accent6">
                    <a:lumMod val="25000"/>
                  </a:schemeClr>
                </a:solidFill>
                <a:latin typeface="+mj-lt"/>
              </a:rPr>
              <a:t>MONTHLY</a:t>
            </a:r>
            <a:r>
              <a:rPr lang="en-US" sz="1200" b="1">
                <a:solidFill>
                  <a:schemeClr val="accent6">
                    <a:lumMod val="25000"/>
                  </a:schemeClr>
                </a:solidFill>
                <a:latin typeface="+mj-lt"/>
              </a:rPr>
              <a:t> </a:t>
            </a:r>
            <a:r>
              <a:rPr lang="en-US" sz="1800" b="1" i="0">
                <a:solidFill>
                  <a:schemeClr val="accent6">
                    <a:lumMod val="25000"/>
                  </a:schemeClr>
                </a:solidFill>
                <a:latin typeface="+mj-lt"/>
              </a:rPr>
              <a:t>PAYMENTS</a:t>
            </a:r>
          </a:p>
        </c:rich>
      </c:tx>
      <c:layout>
        <c:manualLayout>
          <c:xMode val="edge"/>
          <c:yMode val="edge"/>
          <c:x val="0.13357638496652094"/>
          <c:y val="1.352566947113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accent6">
                  <a:lumMod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095313615833358E-2"/>
          <c:y val="0.23714213396281439"/>
          <c:w val="0.89503538206134126"/>
          <c:h val="0.65174054067463394"/>
        </c:manualLayout>
      </c:layout>
      <c:barChart>
        <c:barDir val="bar"/>
        <c:grouping val="clustered"/>
        <c:varyColors val="1"/>
        <c:ser>
          <c:idx val="1"/>
          <c:order val="0"/>
          <c:tx>
            <c:strRef>
              <c:f>'Home loan comparison'!$M$6</c:f>
              <c:strCache>
                <c:ptCount val="1"/>
                <c:pt idx="0">
                  <c:v>Payment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AB-4077-8B43-D0D5BC796F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B-4077-8B43-D0D5BC796F2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AB-4077-8B43-D0D5BC796F2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AB-4077-8B43-D0D5BC796F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AB-4077-8B43-D0D5BC796F23}"/>
              </c:ext>
            </c:extLst>
          </c:dPt>
          <c:val>
            <c:numRef>
              <c:f>'Home loan comparison'!$M$7:$M$11</c:f>
              <c:numCache>
                <c:formatCode>"$"#,##0.00_);[Red]\("$"#,##0.00\)</c:formatCode>
                <c:ptCount val="5"/>
                <c:pt idx="0">
                  <c:v>1382.9212779864072</c:v>
                </c:pt>
                <c:pt idx="1">
                  <c:v>1405.7750296425222</c:v>
                </c:pt>
                <c:pt idx="2">
                  <c:v>1571.6548335506743</c:v>
                </c:pt>
                <c:pt idx="3">
                  <c:v>2396.0455675280091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AB-4077-8B43-D0D5BC79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axId val="721642024"/>
        <c:axId val="721642416"/>
      </c:barChart>
      <c:catAx>
        <c:axId val="721642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721642416"/>
        <c:crosses val="autoZero"/>
        <c:auto val="1"/>
        <c:lblAlgn val="ctr"/>
        <c:lblOffset val="100"/>
        <c:noMultiLvlLbl val="0"/>
      </c:catAx>
      <c:valAx>
        <c:axId val="72164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##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6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2.svg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2.xml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3</xdr:row>
      <xdr:rowOff>362984</xdr:rowOff>
    </xdr:from>
    <xdr:to>
      <xdr:col>5</xdr:col>
      <xdr:colOff>965200</xdr:colOff>
      <xdr:row>4</xdr:row>
      <xdr:rowOff>2111963</xdr:rowOff>
    </xdr:to>
    <xdr:grpSp>
      <xdr:nvGrpSpPr>
        <xdr:cNvPr id="26" name="Group 25" descr="Interest rate comparison chart">
          <a:extLst>
            <a:ext uri="{FF2B5EF4-FFF2-40B4-BE49-F238E27FC236}">
              <a16:creationId xmlns:a16="http://schemas.microsoft.com/office/drawing/2014/main" id="{E63BEBE0-35E7-E08A-24F9-B6CB10B1D786}"/>
            </a:ext>
          </a:extLst>
        </xdr:cNvPr>
        <xdr:cNvGrpSpPr/>
      </xdr:nvGrpSpPr>
      <xdr:grpSpPr>
        <a:xfrm>
          <a:off x="339725" y="1505984"/>
          <a:ext cx="5016500" cy="2129979"/>
          <a:chOff x="457200" y="1518684"/>
          <a:chExt cx="5041900" cy="2129979"/>
        </a:xfrm>
      </xdr:grpSpPr>
      <xdr:graphicFrame macro="">
        <xdr:nvGraphicFramePr>
          <xdr:cNvPr id="8" name="Chart 7" descr="Column chart showing Interest Rate Comparison">
            <a:extLst>
              <a:ext uri="{FF2B5EF4-FFF2-40B4-BE49-F238E27FC236}">
                <a16:creationId xmlns:a16="http://schemas.microsoft.com/office/drawing/2014/main" id="{5DE9B156-8677-8145-8084-6F07482EA4C7}"/>
              </a:ext>
            </a:extLst>
          </xdr:cNvPr>
          <xdr:cNvGraphicFramePr>
            <a:graphicFrameLocks/>
          </xdr:cNvGraphicFramePr>
        </xdr:nvGraphicFramePr>
        <xdr:xfrm>
          <a:off x="457200" y="1524000"/>
          <a:ext cx="5041900" cy="21246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14" name="Graphic 13" descr="Mortgage with solid fill">
            <a:extLst>
              <a:ext uri="{FF2B5EF4-FFF2-40B4-BE49-F238E27FC236}">
                <a16:creationId xmlns:a16="http://schemas.microsoft.com/office/drawing/2014/main" id="{9FC784CA-55CB-1484-CB24-D44DDB6493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840881" y="1518684"/>
            <a:ext cx="365760" cy="370463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114300</xdr:colOff>
      <xdr:row>3</xdr:row>
      <xdr:rowOff>340406</xdr:rowOff>
    </xdr:from>
    <xdr:to>
      <xdr:col>10</xdr:col>
      <xdr:colOff>495300</xdr:colOff>
      <xdr:row>4</xdr:row>
      <xdr:rowOff>2108199</xdr:rowOff>
    </xdr:to>
    <xdr:grpSp>
      <xdr:nvGrpSpPr>
        <xdr:cNvPr id="27" name="Group 26" descr="Up-font costs chart">
          <a:extLst>
            <a:ext uri="{FF2B5EF4-FFF2-40B4-BE49-F238E27FC236}">
              <a16:creationId xmlns:a16="http://schemas.microsoft.com/office/drawing/2014/main" id="{EF3C0132-73C4-9E25-BD28-C4FA0B24B70D}"/>
            </a:ext>
          </a:extLst>
        </xdr:cNvPr>
        <xdr:cNvGrpSpPr/>
      </xdr:nvGrpSpPr>
      <xdr:grpSpPr>
        <a:xfrm>
          <a:off x="6086475" y="1483406"/>
          <a:ext cx="4876800" cy="2148793"/>
          <a:chOff x="6159500" y="1496106"/>
          <a:chExt cx="4902200" cy="2148793"/>
        </a:xfrm>
      </xdr:grpSpPr>
      <xdr:graphicFrame macro="">
        <xdr:nvGraphicFramePr>
          <xdr:cNvPr id="3" name="Chart 2" descr="Column chart showing Up-front Costs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6159500" y="1524000"/>
          <a:ext cx="4902200" cy="21208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pic>
        <xdr:nvPicPr>
          <xdr:cNvPr id="17" name="Graphic 16" descr="Money with solid fill">
            <a:extLst>
              <a:ext uri="{FF2B5EF4-FFF2-40B4-BE49-F238E27FC236}">
                <a16:creationId xmlns:a16="http://schemas.microsoft.com/office/drawing/2014/main" id="{8B3E8A96-7A2C-412B-5533-CD78E9A4DB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864916" y="1496106"/>
            <a:ext cx="367171" cy="370463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244474</xdr:colOff>
      <xdr:row>3</xdr:row>
      <xdr:rowOff>340406</xdr:rowOff>
    </xdr:from>
    <xdr:to>
      <xdr:col>15</xdr:col>
      <xdr:colOff>1198973</xdr:colOff>
      <xdr:row>4</xdr:row>
      <xdr:rowOff>2234259</xdr:rowOff>
    </xdr:to>
    <xdr:grpSp>
      <xdr:nvGrpSpPr>
        <xdr:cNvPr id="28" name="Group 27" descr="Monthly payments chart">
          <a:extLst>
            <a:ext uri="{FF2B5EF4-FFF2-40B4-BE49-F238E27FC236}">
              <a16:creationId xmlns:a16="http://schemas.microsoft.com/office/drawing/2014/main" id="{726C2319-7632-2DD7-6900-A878455D1070}"/>
            </a:ext>
          </a:extLst>
        </xdr:cNvPr>
        <xdr:cNvGrpSpPr/>
      </xdr:nvGrpSpPr>
      <xdr:grpSpPr>
        <a:xfrm>
          <a:off x="11836399" y="1483406"/>
          <a:ext cx="5669374" cy="2274853"/>
          <a:chOff x="11445874" y="1496106"/>
          <a:chExt cx="5691599" cy="2274853"/>
        </a:xfrm>
      </xdr:grpSpPr>
      <xdr:graphicFrame macro="">
        <xdr:nvGraphicFramePr>
          <xdr:cNvPr id="4" name="Chart 3" descr="Clustered bar chart showing Monthly Payments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11445874" y="1524001"/>
          <a:ext cx="5691599" cy="22469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pic>
        <xdr:nvPicPr>
          <xdr:cNvPr id="19" name="Graphic 18" descr="Daily calendar with solid fill">
            <a:extLst>
              <a:ext uri="{FF2B5EF4-FFF2-40B4-BE49-F238E27FC236}">
                <a16:creationId xmlns:a16="http://schemas.microsoft.com/office/drawing/2014/main" id="{63DC5C8D-EF56-BA15-EB8B-CA9C368552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1621300" y="1496106"/>
            <a:ext cx="367171" cy="370463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s" displayName="Loans" ref="B6:P10" totalsRowShown="0" headerRowDxfId="16" dataDxfId="15">
  <autoFilter ref="B6:P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00000000-0010-0000-0000-000001000000}" name="#" dataDxfId="14"/>
    <tableColumn id="2" xr3:uid="{00000000-0010-0000-0000-000002000000}" name="Bank" dataDxfId="13"/>
    <tableColumn id="3" xr3:uid="{00000000-0010-0000-0000-000003000000}" name="Type" dataDxfId="12"/>
    <tableColumn id="16" xr3:uid="{00000000-0010-0000-0000-000010000000}" name="Term" dataDxfId="11"/>
    <tableColumn id="4" xr3:uid="{00000000-0010-0000-0000-000004000000}" name="Years Amortized" dataDxfId="10"/>
    <tableColumn id="5" xr3:uid="{00000000-0010-0000-0000-000005000000}" name="Rate" dataDxfId="9"/>
    <tableColumn id="11" xr3:uid="{00000000-0010-0000-0000-00000B000000}" name="APR" dataDxfId="8"/>
    <tableColumn id="6" xr3:uid="{00000000-0010-0000-0000-000006000000}" name="Points" dataDxfId="7"/>
    <tableColumn id="7" xr3:uid="{00000000-0010-0000-0000-000007000000}" name="$ Points" dataDxfId="6">
      <calculatedColumnFormula>IFERROR(Loans[[#This Row],[Points]]/100*LoanAmount,0)</calculatedColumnFormula>
    </tableColumn>
    <tableColumn id="8" xr3:uid="{00000000-0010-0000-0000-000008000000}" name="$ Closing" dataDxfId="5"/>
    <tableColumn id="12" xr3:uid="{00000000-0010-0000-0000-00000C000000}" name="Up Front" dataDxfId="4">
      <calculatedColumnFormula>SUM(Loans[[#This Row],[$ Points]:[$ Closing]])</calculatedColumnFormula>
    </tableColumn>
    <tableColumn id="9" xr3:uid="{00000000-0010-0000-0000-000009000000}" name="Payment" dataDxfId="3">
      <calculatedColumnFormula>IFERROR(PMT(Loans[[#This Row],[Rate]]/12,Loans[[#This Row],[Years Amortized]]*12,-LoanAmount,1),"")</calculatedColumnFormula>
    </tableColumn>
    <tableColumn id="10" xr3:uid="{00000000-0010-0000-0000-00000A000000}" name="Year-1 Cap" dataDxfId="2"/>
    <tableColumn id="13" xr3:uid="{00000000-0010-0000-0000-00000D000000}" name="Yearly Cap" dataDxfId="1"/>
    <tableColumn id="14" xr3:uid="{00000000-0010-0000-0000-00000E000000}" name="Lifetime Cap" dataDxfId="0"/>
  </tableColumns>
  <tableStyleInfo name="TableStyleLight20" showFirstColumn="0" showLastColumn="0" showRowStripes="0" showColumnStripes="0"/>
  <extLst>
    <ext xmlns:x14="http://schemas.microsoft.com/office/spreadsheetml/2009/9/main" uri="{504A1905-F514-4f6f-8877-14C23A59335A}">
      <x14:table altTextSummary="Enter number, Bank name, Term, APR, Points, Closing amount, Year-1, Yearly &amp; Lifetime Caps in this table. Dollar points, Upfront amount, and Payment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Moss Green">
      <a:dk1>
        <a:srgbClr val="000000"/>
      </a:dk1>
      <a:lt1>
        <a:srgbClr val="FFFFFF"/>
      </a:lt1>
      <a:dk2>
        <a:srgbClr val="37493E"/>
      </a:dk2>
      <a:lt2>
        <a:srgbClr val="E7E6E6"/>
      </a:lt2>
      <a:accent1>
        <a:srgbClr val="626C5C"/>
      </a:accent1>
      <a:accent2>
        <a:srgbClr val="70772F"/>
      </a:accent2>
      <a:accent3>
        <a:srgbClr val="8B8F7C"/>
      </a:accent3>
      <a:accent4>
        <a:srgbClr val="BBB6A4"/>
      </a:accent4>
      <a:accent5>
        <a:srgbClr val="EADDCC"/>
      </a:accent5>
      <a:accent6>
        <a:srgbClr val="FBF7EC"/>
      </a:accent6>
      <a:hlink>
        <a:srgbClr val="0563C1"/>
      </a:hlink>
      <a:folHlink>
        <a:srgbClr val="954F72"/>
      </a:folHlink>
    </a:clrScheme>
    <a:fontScheme name="Home Loan Comparison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Q10"/>
  <sheetViews>
    <sheetView showGridLines="0" tabSelected="1" zoomScaleNormal="100" workbookViewId="0">
      <selection activeCell="I7" sqref="I7"/>
    </sheetView>
  </sheetViews>
  <sheetFormatPr defaultColWidth="8.75" defaultRowHeight="30" customHeight="1" x14ac:dyDescent="0.3"/>
  <cols>
    <col min="1" max="1" width="2.625" style="6" customWidth="1"/>
    <col min="2" max="2" width="6.75" customWidth="1"/>
    <col min="3" max="4" width="18.75" customWidth="1"/>
    <col min="5" max="5" width="10.75" customWidth="1"/>
    <col min="6" max="6" width="20.75" customWidth="1"/>
    <col min="7" max="13" width="14.75" customWidth="1"/>
    <col min="14" max="14" width="15.75" customWidth="1"/>
    <col min="15" max="16" width="16.625" customWidth="1"/>
    <col min="17" max="17" width="2.625" style="10" customWidth="1"/>
  </cols>
  <sheetData>
    <row r="1" spans="1:17" s="3" customFormat="1" ht="15" customHeight="1" x14ac:dyDescent="0.3">
      <c r="A1" s="4"/>
      <c r="D1" s="2"/>
      <c r="Q1" s="8"/>
    </row>
    <row r="2" spans="1:17" ht="37.9" customHeight="1" x14ac:dyDescent="0.3">
      <c r="B2" s="26" t="s">
        <v>9</v>
      </c>
      <c r="C2" s="26"/>
      <c r="D2" s="26"/>
      <c r="E2" s="26"/>
      <c r="F2" s="26"/>
      <c r="G2" s="26"/>
      <c r="H2" s="26"/>
      <c r="I2" s="16"/>
      <c r="J2" s="16"/>
      <c r="K2" s="16"/>
      <c r="L2" s="16"/>
      <c r="M2" s="16"/>
      <c r="N2" s="16"/>
      <c r="O2" s="20" t="s">
        <v>23</v>
      </c>
      <c r="P2" s="20" t="s">
        <v>24</v>
      </c>
    </row>
    <row r="3" spans="1:17" ht="37.9" customHeight="1" x14ac:dyDescent="0.3">
      <c r="B3" s="26"/>
      <c r="C3" s="26"/>
      <c r="D3" s="26"/>
      <c r="E3" s="26"/>
      <c r="F3" s="26"/>
      <c r="G3" s="26"/>
      <c r="H3" s="26"/>
      <c r="I3" s="16"/>
      <c r="J3" s="16"/>
      <c r="K3" s="16"/>
      <c r="L3" s="16"/>
      <c r="M3" s="16"/>
      <c r="N3" s="16"/>
      <c r="O3" s="25" t="s">
        <v>0</v>
      </c>
      <c r="P3" s="18">
        <v>350000</v>
      </c>
    </row>
    <row r="4" spans="1:17" ht="30" customHeight="1" x14ac:dyDescent="0.3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</row>
    <row r="5" spans="1:17" ht="199.9" customHeight="1" x14ac:dyDescent="0.3">
      <c r="A5" s="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9"/>
    </row>
    <row r="6" spans="1:17" s="1" customFormat="1" ht="40.15" customHeight="1" x14ac:dyDescent="0.3">
      <c r="A6" s="7"/>
      <c r="B6" s="21" t="s">
        <v>1</v>
      </c>
      <c r="C6" s="22" t="s">
        <v>10</v>
      </c>
      <c r="D6" s="22" t="s">
        <v>11</v>
      </c>
      <c r="E6" s="23" t="s">
        <v>12</v>
      </c>
      <c r="F6" s="24" t="s">
        <v>13</v>
      </c>
      <c r="G6" s="24" t="s">
        <v>14</v>
      </c>
      <c r="H6" s="24" t="s">
        <v>2</v>
      </c>
      <c r="I6" s="24" t="s">
        <v>15</v>
      </c>
      <c r="J6" s="23" t="s">
        <v>16</v>
      </c>
      <c r="K6" s="23" t="s">
        <v>17</v>
      </c>
      <c r="L6" s="23" t="s">
        <v>18</v>
      </c>
      <c r="M6" s="23" t="s">
        <v>19</v>
      </c>
      <c r="N6" s="24" t="s">
        <v>20</v>
      </c>
      <c r="O6" s="24" t="s">
        <v>21</v>
      </c>
      <c r="P6" s="24" t="s">
        <v>22</v>
      </c>
      <c r="Q6" s="11"/>
    </row>
    <row r="7" spans="1:17" ht="31.9" customHeight="1" x14ac:dyDescent="0.3">
      <c r="B7" s="12">
        <v>4</v>
      </c>
      <c r="C7" s="12" t="s">
        <v>5</v>
      </c>
      <c r="D7" s="12" t="s">
        <v>3</v>
      </c>
      <c r="E7" s="13">
        <v>5</v>
      </c>
      <c r="F7" s="13">
        <v>30</v>
      </c>
      <c r="G7" s="14">
        <v>2.5000000000000001E-2</v>
      </c>
      <c r="H7" s="14">
        <v>3.338E-2</v>
      </c>
      <c r="I7" s="15">
        <v>2</v>
      </c>
      <c r="J7" s="19">
        <f>IFERROR(Loans[[#This Row],[Points]]/100*LoanAmount,0)</f>
        <v>7000</v>
      </c>
      <c r="K7" s="19">
        <v>1000</v>
      </c>
      <c r="L7" s="19">
        <f>SUM(Loans[[#This Row],[$ Points]:[$ Closing]])</f>
        <v>8000</v>
      </c>
      <c r="M7" s="19">
        <f>IFERROR(PMT(Loans[[#This Row],[Rate]]/12,Loans[[#This Row],[Years Amortized]]*12,-LoanAmount,1),"")</f>
        <v>1382.9212779864072</v>
      </c>
      <c r="N7" s="15">
        <v>5</v>
      </c>
      <c r="O7" s="15">
        <v>2</v>
      </c>
      <c r="P7" s="15">
        <v>5</v>
      </c>
    </row>
    <row r="8" spans="1:17" ht="31.9" customHeight="1" x14ac:dyDescent="0.3">
      <c r="B8" s="12">
        <v>3</v>
      </c>
      <c r="C8" s="12" t="s">
        <v>6</v>
      </c>
      <c r="D8" s="12" t="s">
        <v>3</v>
      </c>
      <c r="E8" s="13">
        <v>7</v>
      </c>
      <c r="F8" s="13">
        <v>30</v>
      </c>
      <c r="G8" s="14">
        <v>2.6249999999999999E-2</v>
      </c>
      <c r="H8" s="14">
        <v>3.252E-2</v>
      </c>
      <c r="I8" s="15">
        <v>2</v>
      </c>
      <c r="J8" s="19">
        <f>IFERROR(Loans[[#This Row],[Points]]/100*LoanAmount,0)</f>
        <v>7000</v>
      </c>
      <c r="K8" s="19">
        <v>750</v>
      </c>
      <c r="L8" s="19">
        <f>SUM(Loans[[#This Row],[$ Points]:[$ Closing]])</f>
        <v>7750</v>
      </c>
      <c r="M8" s="19">
        <f>IFERROR(PMT(Loans[[#This Row],[Rate]]/12,Loans[[#This Row],[Years Amortized]]*12,-LoanAmount,1),"")</f>
        <v>1405.7750296425222</v>
      </c>
      <c r="N8" s="15">
        <v>5</v>
      </c>
      <c r="O8" s="15">
        <v>2</v>
      </c>
      <c r="P8" s="15">
        <v>5</v>
      </c>
    </row>
    <row r="9" spans="1:17" ht="31.9" customHeight="1" x14ac:dyDescent="0.3">
      <c r="B9" s="12">
        <v>1</v>
      </c>
      <c r="C9" s="12" t="s">
        <v>7</v>
      </c>
      <c r="D9" s="12" t="s">
        <v>4</v>
      </c>
      <c r="E9" s="13">
        <v>30</v>
      </c>
      <c r="F9" s="13">
        <v>30</v>
      </c>
      <c r="G9" s="14">
        <v>3.5000000000000003E-2</v>
      </c>
      <c r="H9" s="14">
        <v>3.755E-2</v>
      </c>
      <c r="I9" s="15">
        <v>1.75</v>
      </c>
      <c r="J9" s="19">
        <f>IFERROR(Loans[[#This Row],[Points]]/100*LoanAmount,0)</f>
        <v>6125.0000000000009</v>
      </c>
      <c r="K9" s="19">
        <v>500</v>
      </c>
      <c r="L9" s="19">
        <f>SUM(Loans[[#This Row],[$ Points]:[$ Closing]])</f>
        <v>6625.0000000000009</v>
      </c>
      <c r="M9" s="19">
        <f>IFERROR(PMT(Loans[[#This Row],[Rate]]/12,Loans[[#This Row],[Years Amortized]]*12,-LoanAmount,1),"")</f>
        <v>1571.6548335506743</v>
      </c>
      <c r="N9" s="15"/>
      <c r="O9" s="15"/>
      <c r="P9" s="15"/>
    </row>
    <row r="10" spans="1:17" ht="31.9" customHeight="1" x14ac:dyDescent="0.3">
      <c r="B10" s="12">
        <v>2</v>
      </c>
      <c r="C10" s="12" t="s">
        <v>8</v>
      </c>
      <c r="D10" s="12" t="s">
        <v>4</v>
      </c>
      <c r="E10" s="13">
        <v>15</v>
      </c>
      <c r="F10" s="13">
        <v>15</v>
      </c>
      <c r="G10" s="14">
        <v>2.8750000000000001E-2</v>
      </c>
      <c r="H10" s="14">
        <v>3.2910000000000002E-2</v>
      </c>
      <c r="I10" s="15">
        <v>1.5</v>
      </c>
      <c r="J10" s="19">
        <f>IFERROR(Loans[[#This Row],[Points]]/100*LoanAmount,0)</f>
        <v>5250</v>
      </c>
      <c r="K10" s="19">
        <v>1200</v>
      </c>
      <c r="L10" s="19">
        <f>SUM(Loans[[#This Row],[$ Points]:[$ Closing]])</f>
        <v>6450</v>
      </c>
      <c r="M10" s="19">
        <f>IFERROR(PMT(Loans[[#This Row],[Rate]]/12,Loans[[#This Row],[Years Amortized]]*12,-LoanAmount,1),"")</f>
        <v>2396.0455675280091</v>
      </c>
      <c r="N10" s="15"/>
      <c r="O10" s="15"/>
      <c r="P10" s="15"/>
    </row>
  </sheetData>
  <mergeCells count="1">
    <mergeCell ref="B2:H3"/>
  </mergeCells>
  <conditionalFormatting sqref="L7">
    <cfRule type="dataBar" priority="8">
      <dataBar>
        <cfvo type="min"/>
        <cfvo type="max"/>
        <color theme="1" tint="0.34998626667073579"/>
      </dataBar>
      <extLst>
        <ext xmlns:x14="http://schemas.microsoft.com/office/spreadsheetml/2009/9/main" uri="{B025F937-C7B1-47D3-B67F-A62EFF666E3E}">
          <x14:id>{0EFC9E50-F32A-244D-845F-D456B7037351}</x14:id>
        </ext>
      </extLst>
    </cfRule>
  </conditionalFormatting>
  <conditionalFormatting sqref="L7:L10">
    <cfRule type="dataBar" priority="1">
      <dataBar>
        <cfvo type="min"/>
        <cfvo type="max"/>
        <color theme="0" tint="-4.9989318521683403E-2"/>
      </dataBar>
      <extLst>
        <ext xmlns:x14="http://schemas.microsoft.com/office/spreadsheetml/2009/9/main" uri="{B025F937-C7B1-47D3-B67F-A62EFF666E3E}">
          <x14:id>{A50421D9-32F4-A148-84A3-A65F26AD32CD}</x14:id>
        </ext>
      </extLst>
    </cfRule>
    <cfRule type="dataBar" priority="2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{109EDCF8-95C6-AB46-B18F-6D0B5634FFFB}</x14:id>
        </ext>
      </extLst>
    </cfRule>
    <cfRule type="dataBar" priority="3">
      <dataBar>
        <cfvo type="min"/>
        <cfvo type="max"/>
        <color theme="8"/>
      </dataBar>
      <extLst>
        <ext xmlns:x14="http://schemas.microsoft.com/office/spreadsheetml/2009/9/main" uri="{B025F937-C7B1-47D3-B67F-A62EFF666E3E}">
          <x14:id>{412100D6-1810-0E48-829E-9D8093D2F6DA}</x14:id>
        </ext>
      </extLst>
    </cfRule>
    <cfRule type="dataBar" priority="14">
      <dataBar>
        <cfvo type="min"/>
        <cfvo type="max"/>
        <color theme="0" tint="-0.14999847407452621"/>
      </dataBar>
      <extLst>
        <ext xmlns:x14="http://schemas.microsoft.com/office/spreadsheetml/2009/9/main" uri="{B025F937-C7B1-47D3-B67F-A62EFF666E3E}">
          <x14:id>{DBB2E042-4081-4F3C-A97D-4341FBA1A709}</x14:id>
        </ext>
      </extLst>
    </cfRule>
  </conditionalFormatting>
  <conditionalFormatting sqref="L8">
    <cfRule type="dataBar" priority="6">
      <dataBar>
        <cfvo type="min"/>
        <cfvo type="max"/>
        <color theme="1" tint="0.34998626667073579"/>
      </dataBar>
      <extLst>
        <ext xmlns:x14="http://schemas.microsoft.com/office/spreadsheetml/2009/9/main" uri="{B025F937-C7B1-47D3-B67F-A62EFF666E3E}">
          <x14:id>{6394C710-EAF1-8748-8FCD-BA5968B85944}</x14:id>
        </ext>
      </extLst>
    </cfRule>
    <cfRule type="dataBar" priority="7">
      <dataBar>
        <cfvo type="min"/>
        <cfvo type="max"/>
        <color theme="1" tint="0.499984740745262"/>
      </dataBar>
      <extLst>
        <ext xmlns:x14="http://schemas.microsoft.com/office/spreadsheetml/2009/9/main" uri="{B025F937-C7B1-47D3-B67F-A62EFF666E3E}">
          <x14:id>{7E3EC9CD-10A1-C84C-BD7F-59F30D028685}</x14:id>
        </ext>
      </extLst>
    </cfRule>
  </conditionalFormatting>
  <conditionalFormatting sqref="L9">
    <cfRule type="dataBar" priority="5">
      <dataBar>
        <cfvo type="min"/>
        <cfvo type="max"/>
        <color theme="1" tint="0.34998626667073579"/>
      </dataBar>
      <extLst>
        <ext xmlns:x14="http://schemas.microsoft.com/office/spreadsheetml/2009/9/main" uri="{B025F937-C7B1-47D3-B67F-A62EFF666E3E}">
          <x14:id>{EB637165-9B05-244D-9A31-BB7E05DB9D5B}</x14:id>
        </ext>
      </extLst>
    </cfRule>
  </conditionalFormatting>
  <conditionalFormatting sqref="L10">
    <cfRule type="dataBar" priority="4">
      <dataBar>
        <cfvo type="min"/>
        <cfvo type="max"/>
        <color theme="1" tint="0.34998626667073579"/>
      </dataBar>
      <extLst>
        <ext xmlns:x14="http://schemas.microsoft.com/office/spreadsheetml/2009/9/main" uri="{B025F937-C7B1-47D3-B67F-A62EFF666E3E}">
          <x14:id>{59FF3D3B-A4B8-2B42-881D-5E5563B014B3}</x14:id>
        </ext>
      </extLst>
    </cfRule>
  </conditionalFormatting>
  <dataValidations count="18">
    <dataValidation allowBlank="1" showErrorMessage="1" prompt="Enter Date in cell at right" sqref="B2" xr:uid="{00000000-0002-0000-0000-000002000000}"/>
    <dataValidation allowBlank="1" showInputMessage="1" showErrorMessage="1" prompt="Enter amount in this cell and loan details in table starting in cell B5" sqref="P3" xr:uid="{00000000-0002-0000-0000-000005000000}"/>
    <dataValidation allowBlank="1" showInputMessage="1" showErrorMessage="1" prompt="Enter number in this column under this heading. Use heading filters to find specific entries" sqref="B6" xr:uid="{00000000-0002-0000-0000-000006000000}"/>
    <dataValidation allowBlank="1" showInputMessage="1" showErrorMessage="1" prompt="Enter bank name in this column under this heading" sqref="C6" xr:uid="{00000000-0002-0000-0000-000007000000}"/>
    <dataValidation allowBlank="1" showInputMessage="1" showErrorMessage="1" prompt="Select Type in this column under this heading. Press ALT+DOWN ARROW to open the drop-down list, then ENTER to make then selection" sqref="D6" xr:uid="{00000000-0002-0000-0000-000008000000}"/>
    <dataValidation allowBlank="1" showInputMessage="1" showErrorMessage="1" prompt="Enter term in this column under this heading" sqref="E6" xr:uid="{00000000-0002-0000-0000-000009000000}"/>
    <dataValidation allowBlank="1" showInputMessage="1" showErrorMessage="1" prompt="Enter year amortized in this column under this heading" sqref="F6" xr:uid="{00000000-0002-0000-0000-00000A000000}"/>
    <dataValidation allowBlank="1" showInputMessage="1" showErrorMessage="1" prompt="Enter rate in this column under this heading" sqref="G6" xr:uid="{00000000-0002-0000-0000-00000B000000}"/>
    <dataValidation allowBlank="1" showInputMessage="1" showErrorMessage="1" prompt="Enter annual percentage rate (APR) in this column under this heading" sqref="H6" xr:uid="{00000000-0002-0000-0000-00000C000000}"/>
    <dataValidation allowBlank="1" showInputMessage="1" showErrorMessage="1" prompt="Enter points in this column under this heading" sqref="I6" xr:uid="{00000000-0002-0000-0000-00000D000000}"/>
    <dataValidation allowBlank="1" showInputMessage="1" showErrorMessage="1" prompt="Dollar points are automatically calculated in this column under this heading" sqref="J6" xr:uid="{00000000-0002-0000-0000-00000E000000}"/>
    <dataValidation allowBlank="1" showInputMessage="1" showErrorMessage="1" prompt="Enter closing amount in dollars in this column under this heading" sqref="K6" xr:uid="{00000000-0002-0000-0000-00000F000000}"/>
    <dataValidation allowBlank="1" showInputMessage="1" showErrorMessage="1" prompt="Up front amount is automatically calculated in this column under this heading. Status bar is automatically updated." sqref="L6" xr:uid="{00000000-0002-0000-0000-000010000000}"/>
    <dataValidation allowBlank="1" showInputMessage="1" showErrorMessage="1" prompt="Payment amount is automatically calculated in this column under this heading" sqref="M6" xr:uid="{00000000-0002-0000-0000-000011000000}"/>
    <dataValidation allowBlank="1" showInputMessage="1" showErrorMessage="1" prompt="Enter year-1 cap in this column under this heading" sqref="N6" xr:uid="{00000000-0002-0000-0000-000012000000}"/>
    <dataValidation allowBlank="1" showInputMessage="1" showErrorMessage="1" prompt="Enter yearly cap in this column under this heading" sqref="O6" xr:uid="{00000000-0002-0000-0000-000013000000}"/>
    <dataValidation allowBlank="1" showInputMessage="1" showErrorMessage="1" prompt="Enter lifetime cap in this column under this heading" sqref="P6" xr:uid="{00000000-0002-0000-0000-000014000000}"/>
    <dataValidation type="list" errorStyle="warning" allowBlank="1" showInputMessage="1" showErrorMessage="1" error="Select Type from the list. Select CANCEL, press ALT+DOWN ARROW for options, then DOWN ARROW and ENTER to make selection" sqref="D7:D10" xr:uid="{00000000-0002-0000-0000-000015000000}">
      <formula1>"Fixed,Adjustable"</formula1>
    </dataValidation>
  </dataValidations>
  <printOptions horizontalCentered="1"/>
  <pageMargins left="0.45" right="0.45" top="0.4" bottom="0.4" header="0.3" footer="0.3"/>
  <pageSetup scale="64" fitToHeight="0" orientation="landscape" verticalDpi="200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FC9E50-F32A-244D-845F-D456B7037351}">
            <x14:dataBar minLength="0" maxLength="100" gradient="0">
              <x14:cfvo type="autoMin"/>
              <x14:cfvo type="autoMax"/>
              <x14:negativeFillColor theme="2" tint="-0.749992370372631"/>
              <x14:axisColor rgb="FF000000"/>
            </x14:dataBar>
          </x14:cfRule>
          <xm:sqref>L7</xm:sqref>
        </x14:conditionalFormatting>
        <x14:conditionalFormatting xmlns:xm="http://schemas.microsoft.com/office/excel/2006/main">
          <x14:cfRule type="dataBar" id="{A50421D9-32F4-A148-84A3-A65F26AD3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09EDCF8-95C6-AB46-B18F-6D0B5634FF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12100D6-1810-0E48-829E-9D8093D2F6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BB2E042-4081-4F3C-A97D-4341FBA1A70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L7:L10</xm:sqref>
        </x14:conditionalFormatting>
        <x14:conditionalFormatting xmlns:xm="http://schemas.microsoft.com/office/excel/2006/main">
          <x14:cfRule type="dataBar" id="{6394C710-EAF1-8748-8FCD-BA5968B859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3EC9CD-10A1-C84C-BD7F-59F30D0286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</xm:sqref>
        </x14:conditionalFormatting>
        <x14:conditionalFormatting xmlns:xm="http://schemas.microsoft.com/office/excel/2006/main">
          <x14:cfRule type="dataBar" id="{EB637165-9B05-244D-9A31-BB7E05DB9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</xm:sqref>
        </x14:conditionalFormatting>
        <x14:conditionalFormatting xmlns:xm="http://schemas.microsoft.com/office/excel/2006/main">
          <x14:cfRule type="dataBar" id="{59FF3D3B-A4B8-2B42-881D-5E5563B01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ackground xmlns="71af3243-3dd4-4a8d-8c0d-dd76da1f02a5">false</Background>
    <Status xmlns="71af3243-3dd4-4a8d-8c0d-dd76da1f02a5">Not started</Status>
    <_ip_UnifiedCompliancePolicyUIAction xmlns="http://schemas.microsoft.com/sharepoint/v3" xsi:nil="true"/>
    <Image xmlns="71af3243-3dd4-4a8d-8c0d-dd76da1f02a5">
      <Url xsi:nil="true"/>
      <Description xsi:nil="true"/>
    </Image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05F034-211A-408D-84A4-39891E992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ED810B-25D8-42ED-B004-7A18B89741D1}">
  <ds:schemaRefs>
    <ds:schemaRef ds:uri="http://schemas.microsoft.com/office/2006/metadata/properties"/>
    <ds:schemaRef ds:uri="http://schemas.microsoft.com/office/infopath/2007/PartnerControls"/>
    <ds:schemaRef ds:uri="71af3243-3dd4-4a8d-8c0d-dd76da1f02a5"/>
    <ds:schemaRef ds:uri="http://schemas.microsoft.com/sharepoint/v3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5D0D0F09-72D9-4975-A8AD-E70D59DBF73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TM00000069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Home loan comparison</vt:lpstr>
      <vt:lpstr>LoanAmount</vt:lpstr>
      <vt:lpstr>'Home loan comparison'!Print_Titles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2023-01-31T06:56:47Z</dcterms:created>
  <dcterms:modified xsi:type="dcterms:W3CDTF">2024-06-25T15:15:11Z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