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nickbear\Desktop\"/>
    </mc:Choice>
  </mc:AlternateContent>
  <xr:revisionPtr revIDLastSave="0" documentId="13_ncr:1_{06415564-6E70-4332-B0E0-61C1A45720DE}" xr6:coauthVersionLast="47" xr6:coauthVersionMax="47" xr10:uidLastSave="{00000000-0000-0000-0000-000000000000}"/>
  <bookViews>
    <workbookView xWindow="3960" yWindow="230" windowWidth="52080" windowHeight="20650" tabRatio="803"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Summary" sheetId="13" r:id="rId7"/>
    <sheet name="Publishing" sheetId="8" r:id="rId8"/>
    <sheet name="Service-side Auto-Labeling" sheetId="9" r:id="rId9"/>
    <sheet name="Data Loss Prevention (DLP)" sheetId="10" r:id="rId10"/>
    <sheet name="Search" sheetId="11" r:id="rId11"/>
  </sheets>
  <definedNames>
    <definedName name="_xlnm._FilterDatabase" localSheetId="6" hidden="1">Summary!$B$10:$V$90</definedName>
    <definedName name="Arecord">INputs!$AD$3:$AD$6</definedName>
    <definedName name="color">INputs!$S$12:$S$22</definedName>
    <definedName name="emaillabel">INputs!$BB$3:$BB$5</definedName>
    <definedName name="encrypt">INputs!$AF$3:$AF$6</definedName>
    <definedName name="Groupsaccess">INputs!$AR$3:$AR$6</definedName>
    <definedName name="GroupsDef">INputs!$AN$3:$AN$6</definedName>
    <definedName name="Groupsshare">INputs!$AP$3:$AP$7</definedName>
    <definedName name="Label">INputs!$A$3:$A$7</definedName>
    <definedName name="LabelE">INputs!$M$24:$M$44</definedName>
    <definedName name="LabelG">INputs!$O$24:$O$44</definedName>
    <definedName name="LabelM">INputs!$N$24:$N$44</definedName>
    <definedName name="Lobby">INputs!$X$3:$X$10</definedName>
    <definedName name="meetchat">INputs!$AJ$3:$AJ$6</definedName>
    <definedName name="OutL">INputs!$V$3:$V$6</definedName>
    <definedName name="policy">INputs!$AZ$3:$AZ$8</definedName>
    <definedName name="Policymode">INputs!$AV$3:$AV$7</definedName>
    <definedName name="present">INputs!$Z$3:$Z$8</definedName>
    <definedName name="prevent">INputs!$AL$3:$AL$5</definedName>
    <definedName name="publabel">INputs!$AT$3:$AT$6</definedName>
    <definedName name="record">INputs!$AB$3:$AB$6</definedName>
    <definedName name="rules">INputs!$AX$3:$AX$5</definedName>
    <definedName name="Sens">INputs!$D$2:$D$22</definedName>
    <definedName name="sett">INputs!$S$3:$S$7</definedName>
    <definedName name="Slabel">INputs!$C$99:$T$106</definedName>
    <definedName name="SubL">INputs!$E$24:$E$44</definedName>
    <definedName name="Vlabel">INputs!$B$3:$C$22</definedName>
    <definedName name="WaterA">INputs!$AH$3:$AH$6</definedName>
    <definedName name="waterB">INputs!$AH$8:$AH$12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1" i="13" l="1"/>
  <c r="B31" i="13"/>
  <c r="K63" i="11"/>
  <c r="I63" i="11"/>
  <c r="G63" i="11"/>
  <c r="E63" i="11"/>
  <c r="D63" i="11"/>
  <c r="AG58" i="11"/>
  <c r="AB57" i="11"/>
  <c r="Y57" i="11"/>
  <c r="W57" i="11"/>
  <c r="U57" i="11"/>
  <c r="Q57" i="11"/>
  <c r="K57" i="11"/>
  <c r="I57" i="11"/>
  <c r="G57" i="11"/>
  <c r="E57" i="11"/>
  <c r="B238" i="3"/>
  <c r="B239" i="3" s="1"/>
  <c r="B240" i="3" s="1"/>
  <c r="B241" i="3" s="1"/>
  <c r="B242" i="3" s="1"/>
  <c r="B243" i="3" s="1"/>
  <c r="B244" i="3" s="1"/>
  <c r="B245" i="3" s="1"/>
  <c r="B246" i="3" s="1"/>
  <c r="B226" i="3"/>
  <c r="B227" i="3" s="1"/>
  <c r="B228" i="3" s="1"/>
  <c r="B229" i="3" s="1"/>
  <c r="B230" i="3" s="1"/>
  <c r="B231" i="3" s="1"/>
  <c r="B232" i="3" s="1"/>
  <c r="B233" i="3" s="1"/>
  <c r="B234" i="3" s="1"/>
  <c r="B214" i="3"/>
  <c r="B215" i="3" s="1"/>
  <c r="B216" i="3" s="1"/>
  <c r="B217" i="3" s="1"/>
  <c r="B218" i="3" s="1"/>
  <c r="B219" i="3" s="1"/>
  <c r="B220" i="3" s="1"/>
  <c r="B221" i="3" s="1"/>
  <c r="B222" i="3" s="1"/>
  <c r="B202" i="3"/>
  <c r="B203" i="3" s="1"/>
  <c r="B204" i="3" s="1"/>
  <c r="B205" i="3" s="1"/>
  <c r="B206" i="3" s="1"/>
  <c r="B207" i="3" s="1"/>
  <c r="B208" i="3" s="1"/>
  <c r="B209" i="3" s="1"/>
  <c r="B210" i="3" s="1"/>
  <c r="B190" i="3"/>
  <c r="B191" i="3" s="1"/>
  <c r="B192" i="3" s="1"/>
  <c r="B193" i="3" s="1"/>
  <c r="B194" i="3" s="1"/>
  <c r="B195" i="3" s="1"/>
  <c r="B196" i="3" s="1"/>
  <c r="B197" i="3" s="1"/>
  <c r="B198" i="3" s="1"/>
  <c r="B178" i="3"/>
  <c r="B179" i="3" s="1"/>
  <c r="B180" i="3" s="1"/>
  <c r="B181" i="3" s="1"/>
  <c r="B182" i="3" s="1"/>
  <c r="B183" i="3" s="1"/>
  <c r="B184" i="3" s="1"/>
  <c r="B185" i="3" s="1"/>
  <c r="B186" i="3" s="1"/>
  <c r="B166" i="3"/>
  <c r="B167" i="3" s="1"/>
  <c r="B168" i="3" s="1"/>
  <c r="B169" i="3" s="1"/>
  <c r="B170" i="3" s="1"/>
  <c r="B171" i="3" s="1"/>
  <c r="B172" i="3" s="1"/>
  <c r="B173" i="3" s="1"/>
  <c r="B174" i="3" s="1"/>
  <c r="B154" i="3"/>
  <c r="B155" i="3" s="1"/>
  <c r="B156" i="3" s="1"/>
  <c r="B157" i="3" s="1"/>
  <c r="B158" i="3" s="1"/>
  <c r="B159" i="3" s="1"/>
  <c r="B160" i="3" s="1"/>
  <c r="B161" i="3" s="1"/>
  <c r="B162" i="3" s="1"/>
  <c r="B142" i="3"/>
  <c r="B143" i="3" s="1"/>
  <c r="B144" i="3" s="1"/>
  <c r="B145" i="3" s="1"/>
  <c r="B146" i="3" s="1"/>
  <c r="B147" i="3" s="1"/>
  <c r="B148" i="3" s="1"/>
  <c r="B149" i="3" s="1"/>
  <c r="B150" i="3" s="1"/>
  <c r="B130" i="3"/>
  <c r="B131" i="3" s="1"/>
  <c r="B132" i="3" s="1"/>
  <c r="B133" i="3" s="1"/>
  <c r="B134" i="3" s="1"/>
  <c r="B135" i="3" s="1"/>
  <c r="B136" i="3" s="1"/>
  <c r="B137" i="3" s="1"/>
  <c r="B138" i="3" s="1"/>
  <c r="B118" i="3"/>
  <c r="B119" i="3" s="1"/>
  <c r="B120" i="3" s="1"/>
  <c r="B121" i="3" s="1"/>
  <c r="B122" i="3" s="1"/>
  <c r="B123" i="3" s="1"/>
  <c r="B124" i="3" s="1"/>
  <c r="B125" i="3" s="1"/>
  <c r="B126" i="3" s="1"/>
  <c r="B106" i="3"/>
  <c r="B107" i="3" s="1"/>
  <c r="B108" i="3" s="1"/>
  <c r="B109" i="3" s="1"/>
  <c r="B110" i="3" s="1"/>
  <c r="B111" i="3" s="1"/>
  <c r="B112" i="3" s="1"/>
  <c r="B113" i="3" s="1"/>
  <c r="B114" i="3" s="1"/>
  <c r="B94" i="3"/>
  <c r="B95" i="3" s="1"/>
  <c r="B96" i="3" s="1"/>
  <c r="B97" i="3" s="1"/>
  <c r="B98" i="3" s="1"/>
  <c r="B99" i="3" s="1"/>
  <c r="B100" i="3" s="1"/>
  <c r="B101" i="3" s="1"/>
  <c r="B102" i="3" s="1"/>
  <c r="B82" i="3"/>
  <c r="B83" i="3" s="1"/>
  <c r="B84" i="3" s="1"/>
  <c r="B85" i="3" s="1"/>
  <c r="B86" i="3" s="1"/>
  <c r="B87" i="3" s="1"/>
  <c r="B88" i="3" s="1"/>
  <c r="B89" i="3" s="1"/>
  <c r="B90" i="3" s="1"/>
  <c r="B70" i="3"/>
  <c r="B71" i="3" s="1"/>
  <c r="B72" i="3" s="1"/>
  <c r="B73" i="3" s="1"/>
  <c r="B74" i="3" s="1"/>
  <c r="B75" i="3" s="1"/>
  <c r="B76" i="3" s="1"/>
  <c r="B77" i="3" s="1"/>
  <c r="B78" i="3" s="1"/>
  <c r="B58" i="3"/>
  <c r="B59" i="3" s="1"/>
  <c r="B60" i="3" s="1"/>
  <c r="B61" i="3" s="1"/>
  <c r="B62" i="3" s="1"/>
  <c r="B63" i="3" s="1"/>
  <c r="B64" i="3" s="1"/>
  <c r="B65" i="3" s="1"/>
  <c r="B66" i="3" s="1"/>
  <c r="B46" i="3"/>
  <c r="B47" i="3" s="1"/>
  <c r="B48" i="3" s="1"/>
  <c r="B49" i="3" s="1"/>
  <c r="B50" i="3" s="1"/>
  <c r="B51" i="3" s="1"/>
  <c r="B52" i="3" s="1"/>
  <c r="B53" i="3" s="1"/>
  <c r="B54" i="3" s="1"/>
  <c r="B34" i="3"/>
  <c r="B35" i="3" s="1"/>
  <c r="B36" i="3" s="1"/>
  <c r="B37" i="3" s="1"/>
  <c r="B38" i="3" s="1"/>
  <c r="B39" i="3" s="1"/>
  <c r="B40" i="3" s="1"/>
  <c r="B41" i="3" s="1"/>
  <c r="B42" i="3" s="1"/>
  <c r="B23" i="3"/>
  <c r="B24" i="3" s="1"/>
  <c r="B25" i="3" s="1"/>
  <c r="B26" i="3" s="1"/>
  <c r="B27" i="3" s="1"/>
  <c r="B28" i="3" s="1"/>
  <c r="B29" i="3" s="1"/>
  <c r="B30" i="3" s="1"/>
  <c r="B22" i="3"/>
  <c r="B12" i="3"/>
  <c r="B13" i="3" s="1"/>
  <c r="B14" i="3" s="1"/>
  <c r="B15" i="3" s="1"/>
  <c r="B16" i="3" s="1"/>
  <c r="B17" i="3" s="1"/>
  <c r="B18" i="3" s="1"/>
  <c r="B11" i="3"/>
  <c r="B22" i="4"/>
  <c r="B21" i="4"/>
  <c r="B20" i="4"/>
  <c r="B19" i="4"/>
  <c r="B18" i="4"/>
  <c r="B17" i="4"/>
  <c r="B16" i="4"/>
  <c r="B15" i="4"/>
  <c r="B14" i="4"/>
  <c r="B13" i="4"/>
  <c r="B12" i="4"/>
  <c r="B11" i="4"/>
  <c r="B10" i="4"/>
  <c r="B9" i="4"/>
  <c r="B8" i="4"/>
  <c r="B7" i="4"/>
  <c r="B6" i="4"/>
  <c r="B5" i="4"/>
  <c r="B4" i="4"/>
  <c r="B3" i="4"/>
  <c r="G11" i="13"/>
  <c r="J238" i="3"/>
  <c r="J226" i="3"/>
  <c r="J214" i="3"/>
  <c r="J202" i="3"/>
  <c r="J190" i="3"/>
  <c r="J178" i="3"/>
  <c r="J166" i="3"/>
  <c r="J154" i="3"/>
  <c r="J142" i="3"/>
  <c r="J130" i="3"/>
  <c r="J118" i="3"/>
  <c r="J106" i="3"/>
  <c r="J94" i="3"/>
  <c r="J82" i="3"/>
  <c r="J70" i="3"/>
  <c r="J58" i="3"/>
  <c r="J46" i="3"/>
  <c r="J34" i="3"/>
  <c r="J22" i="3"/>
  <c r="U89" i="13"/>
  <c r="O19" i="13"/>
  <c r="O20" i="13"/>
  <c r="O21" i="13"/>
  <c r="O23" i="13"/>
  <c r="O24" i="13"/>
  <c r="O25" i="13"/>
  <c r="O27" i="13"/>
  <c r="O28" i="13"/>
  <c r="O29" i="13"/>
  <c r="O31" i="13"/>
  <c r="O32" i="13"/>
  <c r="O33" i="13"/>
  <c r="O35" i="13"/>
  <c r="O36" i="13"/>
  <c r="O37" i="13"/>
  <c r="O39" i="13"/>
  <c r="O40" i="13"/>
  <c r="O41" i="13"/>
  <c r="O43" i="13"/>
  <c r="O44" i="13"/>
  <c r="O45" i="13"/>
  <c r="O47" i="13"/>
  <c r="O48" i="13"/>
  <c r="O49" i="13"/>
  <c r="O51" i="13"/>
  <c r="O52" i="13"/>
  <c r="O53" i="13"/>
  <c r="O55" i="13"/>
  <c r="O56" i="13"/>
  <c r="O57" i="13"/>
  <c r="O59" i="13"/>
  <c r="O60" i="13"/>
  <c r="O61" i="13"/>
  <c r="O63" i="13"/>
  <c r="O64" i="13"/>
  <c r="O65" i="13"/>
  <c r="O67" i="13"/>
  <c r="O68" i="13"/>
  <c r="O69" i="13"/>
  <c r="O71" i="13"/>
  <c r="O72" i="13"/>
  <c r="O73" i="13"/>
  <c r="O75" i="13"/>
  <c r="O76" i="13"/>
  <c r="O77" i="13"/>
  <c r="O79" i="13"/>
  <c r="O80" i="13"/>
  <c r="O81" i="13"/>
  <c r="O83" i="13"/>
  <c r="O84" i="13"/>
  <c r="O85" i="13"/>
  <c r="O87" i="13"/>
  <c r="O88" i="13"/>
  <c r="O89" i="13"/>
  <c r="O17" i="13"/>
  <c r="O16" i="13"/>
  <c r="O15" i="13"/>
  <c r="S29" i="13"/>
  <c r="S30" i="13"/>
  <c r="Q11" i="13"/>
  <c r="U61" i="13"/>
  <c r="U87" i="13"/>
  <c r="U85" i="13"/>
  <c r="U83" i="13"/>
  <c r="U81" i="13"/>
  <c r="U79" i="13"/>
  <c r="U77" i="13"/>
  <c r="U75" i="13"/>
  <c r="U73" i="13"/>
  <c r="U71" i="13"/>
  <c r="U69" i="13"/>
  <c r="U67" i="13"/>
  <c r="U65" i="13"/>
  <c r="U63" i="13"/>
  <c r="U59" i="13"/>
  <c r="U57" i="13"/>
  <c r="U55" i="13"/>
  <c r="U53" i="13"/>
  <c r="U51" i="13"/>
  <c r="U49" i="13"/>
  <c r="U47" i="13"/>
  <c r="U45" i="13"/>
  <c r="U43" i="13"/>
  <c r="U41" i="13"/>
  <c r="U39" i="13"/>
  <c r="U37" i="13"/>
  <c r="U35" i="13"/>
  <c r="U33" i="13"/>
  <c r="U31" i="13"/>
  <c r="U29" i="13"/>
  <c r="U27" i="13"/>
  <c r="U25" i="13"/>
  <c r="U23" i="13"/>
  <c r="U21" i="13"/>
  <c r="U19" i="13"/>
  <c r="U17" i="13"/>
  <c r="U15" i="13"/>
  <c r="S89" i="13"/>
  <c r="S87" i="13"/>
  <c r="S85" i="13"/>
  <c r="S83" i="13"/>
  <c r="S81" i="13"/>
  <c r="S79" i="13"/>
  <c r="S77" i="13"/>
  <c r="S75" i="13"/>
  <c r="S73" i="13"/>
  <c r="S71" i="13"/>
  <c r="S69" i="13"/>
  <c r="S67" i="13"/>
  <c r="S65" i="13"/>
  <c r="S63" i="13"/>
  <c r="S61" i="13"/>
  <c r="S59" i="13"/>
  <c r="S57" i="13"/>
  <c r="S55" i="13"/>
  <c r="S53" i="13"/>
  <c r="S51" i="13"/>
  <c r="S49" i="13"/>
  <c r="S47" i="13"/>
  <c r="S45" i="13"/>
  <c r="S43" i="13"/>
  <c r="S41" i="13"/>
  <c r="S39" i="13"/>
  <c r="F90" i="13"/>
  <c r="E90" i="13"/>
  <c r="F89" i="13"/>
  <c r="E89" i="13"/>
  <c r="Q89" i="13"/>
  <c r="M88" i="13"/>
  <c r="F88" i="13"/>
  <c r="E88" i="13"/>
  <c r="Q87" i="13"/>
  <c r="P87" i="13"/>
  <c r="J89" i="13"/>
  <c r="J88" i="13"/>
  <c r="M87" i="13"/>
  <c r="K87" i="13"/>
  <c r="I87" i="13"/>
  <c r="H87" i="13"/>
  <c r="G87" i="13"/>
  <c r="F87" i="13"/>
  <c r="E87" i="13"/>
  <c r="D87" i="13"/>
  <c r="C87" i="13"/>
  <c r="B87" i="13"/>
  <c r="F86" i="13"/>
  <c r="E86" i="13"/>
  <c r="F85" i="13"/>
  <c r="E85" i="13"/>
  <c r="Q85" i="13"/>
  <c r="M84" i="13"/>
  <c r="F84" i="13"/>
  <c r="E84" i="13"/>
  <c r="Q83" i="13"/>
  <c r="P83" i="13"/>
  <c r="J85" i="13"/>
  <c r="J84" i="13"/>
  <c r="M83" i="13"/>
  <c r="K83" i="13"/>
  <c r="I83" i="13"/>
  <c r="H83" i="13"/>
  <c r="G83" i="13"/>
  <c r="F83" i="13"/>
  <c r="E83" i="13"/>
  <c r="D83" i="13"/>
  <c r="C83" i="13"/>
  <c r="B83" i="13"/>
  <c r="F82" i="13"/>
  <c r="E82" i="13"/>
  <c r="F81" i="13"/>
  <c r="E81" i="13"/>
  <c r="P79" i="13" s="1"/>
  <c r="Q81" i="13"/>
  <c r="M80" i="13"/>
  <c r="F80" i="13"/>
  <c r="E80" i="13"/>
  <c r="Q79" i="13"/>
  <c r="J81" i="13"/>
  <c r="J80" i="13"/>
  <c r="M79" i="13"/>
  <c r="K79" i="13"/>
  <c r="I79" i="13"/>
  <c r="H79" i="13"/>
  <c r="G79" i="13"/>
  <c r="F79" i="13"/>
  <c r="E79" i="13"/>
  <c r="D79" i="13"/>
  <c r="C79" i="13"/>
  <c r="B79" i="13"/>
  <c r="F78" i="13"/>
  <c r="E78" i="13"/>
  <c r="F77" i="13"/>
  <c r="E77" i="13"/>
  <c r="P75" i="13" s="1"/>
  <c r="Q77" i="13"/>
  <c r="M76" i="13"/>
  <c r="F76" i="13"/>
  <c r="E76" i="13"/>
  <c r="Q75" i="13"/>
  <c r="J77" i="13"/>
  <c r="J76" i="13"/>
  <c r="M75" i="13"/>
  <c r="K75" i="13"/>
  <c r="I75" i="13"/>
  <c r="H75" i="13"/>
  <c r="G75" i="13"/>
  <c r="F75" i="13"/>
  <c r="E75" i="13"/>
  <c r="D75" i="13"/>
  <c r="C75" i="13"/>
  <c r="B75" i="13"/>
  <c r="F74" i="13"/>
  <c r="E74" i="13"/>
  <c r="F73" i="13"/>
  <c r="E73" i="13"/>
  <c r="P71" i="13" s="1"/>
  <c r="Q73" i="13"/>
  <c r="M72" i="13"/>
  <c r="F72" i="13"/>
  <c r="E72" i="13"/>
  <c r="Q71" i="13"/>
  <c r="J73" i="13"/>
  <c r="J72" i="13"/>
  <c r="M71" i="13"/>
  <c r="K71" i="13"/>
  <c r="I71" i="13"/>
  <c r="H71" i="13"/>
  <c r="G71" i="13"/>
  <c r="F71" i="13"/>
  <c r="E71" i="13"/>
  <c r="D71" i="13"/>
  <c r="C71" i="13"/>
  <c r="B71" i="13"/>
  <c r="F70" i="13"/>
  <c r="E70" i="13"/>
  <c r="F69" i="13"/>
  <c r="E69" i="13"/>
  <c r="P67" i="13" s="1"/>
  <c r="Q69" i="13"/>
  <c r="M68" i="13"/>
  <c r="F68" i="13"/>
  <c r="E68" i="13"/>
  <c r="Q67" i="13"/>
  <c r="J69" i="13"/>
  <c r="J68" i="13"/>
  <c r="M67" i="13"/>
  <c r="K67" i="13"/>
  <c r="I67" i="13"/>
  <c r="H67" i="13"/>
  <c r="G67" i="13"/>
  <c r="F67" i="13"/>
  <c r="E67" i="13"/>
  <c r="D67" i="13"/>
  <c r="C67" i="13"/>
  <c r="B67" i="13"/>
  <c r="F66" i="13"/>
  <c r="E66" i="13"/>
  <c r="F65" i="13"/>
  <c r="E65" i="13"/>
  <c r="P63" i="13" s="1"/>
  <c r="Q65" i="13"/>
  <c r="M64" i="13"/>
  <c r="F64" i="13"/>
  <c r="E64" i="13"/>
  <c r="Q63" i="13"/>
  <c r="J65" i="13"/>
  <c r="J64" i="13"/>
  <c r="M63" i="13"/>
  <c r="K63" i="13"/>
  <c r="J63" i="13"/>
  <c r="I63" i="13"/>
  <c r="H63" i="13"/>
  <c r="G63" i="13"/>
  <c r="F63" i="13"/>
  <c r="E63" i="13"/>
  <c r="D63" i="13"/>
  <c r="C63" i="13"/>
  <c r="B63" i="13"/>
  <c r="F62" i="13"/>
  <c r="E62" i="13"/>
  <c r="F61" i="13"/>
  <c r="E61" i="13"/>
  <c r="P59" i="13" s="1"/>
  <c r="Q61" i="13"/>
  <c r="M60" i="13"/>
  <c r="F60" i="13"/>
  <c r="E60" i="13"/>
  <c r="Q59" i="13"/>
  <c r="J61" i="13"/>
  <c r="J60" i="13"/>
  <c r="M59" i="13"/>
  <c r="K59" i="13"/>
  <c r="I59" i="13"/>
  <c r="H59" i="13"/>
  <c r="G59" i="13"/>
  <c r="F59" i="13"/>
  <c r="E59" i="13"/>
  <c r="D59" i="13"/>
  <c r="C59" i="13"/>
  <c r="B59" i="13"/>
  <c r="F58" i="13"/>
  <c r="E58" i="13"/>
  <c r="F57" i="13"/>
  <c r="E57" i="13"/>
  <c r="Q57" i="13"/>
  <c r="M56" i="13"/>
  <c r="F56" i="13"/>
  <c r="E56" i="13"/>
  <c r="Q55" i="13"/>
  <c r="P55" i="13"/>
  <c r="J57" i="13"/>
  <c r="J56" i="13"/>
  <c r="M55" i="13"/>
  <c r="K55" i="13"/>
  <c r="I55" i="13"/>
  <c r="H55" i="13"/>
  <c r="G55" i="13"/>
  <c r="F55" i="13"/>
  <c r="E55" i="13"/>
  <c r="D55" i="13"/>
  <c r="C55" i="13"/>
  <c r="B55" i="13"/>
  <c r="F54" i="13"/>
  <c r="E54" i="13"/>
  <c r="F53" i="13"/>
  <c r="E53" i="13"/>
  <c r="P51" i="13" s="1"/>
  <c r="Q53" i="13"/>
  <c r="M52" i="13"/>
  <c r="F52" i="13"/>
  <c r="E52" i="13"/>
  <c r="Q51" i="13"/>
  <c r="J53" i="13"/>
  <c r="J52" i="13"/>
  <c r="M51" i="13"/>
  <c r="K51" i="13"/>
  <c r="I51" i="13"/>
  <c r="H51" i="13"/>
  <c r="G51" i="13"/>
  <c r="F51" i="13"/>
  <c r="E51" i="13"/>
  <c r="D51" i="13"/>
  <c r="C51" i="13"/>
  <c r="B51" i="13"/>
  <c r="F50" i="13"/>
  <c r="E50" i="13"/>
  <c r="F49" i="13"/>
  <c r="E49" i="13"/>
  <c r="P47" i="13" s="1"/>
  <c r="Q49" i="13"/>
  <c r="M48" i="13"/>
  <c r="F48" i="13"/>
  <c r="E48" i="13"/>
  <c r="Q47" i="13"/>
  <c r="J49" i="13"/>
  <c r="J48" i="13"/>
  <c r="M47" i="13"/>
  <c r="K47" i="13"/>
  <c r="I47" i="13"/>
  <c r="H47" i="13"/>
  <c r="G47" i="13"/>
  <c r="F47" i="13"/>
  <c r="E47" i="13"/>
  <c r="D47" i="13"/>
  <c r="C47" i="13"/>
  <c r="B47" i="13"/>
  <c r="F46" i="13"/>
  <c r="E46" i="13"/>
  <c r="F45" i="13"/>
  <c r="E45" i="13"/>
  <c r="P43" i="13" s="1"/>
  <c r="Q45" i="13"/>
  <c r="M44" i="13"/>
  <c r="F44" i="13"/>
  <c r="E44" i="13"/>
  <c r="Q43" i="13"/>
  <c r="J45" i="13"/>
  <c r="J44" i="13"/>
  <c r="M43" i="13"/>
  <c r="K43" i="13"/>
  <c r="I43" i="13"/>
  <c r="H43" i="13"/>
  <c r="G43" i="13"/>
  <c r="F43" i="13"/>
  <c r="E43" i="13"/>
  <c r="D43" i="13"/>
  <c r="C43" i="13"/>
  <c r="B43" i="13"/>
  <c r="F42" i="13"/>
  <c r="E42" i="13"/>
  <c r="F41" i="13"/>
  <c r="E41" i="13"/>
  <c r="Q41" i="13"/>
  <c r="M40" i="13"/>
  <c r="F40" i="13"/>
  <c r="E40" i="13"/>
  <c r="Q39" i="13"/>
  <c r="P39" i="13"/>
  <c r="J41" i="13"/>
  <c r="J40" i="13"/>
  <c r="M39" i="13"/>
  <c r="K39" i="13"/>
  <c r="I39" i="13"/>
  <c r="H39" i="13"/>
  <c r="G39" i="13"/>
  <c r="F39" i="13"/>
  <c r="E39" i="13"/>
  <c r="D39" i="13"/>
  <c r="C39" i="13"/>
  <c r="B39" i="13"/>
  <c r="F38" i="13"/>
  <c r="E38" i="13"/>
  <c r="F37" i="13"/>
  <c r="E37" i="13"/>
  <c r="P35" i="13" s="1"/>
  <c r="S37" i="13"/>
  <c r="Q37" i="13"/>
  <c r="M36" i="13"/>
  <c r="F36" i="13"/>
  <c r="E36" i="13"/>
  <c r="S35" i="13"/>
  <c r="Q35" i="13"/>
  <c r="J37" i="13"/>
  <c r="J36" i="13"/>
  <c r="M35" i="13"/>
  <c r="K35" i="13"/>
  <c r="I35" i="13"/>
  <c r="H35" i="13"/>
  <c r="G35" i="13"/>
  <c r="F35" i="13"/>
  <c r="E35" i="13"/>
  <c r="D35" i="13"/>
  <c r="C35" i="13"/>
  <c r="B35" i="13"/>
  <c r="F34" i="13"/>
  <c r="E34" i="13"/>
  <c r="F33" i="13"/>
  <c r="E33" i="13"/>
  <c r="P31" i="13" s="1"/>
  <c r="S33" i="13"/>
  <c r="Q33" i="13"/>
  <c r="M32" i="13"/>
  <c r="F32" i="13"/>
  <c r="E32" i="13"/>
  <c r="D32" i="13"/>
  <c r="C32" i="13"/>
  <c r="B32" i="13"/>
  <c r="S31" i="13"/>
  <c r="Q31" i="13"/>
  <c r="J33" i="13"/>
  <c r="J32" i="13"/>
  <c r="M31" i="13"/>
  <c r="K31" i="13"/>
  <c r="I31" i="13"/>
  <c r="H31" i="13"/>
  <c r="G31" i="13"/>
  <c r="F31" i="13"/>
  <c r="E31" i="13"/>
  <c r="F30" i="13"/>
  <c r="E30" i="13"/>
  <c r="F29" i="13"/>
  <c r="E29" i="13"/>
  <c r="P27" i="13" s="1"/>
  <c r="S28" i="13"/>
  <c r="Q29" i="13"/>
  <c r="M28" i="13"/>
  <c r="F28" i="13"/>
  <c r="E28" i="13"/>
  <c r="S27" i="13"/>
  <c r="Q27" i="13"/>
  <c r="J29" i="13"/>
  <c r="J28" i="13"/>
  <c r="M27" i="13"/>
  <c r="K27" i="13"/>
  <c r="I27" i="13"/>
  <c r="H27" i="13"/>
  <c r="G27" i="13"/>
  <c r="F27" i="13"/>
  <c r="E27" i="13"/>
  <c r="D27" i="13"/>
  <c r="C27" i="13"/>
  <c r="B27" i="13"/>
  <c r="F26" i="13"/>
  <c r="E26" i="13"/>
  <c r="F25" i="13"/>
  <c r="E25" i="13"/>
  <c r="P23" i="13" s="1"/>
  <c r="S25" i="13"/>
  <c r="Q25" i="13"/>
  <c r="M24" i="13"/>
  <c r="F24" i="13"/>
  <c r="E24" i="13"/>
  <c r="S23" i="13"/>
  <c r="Q23" i="13"/>
  <c r="J25" i="13"/>
  <c r="J24" i="13"/>
  <c r="M23" i="13"/>
  <c r="K23" i="13"/>
  <c r="I23" i="13"/>
  <c r="H23" i="13"/>
  <c r="G23" i="13"/>
  <c r="F23" i="13"/>
  <c r="E23" i="13"/>
  <c r="D23" i="13"/>
  <c r="C23" i="13"/>
  <c r="B23" i="13"/>
  <c r="F22" i="13"/>
  <c r="E22" i="13"/>
  <c r="F21" i="13"/>
  <c r="E21" i="13"/>
  <c r="P19" i="13" s="1"/>
  <c r="S21" i="13"/>
  <c r="Q21" i="13"/>
  <c r="M20" i="13"/>
  <c r="F20" i="13"/>
  <c r="E20" i="13"/>
  <c r="S19" i="13"/>
  <c r="Q19" i="13"/>
  <c r="J21" i="13"/>
  <c r="J20" i="13"/>
  <c r="M19" i="13"/>
  <c r="K19" i="13"/>
  <c r="I19" i="13"/>
  <c r="H19" i="13"/>
  <c r="G19" i="13"/>
  <c r="F19" i="13"/>
  <c r="E19" i="13"/>
  <c r="D19" i="13"/>
  <c r="C19" i="13"/>
  <c r="B19" i="13"/>
  <c r="F18" i="13"/>
  <c r="E18" i="13"/>
  <c r="F17" i="13"/>
  <c r="E17" i="13"/>
  <c r="P15" i="13" s="1"/>
  <c r="S17" i="13"/>
  <c r="Q17" i="13"/>
  <c r="M16" i="13"/>
  <c r="F16" i="13"/>
  <c r="E16" i="13"/>
  <c r="S15" i="13"/>
  <c r="Q15" i="13"/>
  <c r="J17" i="13"/>
  <c r="J16" i="13"/>
  <c r="M15" i="13"/>
  <c r="K15" i="13"/>
  <c r="I15" i="13"/>
  <c r="H15" i="13"/>
  <c r="G15" i="13"/>
  <c r="F15" i="13"/>
  <c r="E15" i="13"/>
  <c r="D15" i="13"/>
  <c r="C15" i="13"/>
  <c r="B15" i="13"/>
  <c r="A15" i="13"/>
  <c r="A19" i="13" s="1"/>
  <c r="A23" i="13" s="1"/>
  <c r="A27" i="13" s="1"/>
  <c r="A31" i="13" s="1"/>
  <c r="A35" i="13" s="1"/>
  <c r="A39" i="13" s="1"/>
  <c r="A43" i="13" s="1"/>
  <c r="A47" i="13" s="1"/>
  <c r="A51" i="13" s="1"/>
  <c r="A55" i="13" s="1"/>
  <c r="A59" i="13" s="1"/>
  <c r="A63" i="13" s="1"/>
  <c r="A67" i="13" s="1"/>
  <c r="A71" i="13" s="1"/>
  <c r="A75" i="13" s="1"/>
  <c r="A79" i="13" s="1"/>
  <c r="A83" i="13" s="1"/>
  <c r="A87" i="13" s="1"/>
  <c r="F14" i="13"/>
  <c r="E14" i="13"/>
  <c r="V13" i="13"/>
  <c r="F13" i="13"/>
  <c r="E13" i="13"/>
  <c r="P11" i="13" s="1"/>
  <c r="U13" i="13"/>
  <c r="T13" i="13"/>
  <c r="T29" i="13" s="1"/>
  <c r="S13" i="13"/>
  <c r="R13" i="13"/>
  <c r="Q13" i="13"/>
  <c r="N12" i="13"/>
  <c r="N16" i="13" s="1"/>
  <c r="N20" i="13" s="1"/>
  <c r="N24" i="13" s="1"/>
  <c r="N28" i="13" s="1"/>
  <c r="N32" i="13" s="1"/>
  <c r="N36" i="13" s="1"/>
  <c r="N40" i="13" s="1"/>
  <c r="N44" i="13" s="1"/>
  <c r="N48" i="13" s="1"/>
  <c r="N52" i="13" s="1"/>
  <c r="N56" i="13" s="1"/>
  <c r="N60" i="13" s="1"/>
  <c r="N64" i="13" s="1"/>
  <c r="N68" i="13" s="1"/>
  <c r="N72" i="13" s="1"/>
  <c r="N76" i="13" s="1"/>
  <c r="N80" i="13" s="1"/>
  <c r="N84" i="13" s="1"/>
  <c r="N88" i="13" s="1"/>
  <c r="M12" i="13"/>
  <c r="F12" i="13"/>
  <c r="E12" i="13"/>
  <c r="V11" i="13"/>
  <c r="U11" i="13"/>
  <c r="T11" i="13"/>
  <c r="S11" i="13"/>
  <c r="R11" i="13"/>
  <c r="J13" i="13"/>
  <c r="J12" i="13"/>
  <c r="N11" i="13"/>
  <c r="N15" i="13" s="1"/>
  <c r="N19" i="13" s="1"/>
  <c r="N23" i="13" s="1"/>
  <c r="N27" i="13" s="1"/>
  <c r="N31" i="13" s="1"/>
  <c r="N35" i="13" s="1"/>
  <c r="N39" i="13" s="1"/>
  <c r="N43" i="13" s="1"/>
  <c r="N47" i="13" s="1"/>
  <c r="N51" i="13" s="1"/>
  <c r="N55" i="13" s="1"/>
  <c r="N59" i="13" s="1"/>
  <c r="N63" i="13" s="1"/>
  <c r="N67" i="13" s="1"/>
  <c r="N71" i="13" s="1"/>
  <c r="N75" i="13" s="1"/>
  <c r="N79" i="13" s="1"/>
  <c r="N83" i="13" s="1"/>
  <c r="N87" i="13" s="1"/>
  <c r="M11" i="13"/>
  <c r="L11" i="13"/>
  <c r="L15" i="13" s="1"/>
  <c r="L19" i="13" s="1"/>
  <c r="L23" i="13" s="1"/>
  <c r="L27" i="13" s="1"/>
  <c r="L31" i="13" s="1"/>
  <c r="L35" i="13" s="1"/>
  <c r="L39" i="13" s="1"/>
  <c r="L43" i="13" s="1"/>
  <c r="L47" i="13" s="1"/>
  <c r="L51" i="13" s="1"/>
  <c r="L55" i="13" s="1"/>
  <c r="L59" i="13" s="1"/>
  <c r="L63" i="13" s="1"/>
  <c r="L67" i="13" s="1"/>
  <c r="L71" i="13" s="1"/>
  <c r="L75" i="13" s="1"/>
  <c r="L79" i="13" s="1"/>
  <c r="L83" i="13" s="1"/>
  <c r="L87" i="13" s="1"/>
  <c r="K11" i="13"/>
  <c r="I11" i="13"/>
  <c r="H11" i="13"/>
  <c r="F11" i="13"/>
  <c r="E11" i="13"/>
  <c r="D11" i="13"/>
  <c r="C11" i="13"/>
  <c r="B11" i="13"/>
  <c r="B63" i="11"/>
  <c r="A63" i="11" s="1"/>
  <c r="K62" i="11"/>
  <c r="I62" i="11"/>
  <c r="G62" i="11"/>
  <c r="E62" i="11"/>
  <c r="D62" i="11"/>
  <c r="D61" i="11"/>
  <c r="B57" i="11"/>
  <c r="AE55" i="11"/>
  <c r="AB55" i="11"/>
  <c r="Y55" i="11"/>
  <c r="W55" i="11"/>
  <c r="U55" i="11"/>
  <c r="Q55" i="11"/>
  <c r="P55" i="11"/>
  <c r="M55" i="11"/>
  <c r="K55" i="11"/>
  <c r="I55" i="11"/>
  <c r="G55" i="11"/>
  <c r="E55" i="11"/>
  <c r="D55" i="11"/>
  <c r="A55" i="11"/>
  <c r="A57" i="11" s="1"/>
  <c r="D54" i="11"/>
  <c r="B45" i="11"/>
  <c r="A45" i="11"/>
  <c r="AE44" i="11"/>
  <c r="AB44" i="11"/>
  <c r="X44" i="11"/>
  <c r="V44" i="11"/>
  <c r="R44" i="11"/>
  <c r="M44" i="11"/>
  <c r="K44" i="11"/>
  <c r="I44" i="11"/>
  <c r="G44" i="11"/>
  <c r="E44" i="11"/>
  <c r="D44" i="11"/>
  <c r="D43" i="11"/>
  <c r="B36" i="11"/>
  <c r="R35" i="11"/>
  <c r="M35" i="11"/>
  <c r="L35" i="11"/>
  <c r="I35" i="11"/>
  <c r="G35" i="11"/>
  <c r="E35" i="11"/>
  <c r="D35" i="11"/>
  <c r="D34" i="11"/>
  <c r="B31" i="11"/>
  <c r="AE30" i="11"/>
  <c r="AB30" i="11"/>
  <c r="Z30" i="11"/>
  <c r="V30" i="11"/>
  <c r="Q30" i="11"/>
  <c r="N30" i="11"/>
  <c r="K30" i="11"/>
  <c r="I30" i="11"/>
  <c r="E30" i="11"/>
  <c r="D30" i="11"/>
  <c r="D29" i="11"/>
  <c r="B19" i="11"/>
  <c r="AA18" i="11"/>
  <c r="X18" i="11"/>
  <c r="V18" i="11"/>
  <c r="R18" i="11"/>
  <c r="O18" i="11"/>
  <c r="K18" i="11"/>
  <c r="I18" i="11"/>
  <c r="G18" i="11"/>
  <c r="E18" i="11"/>
  <c r="D18" i="11"/>
  <c r="D17" i="11"/>
  <c r="B9" i="11"/>
  <c r="A9" i="11" s="1"/>
  <c r="X8" i="11"/>
  <c r="V8" i="11"/>
  <c r="R8" i="11"/>
  <c r="I8" i="11"/>
  <c r="G8" i="11"/>
  <c r="E8" i="11"/>
  <c r="D8" i="11"/>
  <c r="D7" i="11"/>
  <c r="N2" i="11"/>
  <c r="L2" i="11"/>
  <c r="J2" i="11"/>
  <c r="H2" i="11"/>
  <c r="B130" i="10"/>
  <c r="B129" i="10"/>
  <c r="B128" i="10"/>
  <c r="B127" i="10"/>
  <c r="B126" i="10"/>
  <c r="A126" i="10"/>
  <c r="B124" i="10"/>
  <c r="B123" i="10"/>
  <c r="B122" i="10"/>
  <c r="B121" i="10"/>
  <c r="B120" i="10"/>
  <c r="A120" i="10"/>
  <c r="B118" i="10"/>
  <c r="B117" i="10"/>
  <c r="B116" i="10"/>
  <c r="B115" i="10"/>
  <c r="B114" i="10"/>
  <c r="A114" i="10"/>
  <c r="B112" i="10"/>
  <c r="B111" i="10"/>
  <c r="B110" i="10"/>
  <c r="B109" i="10"/>
  <c r="B108" i="10"/>
  <c r="A108" i="10"/>
  <c r="B106" i="10"/>
  <c r="B105" i="10"/>
  <c r="B104" i="10"/>
  <c r="B103" i="10"/>
  <c r="B102" i="10"/>
  <c r="A102" i="10"/>
  <c r="B100" i="10"/>
  <c r="B99" i="10"/>
  <c r="B98" i="10"/>
  <c r="B97" i="10"/>
  <c r="B96" i="10"/>
  <c r="A96" i="10"/>
  <c r="B94" i="10"/>
  <c r="B93" i="10"/>
  <c r="B92" i="10"/>
  <c r="B91" i="10"/>
  <c r="B90" i="10"/>
  <c r="A90" i="10"/>
  <c r="B88" i="10"/>
  <c r="B87" i="10"/>
  <c r="B86" i="10"/>
  <c r="B85" i="10"/>
  <c r="B84" i="10"/>
  <c r="A84" i="10"/>
  <c r="B82" i="10"/>
  <c r="B81" i="10"/>
  <c r="B80" i="10"/>
  <c r="B79" i="10"/>
  <c r="B78" i="10"/>
  <c r="A78" i="10"/>
  <c r="B76" i="10"/>
  <c r="B75" i="10"/>
  <c r="B74" i="10"/>
  <c r="B73" i="10"/>
  <c r="B72" i="10"/>
  <c r="A72" i="10"/>
  <c r="B70" i="10"/>
  <c r="B69" i="10"/>
  <c r="B68" i="10"/>
  <c r="B67" i="10"/>
  <c r="B66" i="10"/>
  <c r="A66" i="10"/>
  <c r="B64" i="10"/>
  <c r="B63" i="10"/>
  <c r="B62" i="10"/>
  <c r="B61" i="10"/>
  <c r="B60" i="10"/>
  <c r="A60" i="10"/>
  <c r="B58" i="10"/>
  <c r="B57" i="10"/>
  <c r="B56" i="10"/>
  <c r="B55" i="10"/>
  <c r="B54" i="10"/>
  <c r="A54" i="10"/>
  <c r="B52" i="10"/>
  <c r="B51" i="10"/>
  <c r="B50" i="10"/>
  <c r="B49" i="10"/>
  <c r="B48" i="10"/>
  <c r="A48" i="10"/>
  <c r="B46" i="10"/>
  <c r="B45" i="10"/>
  <c r="B44" i="10"/>
  <c r="B43" i="10"/>
  <c r="B42" i="10"/>
  <c r="A42" i="10"/>
  <c r="B40" i="10"/>
  <c r="B39" i="10"/>
  <c r="B38" i="10"/>
  <c r="B37" i="10"/>
  <c r="B36" i="10"/>
  <c r="A36" i="10"/>
  <c r="B34" i="10"/>
  <c r="B33" i="10"/>
  <c r="B32" i="10"/>
  <c r="B31" i="10"/>
  <c r="B30" i="10"/>
  <c r="A30" i="10"/>
  <c r="B28" i="10"/>
  <c r="B27" i="10"/>
  <c r="B26" i="10"/>
  <c r="B25" i="10"/>
  <c r="B24" i="10"/>
  <c r="A24" i="10"/>
  <c r="B22" i="10"/>
  <c r="B21" i="10"/>
  <c r="B20" i="10"/>
  <c r="B19" i="10"/>
  <c r="B18" i="10"/>
  <c r="A18" i="10"/>
  <c r="B16" i="10"/>
  <c r="B15" i="10"/>
  <c r="B14" i="10"/>
  <c r="B13" i="10"/>
  <c r="B12" i="10"/>
  <c r="B109" i="9"/>
  <c r="B108" i="9"/>
  <c r="B107" i="9"/>
  <c r="B106" i="9"/>
  <c r="A106" i="9"/>
  <c r="B104" i="9"/>
  <c r="B103" i="9"/>
  <c r="B102" i="9"/>
  <c r="B101" i="9"/>
  <c r="A101" i="9"/>
  <c r="B99" i="9"/>
  <c r="B98" i="9"/>
  <c r="B97" i="9"/>
  <c r="B96" i="9"/>
  <c r="A96" i="9"/>
  <c r="B94" i="9"/>
  <c r="B93" i="9"/>
  <c r="B92" i="9"/>
  <c r="B91" i="9"/>
  <c r="A91" i="9"/>
  <c r="B89" i="9"/>
  <c r="B88" i="9"/>
  <c r="B87" i="9"/>
  <c r="B86" i="9"/>
  <c r="A86" i="9"/>
  <c r="B84" i="9"/>
  <c r="B83" i="9"/>
  <c r="B82" i="9"/>
  <c r="B81" i="9"/>
  <c r="A81" i="9"/>
  <c r="B79" i="9"/>
  <c r="B78" i="9"/>
  <c r="B77" i="9"/>
  <c r="B76" i="9"/>
  <c r="A76" i="9"/>
  <c r="B74" i="9"/>
  <c r="B73" i="9"/>
  <c r="B72" i="9"/>
  <c r="B71" i="9"/>
  <c r="A71" i="9"/>
  <c r="B69" i="9"/>
  <c r="B68" i="9"/>
  <c r="B67" i="9"/>
  <c r="B66" i="9"/>
  <c r="A66" i="9"/>
  <c r="B64" i="9"/>
  <c r="B63" i="9"/>
  <c r="B62" i="9"/>
  <c r="B61" i="9"/>
  <c r="A61" i="9"/>
  <c r="B59" i="9"/>
  <c r="B58" i="9"/>
  <c r="B57" i="9"/>
  <c r="B56" i="9"/>
  <c r="A56" i="9"/>
  <c r="B54" i="9"/>
  <c r="B53" i="9"/>
  <c r="B52" i="9"/>
  <c r="B51" i="9"/>
  <c r="A51" i="9"/>
  <c r="B49" i="9"/>
  <c r="B48" i="9"/>
  <c r="B47" i="9"/>
  <c r="B46" i="9"/>
  <c r="A46" i="9"/>
  <c r="B44" i="9"/>
  <c r="B43" i="9"/>
  <c r="B42" i="9"/>
  <c r="B41" i="9"/>
  <c r="A41" i="9"/>
  <c r="B39" i="9"/>
  <c r="B38" i="9"/>
  <c r="B37" i="9"/>
  <c r="B36" i="9"/>
  <c r="A36" i="9"/>
  <c r="B34" i="9"/>
  <c r="B33" i="9"/>
  <c r="B32" i="9"/>
  <c r="B31" i="9"/>
  <c r="A31" i="9"/>
  <c r="B29" i="9"/>
  <c r="B28" i="9"/>
  <c r="B27" i="9"/>
  <c r="B26" i="9"/>
  <c r="A26" i="9"/>
  <c r="B24" i="9"/>
  <c r="B23" i="9"/>
  <c r="B22" i="9"/>
  <c r="B21" i="9"/>
  <c r="A21" i="9"/>
  <c r="B19" i="9"/>
  <c r="B18" i="9"/>
  <c r="B17" i="9"/>
  <c r="B16" i="9"/>
  <c r="A16" i="9"/>
  <c r="B14" i="9"/>
  <c r="B13" i="9"/>
  <c r="B12" i="9"/>
  <c r="B11" i="9"/>
  <c r="T1" i="9"/>
  <c r="B191" i="8"/>
  <c r="B190" i="8"/>
  <c r="B189" i="8"/>
  <c r="B188" i="8"/>
  <c r="B187" i="8"/>
  <c r="B186" i="8"/>
  <c r="B185" i="8"/>
  <c r="B184" i="8"/>
  <c r="A184" i="8"/>
  <c r="B182" i="8"/>
  <c r="B181" i="8"/>
  <c r="B180" i="8"/>
  <c r="B179" i="8"/>
  <c r="B178" i="8"/>
  <c r="B177" i="8"/>
  <c r="B176" i="8"/>
  <c r="B175" i="8"/>
  <c r="A175" i="8"/>
  <c r="B173" i="8"/>
  <c r="B172" i="8"/>
  <c r="B171" i="8"/>
  <c r="B170" i="8"/>
  <c r="B169" i="8"/>
  <c r="B168" i="8"/>
  <c r="B167" i="8"/>
  <c r="B166" i="8"/>
  <c r="A166" i="8"/>
  <c r="B164" i="8"/>
  <c r="B163" i="8"/>
  <c r="B162" i="8"/>
  <c r="B161" i="8"/>
  <c r="B160" i="8"/>
  <c r="B159" i="8"/>
  <c r="B158" i="8"/>
  <c r="B157" i="8"/>
  <c r="A157" i="8"/>
  <c r="B155" i="8"/>
  <c r="B154" i="8"/>
  <c r="B153" i="8"/>
  <c r="B152" i="8"/>
  <c r="B151" i="8"/>
  <c r="B150" i="8"/>
  <c r="B149" i="8"/>
  <c r="B148" i="8"/>
  <c r="A148" i="8"/>
  <c r="B146" i="8"/>
  <c r="B145" i="8"/>
  <c r="B144" i="8"/>
  <c r="B143" i="8"/>
  <c r="B142" i="8"/>
  <c r="B141" i="8"/>
  <c r="B140" i="8"/>
  <c r="B139" i="8"/>
  <c r="A139" i="8"/>
  <c r="B137" i="8"/>
  <c r="B136" i="8"/>
  <c r="B135" i="8"/>
  <c r="B134" i="8"/>
  <c r="B133" i="8"/>
  <c r="B132" i="8"/>
  <c r="B131" i="8"/>
  <c r="B130" i="8"/>
  <c r="A130" i="8"/>
  <c r="B128" i="8"/>
  <c r="B127" i="8"/>
  <c r="B126" i="8"/>
  <c r="B125" i="8"/>
  <c r="B124" i="8"/>
  <c r="B123" i="8"/>
  <c r="B122" i="8"/>
  <c r="B121" i="8"/>
  <c r="A121" i="8"/>
  <c r="B119" i="8"/>
  <c r="B118" i="8"/>
  <c r="B117" i="8"/>
  <c r="B116" i="8"/>
  <c r="B115" i="8"/>
  <c r="B114" i="8"/>
  <c r="B113" i="8"/>
  <c r="B112" i="8"/>
  <c r="A112" i="8"/>
  <c r="B110" i="8"/>
  <c r="B109" i="8"/>
  <c r="B108" i="8"/>
  <c r="B107" i="8"/>
  <c r="B106" i="8"/>
  <c r="B105" i="8"/>
  <c r="B104" i="8"/>
  <c r="B103" i="8"/>
  <c r="A103" i="8"/>
  <c r="B101" i="8"/>
  <c r="B100" i="8"/>
  <c r="B99" i="8"/>
  <c r="B98" i="8"/>
  <c r="B97" i="8"/>
  <c r="B96" i="8"/>
  <c r="B95" i="8"/>
  <c r="B94" i="8"/>
  <c r="A94" i="8"/>
  <c r="B92" i="8"/>
  <c r="B91" i="8"/>
  <c r="B90" i="8"/>
  <c r="B89" i="8"/>
  <c r="B88" i="8"/>
  <c r="B87" i="8"/>
  <c r="B86" i="8"/>
  <c r="B85" i="8"/>
  <c r="A85" i="8"/>
  <c r="B83" i="8"/>
  <c r="B82" i="8"/>
  <c r="B81" i="8"/>
  <c r="B80" i="8"/>
  <c r="B79" i="8"/>
  <c r="B78" i="8"/>
  <c r="B77" i="8"/>
  <c r="B76" i="8"/>
  <c r="A76" i="8"/>
  <c r="B74" i="8"/>
  <c r="B73" i="8"/>
  <c r="B72" i="8"/>
  <c r="B71" i="8"/>
  <c r="B70" i="8"/>
  <c r="B69" i="8"/>
  <c r="B68" i="8"/>
  <c r="B67" i="8"/>
  <c r="B65" i="8"/>
  <c r="B64" i="8"/>
  <c r="B63" i="8"/>
  <c r="B62" i="8"/>
  <c r="B61" i="8"/>
  <c r="B60" i="8"/>
  <c r="B59" i="8"/>
  <c r="B58" i="8"/>
  <c r="B56" i="8"/>
  <c r="B55" i="8"/>
  <c r="B54" i="8"/>
  <c r="B53" i="8"/>
  <c r="B52" i="8"/>
  <c r="B51" i="8"/>
  <c r="B50" i="8"/>
  <c r="B49" i="8"/>
  <c r="B47" i="8"/>
  <c r="B46" i="8"/>
  <c r="B45" i="8"/>
  <c r="B44" i="8"/>
  <c r="B43" i="8"/>
  <c r="B42" i="8"/>
  <c r="B41" i="8"/>
  <c r="B40" i="8"/>
  <c r="B38" i="8"/>
  <c r="B37" i="8"/>
  <c r="B36" i="8"/>
  <c r="B35" i="8"/>
  <c r="B34" i="8"/>
  <c r="B33" i="8"/>
  <c r="B32" i="8"/>
  <c r="B31" i="8"/>
  <c r="B29" i="8"/>
  <c r="B28" i="8"/>
  <c r="B27" i="8"/>
  <c r="B26" i="8"/>
  <c r="B25" i="8"/>
  <c r="B24" i="8"/>
  <c r="B23" i="8"/>
  <c r="B22" i="8"/>
  <c r="B20" i="8"/>
  <c r="B19" i="8"/>
  <c r="B18" i="8"/>
  <c r="B17" i="8"/>
  <c r="B16" i="8"/>
  <c r="B15" i="8"/>
  <c r="B14" i="8"/>
  <c r="B13" i="8"/>
  <c r="A22" i="7"/>
  <c r="B13" i="7"/>
  <c r="A49" i="6"/>
  <c r="A47" i="6"/>
  <c r="A45" i="6"/>
  <c r="A43" i="6"/>
  <c r="A41" i="6"/>
  <c r="A39" i="6"/>
  <c r="A37" i="6"/>
  <c r="A35" i="6"/>
  <c r="A33" i="6"/>
  <c r="A31" i="6"/>
  <c r="A22" i="3"/>
  <c r="A34" i="3" s="1"/>
  <c r="A46" i="3" s="1"/>
  <c r="A58" i="3" s="1"/>
  <c r="A70" i="3" s="1"/>
  <c r="A82" i="3" s="1"/>
  <c r="A94" i="3" s="1"/>
  <c r="B10" i="3"/>
  <c r="B169" i="2"/>
  <c r="B168" i="2"/>
  <c r="B167" i="2"/>
  <c r="B166" i="2"/>
  <c r="B165" i="2"/>
  <c r="B164" i="2"/>
  <c r="B163" i="2"/>
  <c r="A163" i="2"/>
  <c r="B161" i="2"/>
  <c r="B160" i="2"/>
  <c r="B159" i="2"/>
  <c r="B158" i="2"/>
  <c r="B157" i="2"/>
  <c r="B156" i="2"/>
  <c r="B155" i="2"/>
  <c r="A155" i="2"/>
  <c r="B153" i="2"/>
  <c r="B152" i="2"/>
  <c r="B151" i="2"/>
  <c r="B150" i="2"/>
  <c r="B149" i="2"/>
  <c r="B148" i="2"/>
  <c r="B147" i="2"/>
  <c r="A147" i="2"/>
  <c r="B145" i="2"/>
  <c r="B144" i="2"/>
  <c r="B143" i="2"/>
  <c r="B142" i="2"/>
  <c r="B141" i="2"/>
  <c r="B140" i="2"/>
  <c r="B139" i="2"/>
  <c r="A139" i="2"/>
  <c r="B137" i="2"/>
  <c r="B136" i="2"/>
  <c r="B135" i="2"/>
  <c r="B134" i="2"/>
  <c r="B133" i="2"/>
  <c r="B132" i="2"/>
  <c r="B131" i="2"/>
  <c r="A131" i="2"/>
  <c r="B129" i="2"/>
  <c r="B128" i="2"/>
  <c r="B127" i="2"/>
  <c r="B126" i="2"/>
  <c r="B125" i="2"/>
  <c r="B124" i="2"/>
  <c r="B123" i="2"/>
  <c r="A123" i="2"/>
  <c r="B121" i="2"/>
  <c r="B120" i="2"/>
  <c r="B119" i="2"/>
  <c r="B118" i="2"/>
  <c r="B117" i="2"/>
  <c r="B116" i="2"/>
  <c r="B115" i="2"/>
  <c r="A115" i="2"/>
  <c r="B113" i="2"/>
  <c r="B112" i="2"/>
  <c r="B111" i="2"/>
  <c r="B110" i="2"/>
  <c r="B109" i="2"/>
  <c r="B108" i="2"/>
  <c r="B107" i="2"/>
  <c r="A107" i="2"/>
  <c r="B105" i="2"/>
  <c r="B104" i="2"/>
  <c r="B103" i="2"/>
  <c r="B102" i="2"/>
  <c r="B101" i="2"/>
  <c r="B100" i="2"/>
  <c r="B99" i="2"/>
  <c r="A99" i="2"/>
  <c r="B97" i="2"/>
  <c r="B96" i="2"/>
  <c r="B95" i="2"/>
  <c r="B94" i="2"/>
  <c r="B93" i="2"/>
  <c r="B92" i="2"/>
  <c r="B91" i="2"/>
  <c r="A91" i="2"/>
  <c r="B89" i="2"/>
  <c r="B88" i="2"/>
  <c r="B87" i="2"/>
  <c r="B86" i="2"/>
  <c r="B85" i="2"/>
  <c r="B84" i="2"/>
  <c r="B83" i="2"/>
  <c r="A83" i="2"/>
  <c r="B81" i="2"/>
  <c r="B80" i="2"/>
  <c r="B79" i="2"/>
  <c r="B78" i="2"/>
  <c r="B77" i="2"/>
  <c r="B76" i="2"/>
  <c r="B75" i="2"/>
  <c r="A75" i="2"/>
  <c r="B73" i="2"/>
  <c r="B72" i="2"/>
  <c r="B71" i="2"/>
  <c r="B70" i="2"/>
  <c r="B69" i="2"/>
  <c r="B68" i="2"/>
  <c r="B67" i="2"/>
  <c r="B65" i="2"/>
  <c r="B64" i="2"/>
  <c r="B63" i="2"/>
  <c r="B62" i="2"/>
  <c r="B61" i="2"/>
  <c r="B60" i="2"/>
  <c r="B59" i="2"/>
  <c r="B57" i="2"/>
  <c r="B56" i="2"/>
  <c r="B55" i="2"/>
  <c r="B54" i="2"/>
  <c r="B53" i="2"/>
  <c r="B52" i="2"/>
  <c r="B51" i="2"/>
  <c r="B49" i="2"/>
  <c r="B48" i="2"/>
  <c r="B47" i="2"/>
  <c r="B46" i="2"/>
  <c r="B45" i="2"/>
  <c r="B44" i="2"/>
  <c r="B43" i="2"/>
  <c r="B41" i="2"/>
  <c r="B40" i="2"/>
  <c r="B39" i="2"/>
  <c r="B38" i="2"/>
  <c r="B37" i="2"/>
  <c r="B36" i="2"/>
  <c r="B35" i="2"/>
  <c r="B33" i="2"/>
  <c r="B32" i="2"/>
  <c r="B31" i="2"/>
  <c r="B30" i="2"/>
  <c r="B29" i="2"/>
  <c r="B28" i="2"/>
  <c r="B27" i="2"/>
  <c r="B25" i="2"/>
  <c r="B24" i="2"/>
  <c r="B23" i="2"/>
  <c r="B22" i="2"/>
  <c r="B21" i="2"/>
  <c r="B20" i="2"/>
  <c r="B19" i="2"/>
  <c r="B17" i="2"/>
  <c r="B16" i="2"/>
  <c r="B15" i="2"/>
  <c r="B14" i="2"/>
  <c r="B13" i="2"/>
  <c r="B12" i="2"/>
  <c r="B11" i="2"/>
  <c r="R44" i="4"/>
  <c r="R43" i="4"/>
  <c r="R42" i="4"/>
  <c r="R41" i="4"/>
  <c r="R40" i="4"/>
  <c r="R39" i="4"/>
  <c r="R38" i="4"/>
  <c r="R37" i="4"/>
  <c r="R36" i="4"/>
  <c r="R35" i="4"/>
  <c r="R34" i="4"/>
  <c r="R33" i="4"/>
  <c r="R32" i="4"/>
  <c r="R31" i="4"/>
  <c r="R30" i="4"/>
  <c r="R29" i="4"/>
  <c r="R28" i="4"/>
  <c r="R27" i="4"/>
  <c r="R26" i="4"/>
  <c r="L22" i="4"/>
  <c r="K22" i="4"/>
  <c r="J22" i="4"/>
  <c r="I22" i="4"/>
  <c r="G22" i="4"/>
  <c r="C22" i="4"/>
  <c r="D22" i="4" s="1"/>
  <c r="L21" i="4"/>
  <c r="K21" i="4"/>
  <c r="J21" i="4"/>
  <c r="I21" i="4"/>
  <c r="G21" i="4"/>
  <c r="D21" i="4"/>
  <c r="C21" i="4"/>
  <c r="E21" i="4" s="1"/>
  <c r="L20" i="4"/>
  <c r="K20" i="4"/>
  <c r="J20" i="4"/>
  <c r="I20" i="4"/>
  <c r="G20" i="4"/>
  <c r="D20" i="4"/>
  <c r="C20" i="4"/>
  <c r="E20" i="4" s="1"/>
  <c r="L19" i="4"/>
  <c r="K19" i="4"/>
  <c r="J19" i="4"/>
  <c r="I19" i="4"/>
  <c r="G19" i="4"/>
  <c r="D19" i="4"/>
  <c r="C19" i="4"/>
  <c r="E19" i="4" s="1"/>
  <c r="L18" i="4"/>
  <c r="K18" i="4"/>
  <c r="J18" i="4"/>
  <c r="I18" i="4"/>
  <c r="G18" i="4"/>
  <c r="D18" i="4"/>
  <c r="C18" i="4"/>
  <c r="E18" i="4" s="1"/>
  <c r="L17" i="4"/>
  <c r="K17" i="4"/>
  <c r="J17" i="4"/>
  <c r="I17" i="4"/>
  <c r="G17" i="4"/>
  <c r="D17" i="4"/>
  <c r="C17" i="4"/>
  <c r="E17" i="4" s="1"/>
  <c r="L16" i="4"/>
  <c r="K16" i="4"/>
  <c r="J16" i="4"/>
  <c r="I16" i="4"/>
  <c r="G16" i="4"/>
  <c r="D16" i="4"/>
  <c r="C16" i="4"/>
  <c r="E16" i="4" s="1"/>
  <c r="L15" i="4"/>
  <c r="K15" i="4"/>
  <c r="J15" i="4"/>
  <c r="I15" i="4"/>
  <c r="G15" i="4"/>
  <c r="D15" i="4"/>
  <c r="C15" i="4"/>
  <c r="L14" i="4"/>
  <c r="K14" i="4"/>
  <c r="J14" i="4"/>
  <c r="I14" i="4"/>
  <c r="G14" i="4"/>
  <c r="D14" i="4"/>
  <c r="C14" i="4"/>
  <c r="E14" i="4" s="1"/>
  <c r="L13" i="4"/>
  <c r="K13" i="4"/>
  <c r="J13" i="4"/>
  <c r="I13" i="4"/>
  <c r="G13" i="4"/>
  <c r="D13" i="4"/>
  <c r="C13" i="4"/>
  <c r="E13" i="4" s="1"/>
  <c r="L12" i="4"/>
  <c r="K12" i="4"/>
  <c r="J12" i="4"/>
  <c r="I12" i="4"/>
  <c r="G12" i="4"/>
  <c r="D12" i="4"/>
  <c r="C12" i="4"/>
  <c r="E12" i="4" s="1"/>
  <c r="L11" i="4"/>
  <c r="K11" i="4"/>
  <c r="J11" i="4"/>
  <c r="I11" i="4"/>
  <c r="G11" i="4"/>
  <c r="D11" i="4"/>
  <c r="C11" i="4"/>
  <c r="E11" i="4" s="1"/>
  <c r="L10" i="4"/>
  <c r="K10" i="4"/>
  <c r="J10" i="4"/>
  <c r="I10" i="4"/>
  <c r="G10" i="4"/>
  <c r="D10" i="4"/>
  <c r="C10" i="4"/>
  <c r="E10" i="4" s="1"/>
  <c r="L9" i="4"/>
  <c r="K9" i="4"/>
  <c r="J9" i="4"/>
  <c r="I9" i="4"/>
  <c r="G9" i="4"/>
  <c r="D9" i="4"/>
  <c r="C9" i="4"/>
  <c r="L8" i="4"/>
  <c r="K8" i="4"/>
  <c r="J8" i="4"/>
  <c r="I8" i="4"/>
  <c r="G8" i="4"/>
  <c r="C8" i="4"/>
  <c r="D8" i="4" s="1"/>
  <c r="L7" i="4"/>
  <c r="K7" i="4"/>
  <c r="J7" i="4"/>
  <c r="I7" i="4"/>
  <c r="G7" i="4"/>
  <c r="D7" i="4"/>
  <c r="C7" i="4"/>
  <c r="L6" i="4"/>
  <c r="K6" i="4"/>
  <c r="J6" i="4"/>
  <c r="I6" i="4"/>
  <c r="G6" i="4"/>
  <c r="C6" i="4"/>
  <c r="L5" i="4"/>
  <c r="K5" i="4"/>
  <c r="J5" i="4"/>
  <c r="I5" i="4"/>
  <c r="G5" i="4"/>
  <c r="C5" i="4"/>
  <c r="D5" i="4" s="1"/>
  <c r="L4" i="4"/>
  <c r="K4" i="4"/>
  <c r="J4" i="4"/>
  <c r="I4" i="4"/>
  <c r="G4" i="4"/>
  <c r="C4" i="4"/>
  <c r="L3" i="4"/>
  <c r="K3" i="4"/>
  <c r="J3" i="4"/>
  <c r="I3" i="4"/>
  <c r="C3" i="4"/>
  <c r="D3" i="4" s="1"/>
  <c r="BB2" i="4"/>
  <c r="AZ2" i="4"/>
  <c r="AX2" i="4"/>
  <c r="AV2" i="4"/>
  <c r="AT2" i="4"/>
  <c r="AR2" i="4"/>
  <c r="AP2" i="4"/>
  <c r="AN2" i="4"/>
  <c r="AL2" i="4"/>
  <c r="AJ2" i="4"/>
  <c r="AH2" i="4"/>
  <c r="AF2" i="4"/>
  <c r="AD2" i="4"/>
  <c r="AB2" i="4"/>
  <c r="Z2" i="4"/>
  <c r="X2" i="4"/>
  <c r="V2" i="4"/>
  <c r="L2" i="4"/>
  <c r="K2" i="4"/>
  <c r="J2" i="4"/>
  <c r="I2" i="4"/>
  <c r="A1" i="4"/>
  <c r="G9" i="11" l="1"/>
  <c r="R9" i="11"/>
  <c r="V9" i="11"/>
  <c r="D9" i="11"/>
  <c r="E9" i="11"/>
  <c r="N31" i="11"/>
  <c r="AE31" i="11"/>
  <c r="AB31" i="11"/>
  <c r="Z31" i="11"/>
  <c r="X31" i="11"/>
  <c r="V31" i="11"/>
  <c r="Q31" i="11"/>
  <c r="K31" i="11"/>
  <c r="I31" i="11"/>
  <c r="E31" i="11"/>
  <c r="K45" i="11"/>
  <c r="I45" i="11"/>
  <c r="G45" i="11"/>
  <c r="E45" i="11"/>
  <c r="D45" i="11"/>
  <c r="D57" i="11"/>
  <c r="R45" i="11"/>
  <c r="V48" i="11"/>
  <c r="V45" i="11"/>
  <c r="E7" i="4"/>
  <c r="J27" i="13"/>
  <c r="J23" i="13"/>
  <c r="E15" i="4"/>
  <c r="O21" i="4"/>
  <c r="N21" i="4"/>
  <c r="B47" i="6" s="1"/>
  <c r="M21" i="4"/>
  <c r="H21" i="4"/>
  <c r="O19" i="4"/>
  <c r="H19" i="4"/>
  <c r="N19" i="4"/>
  <c r="B43" i="6" s="1"/>
  <c r="M19" i="4"/>
  <c r="O18" i="4"/>
  <c r="N18" i="4"/>
  <c r="B41" i="6" s="1"/>
  <c r="M18" i="4"/>
  <c r="H18" i="4"/>
  <c r="M3" i="4"/>
  <c r="C10" i="3" s="1"/>
  <c r="O17" i="4"/>
  <c r="N17" i="4"/>
  <c r="B39" i="6" s="1"/>
  <c r="M17" i="4"/>
  <c r="H17" i="4"/>
  <c r="O15" i="4"/>
  <c r="M15" i="4"/>
  <c r="H15" i="4"/>
  <c r="N15" i="4"/>
  <c r="B35" i="6" s="1"/>
  <c r="O14" i="4"/>
  <c r="N14" i="4"/>
  <c r="B33" i="6" s="1"/>
  <c r="M14" i="4"/>
  <c r="H14" i="4"/>
  <c r="O13" i="4"/>
  <c r="M13" i="4"/>
  <c r="H13" i="4"/>
  <c r="N13" i="4"/>
  <c r="B31" i="6" s="1"/>
  <c r="O12" i="4"/>
  <c r="N12" i="4"/>
  <c r="B29" i="6" s="1"/>
  <c r="M12" i="4"/>
  <c r="H12" i="4"/>
  <c r="O11" i="4"/>
  <c r="N11" i="4"/>
  <c r="B27" i="6" s="1"/>
  <c r="M11" i="4"/>
  <c r="H11" i="4"/>
  <c r="O10" i="4"/>
  <c r="M10" i="4"/>
  <c r="C94" i="3" s="1"/>
  <c r="H10" i="4"/>
  <c r="N10" i="4"/>
  <c r="B25" i="6" s="1"/>
  <c r="E8" i="4"/>
  <c r="A19" i="11"/>
  <c r="A106" i="3"/>
  <c r="A64" i="11"/>
  <c r="A65" i="11" s="1"/>
  <c r="AE45" i="11"/>
  <c r="AB45" i="11"/>
  <c r="M45" i="11"/>
  <c r="A46" i="11"/>
  <c r="Y46" i="11" s="1"/>
  <c r="X45" i="11"/>
  <c r="E9" i="4"/>
  <c r="M8" i="4"/>
  <c r="C70" i="3" s="1"/>
  <c r="N8" i="4"/>
  <c r="B21" i="6" s="1"/>
  <c r="H8" i="4"/>
  <c r="O8" i="4"/>
  <c r="N7" i="4"/>
  <c r="B19" i="6" s="1"/>
  <c r="O7" i="4"/>
  <c r="M7" i="4"/>
  <c r="C58" i="3" s="1"/>
  <c r="H7" i="4"/>
  <c r="J87" i="13"/>
  <c r="J75" i="13"/>
  <c r="O20" i="4"/>
  <c r="N20" i="4"/>
  <c r="B45" i="6" s="1"/>
  <c r="M20" i="4"/>
  <c r="H20" i="4"/>
  <c r="N16" i="4"/>
  <c r="B37" i="6" s="1"/>
  <c r="M16" i="4"/>
  <c r="H16" i="4"/>
  <c r="O16" i="4"/>
  <c r="O9" i="4"/>
  <c r="N9" i="4"/>
  <c r="B23" i="6" s="1"/>
  <c r="M9" i="4"/>
  <c r="C82" i="3" s="1"/>
  <c r="H9" i="4"/>
  <c r="J39" i="13"/>
  <c r="J83" i="13"/>
  <c r="J59" i="13"/>
  <c r="J35" i="13"/>
  <c r="J11" i="13"/>
  <c r="H3" i="4"/>
  <c r="E3" i="4"/>
  <c r="O3" i="4"/>
  <c r="C13" i="7" s="1"/>
  <c r="N3" i="4"/>
  <c r="B11" i="6" s="1"/>
  <c r="D31" i="11" s="1"/>
  <c r="M57" i="11"/>
  <c r="AE57" i="11"/>
  <c r="A58" i="11"/>
  <c r="M59" i="11"/>
  <c r="J15" i="13"/>
  <c r="D4" i="4"/>
  <c r="E4" i="4" s="1"/>
  <c r="N5" i="4"/>
  <c r="B15" i="6" s="1"/>
  <c r="O5" i="4"/>
  <c r="M5" i="4"/>
  <c r="C34" i="3" s="1"/>
  <c r="H5" i="4"/>
  <c r="E5" i="4"/>
  <c r="D6" i="4"/>
  <c r="O22" i="4"/>
  <c r="N22" i="4"/>
  <c r="B49" i="6" s="1"/>
  <c r="M22" i="4"/>
  <c r="H22" i="4"/>
  <c r="E22" i="4"/>
  <c r="G31" i="11"/>
  <c r="X9" i="11"/>
  <c r="I9" i="11"/>
  <c r="A10" i="11"/>
  <c r="A11" i="11" s="1"/>
  <c r="J79" i="13"/>
  <c r="J31" i="13"/>
  <c r="J51" i="13"/>
  <c r="J71" i="13"/>
  <c r="J55" i="13"/>
  <c r="J43" i="13"/>
  <c r="J19" i="13"/>
  <c r="J47" i="13"/>
  <c r="J67" i="13"/>
  <c r="V89" i="13"/>
  <c r="V49" i="13"/>
  <c r="V37" i="13"/>
  <c r="V29" i="13"/>
  <c r="V81" i="13"/>
  <c r="V33" i="13"/>
  <c r="V85" i="13"/>
  <c r="V57" i="13"/>
  <c r="V61" i="13"/>
  <c r="V77" i="13"/>
  <c r="V41" i="13"/>
  <c r="V73" i="13"/>
  <c r="V45" i="13"/>
  <c r="V17" i="13"/>
  <c r="V21" i="13"/>
  <c r="V69" i="13"/>
  <c r="V53" i="13"/>
  <c r="V25" i="13"/>
  <c r="V65" i="13"/>
  <c r="T77" i="13"/>
  <c r="T49" i="13"/>
  <c r="T89" i="13"/>
  <c r="T45" i="13"/>
  <c r="T17" i="13"/>
  <c r="T53" i="13"/>
  <c r="T73" i="13"/>
  <c r="T33" i="13"/>
  <c r="T85" i="13"/>
  <c r="T21" i="13"/>
  <c r="T61" i="13"/>
  <c r="T41" i="13"/>
  <c r="T69" i="13"/>
  <c r="T81" i="13"/>
  <c r="T25" i="13"/>
  <c r="T37" i="13"/>
  <c r="T28" i="13"/>
  <c r="T57" i="13"/>
  <c r="T65" i="13"/>
  <c r="R89" i="13"/>
  <c r="R57" i="13"/>
  <c r="R53" i="13"/>
  <c r="R21" i="13"/>
  <c r="R85" i="13"/>
  <c r="R49" i="13"/>
  <c r="R45" i="13"/>
  <c r="R41" i="13"/>
  <c r="R81" i="13"/>
  <c r="R37" i="13"/>
  <c r="R33" i="13"/>
  <c r="R29" i="13"/>
  <c r="R77" i="13"/>
  <c r="R25" i="13"/>
  <c r="R17" i="13"/>
  <c r="R73" i="13"/>
  <c r="R69" i="13"/>
  <c r="R65" i="13"/>
  <c r="R61" i="13"/>
  <c r="V87" i="13"/>
  <c r="V27" i="13"/>
  <c r="V23" i="13"/>
  <c r="V83" i="13"/>
  <c r="V67" i="13"/>
  <c r="V63" i="13"/>
  <c r="V79" i="13"/>
  <c r="V15" i="13"/>
  <c r="V71" i="13"/>
  <c r="V75" i="13"/>
  <c r="V47" i="13"/>
  <c r="V51" i="13"/>
  <c r="V43" i="13"/>
  <c r="V35" i="13"/>
  <c r="V19" i="13"/>
  <c r="V55" i="13"/>
  <c r="V59" i="13"/>
  <c r="V31" i="13"/>
  <c r="V39" i="13"/>
  <c r="T87" i="13"/>
  <c r="T31" i="13"/>
  <c r="T83" i="13"/>
  <c r="T15" i="13"/>
  <c r="T75" i="13"/>
  <c r="T43" i="13"/>
  <c r="T51" i="13"/>
  <c r="T39" i="13"/>
  <c r="T59" i="13"/>
  <c r="T35" i="13"/>
  <c r="T63" i="13"/>
  <c r="T47" i="13"/>
  <c r="T79" i="13"/>
  <c r="T27" i="13"/>
  <c r="T67" i="13"/>
  <c r="T23" i="13"/>
  <c r="T71" i="13"/>
  <c r="T19" i="13"/>
  <c r="T55" i="13"/>
  <c r="R87" i="13"/>
  <c r="R83" i="13"/>
  <c r="R59" i="13"/>
  <c r="R55" i="13"/>
  <c r="R39" i="13"/>
  <c r="R67" i="13"/>
  <c r="R23" i="13"/>
  <c r="R71" i="13"/>
  <c r="R47" i="13"/>
  <c r="R51" i="13"/>
  <c r="R43" i="13"/>
  <c r="R35" i="13"/>
  <c r="R19" i="13"/>
  <c r="R79" i="13"/>
  <c r="R75" i="13"/>
  <c r="R31" i="13"/>
  <c r="R27" i="13"/>
  <c r="R63" i="13"/>
  <c r="R15" i="13"/>
  <c r="A31" i="7"/>
  <c r="A36" i="11"/>
  <c r="B22" i="7"/>
  <c r="B14" i="7"/>
  <c r="B15" i="7" s="1"/>
  <c r="B16" i="7" s="1"/>
  <c r="B17" i="7" s="1"/>
  <c r="B18" i="7" s="1"/>
  <c r="A20" i="11" l="1"/>
  <c r="D19" i="11"/>
  <c r="D36" i="11"/>
  <c r="G36" i="11"/>
  <c r="E6" i="4"/>
  <c r="E24" i="4" s="1" a="1"/>
  <c r="M6" i="4"/>
  <c r="C46" i="3" s="1"/>
  <c r="A118" i="3"/>
  <c r="C106" i="3"/>
  <c r="C118" i="3"/>
  <c r="A130" i="3"/>
  <c r="A66" i="11"/>
  <c r="A67" i="11" s="1"/>
  <c r="M46" i="11"/>
  <c r="A47" i="11"/>
  <c r="M58" i="11"/>
  <c r="AE58" i="11"/>
  <c r="A59" i="11"/>
  <c r="H4" i="4"/>
  <c r="M4" i="4"/>
  <c r="C22" i="3" s="1"/>
  <c r="N4" i="4"/>
  <c r="B13" i="6" s="1"/>
  <c r="O4" i="4"/>
  <c r="C22" i="7" s="1"/>
  <c r="H6" i="4"/>
  <c r="N6" i="4"/>
  <c r="O6" i="4"/>
  <c r="I11" i="11"/>
  <c r="A12" i="11"/>
  <c r="A13" i="11" s="1"/>
  <c r="E36" i="11"/>
  <c r="A37" i="11"/>
  <c r="I36" i="11"/>
  <c r="C31" i="7"/>
  <c r="A40" i="7"/>
  <c r="B23" i="7"/>
  <c r="B24" i="7" s="1"/>
  <c r="B25" i="7" s="1"/>
  <c r="B26" i="7" s="1"/>
  <c r="B27" i="7" s="1"/>
  <c r="B31" i="7"/>
  <c r="S20" i="11" l="1"/>
  <c r="A21" i="11"/>
  <c r="AC46" i="11"/>
  <c r="S46" i="11"/>
  <c r="A142" i="3"/>
  <c r="C130" i="3"/>
  <c r="X47" i="11"/>
  <c r="M47" i="11"/>
  <c r="A48" i="11"/>
  <c r="W46" i="11" s="1"/>
  <c r="O24" i="4" a="1"/>
  <c r="O24" i="4" s="1"/>
  <c r="E24" i="4"/>
  <c r="M24" i="4" a="1"/>
  <c r="N24" i="4" a="1"/>
  <c r="N24" i="4" s="1"/>
  <c r="B17" i="6"/>
  <c r="I13" i="11"/>
  <c r="A14" i="11"/>
  <c r="A15" i="11" s="1"/>
  <c r="I15" i="11" s="1"/>
  <c r="E37" i="11"/>
  <c r="M37" i="11"/>
  <c r="R37" i="11"/>
  <c r="I37" i="11"/>
  <c r="A38" i="11"/>
  <c r="C40" i="7"/>
  <c r="A49" i="7"/>
  <c r="B32" i="7"/>
  <c r="B33" i="7" s="1"/>
  <c r="B34" i="7" s="1"/>
  <c r="B35" i="7" s="1"/>
  <c r="B36" i="7" s="1"/>
  <c r="B40" i="7"/>
  <c r="AF21" i="11" l="1"/>
  <c r="X21" i="11"/>
  <c r="W20" i="11"/>
  <c r="Z21" i="11"/>
  <c r="G21" i="11"/>
  <c r="AB21" i="11"/>
  <c r="K21" i="11"/>
  <c r="E21" i="11"/>
  <c r="I21" i="11"/>
  <c r="O21" i="11"/>
  <c r="A22" i="11"/>
  <c r="M22" i="11"/>
  <c r="V21" i="11"/>
  <c r="X22" i="11"/>
  <c r="Z22" i="11"/>
  <c r="L37" i="11"/>
  <c r="N38" i="11"/>
  <c r="E22" i="11"/>
  <c r="O22" i="11"/>
  <c r="K22" i="11"/>
  <c r="A154" i="3"/>
  <c r="C142" i="3"/>
  <c r="A49" i="11"/>
  <c r="A50" i="11" s="1"/>
  <c r="M48" i="11"/>
  <c r="AB48" i="11"/>
  <c r="M24" i="4"/>
  <c r="G38" i="11"/>
  <c r="E38" i="11"/>
  <c r="A39" i="11"/>
  <c r="C49" i="7"/>
  <c r="A58" i="7"/>
  <c r="B41" i="7"/>
  <c r="B42" i="7" s="1"/>
  <c r="B43" i="7" s="1"/>
  <c r="B44" i="7" s="1"/>
  <c r="B45" i="7" s="1"/>
  <c r="B49" i="7"/>
  <c r="I22" i="11" l="1"/>
  <c r="R22" i="11"/>
  <c r="A23" i="11"/>
  <c r="X23" i="11"/>
  <c r="Z23" i="11"/>
  <c r="S23" i="11"/>
  <c r="A166" i="3"/>
  <c r="C154" i="3"/>
  <c r="V50" i="11"/>
  <c r="A51" i="11"/>
  <c r="A52" i="11" s="1"/>
  <c r="N49" i="11"/>
  <c r="X50" i="11"/>
  <c r="R39" i="11"/>
  <c r="M39" i="11"/>
  <c r="A40" i="11"/>
  <c r="A67" i="7"/>
  <c r="C58" i="7"/>
  <c r="B58" i="7"/>
  <c r="B50" i="7"/>
  <c r="B51" i="7" s="1"/>
  <c r="B52" i="7" s="1"/>
  <c r="B53" i="7" s="1"/>
  <c r="B54" i="7" s="1"/>
  <c r="AB23" i="11" l="1"/>
  <c r="AF23" i="11"/>
  <c r="K23" i="11"/>
  <c r="O23" i="11"/>
  <c r="E23" i="11"/>
  <c r="G23" i="11"/>
  <c r="M23" i="11"/>
  <c r="Q23" i="11"/>
  <c r="A24" i="11"/>
  <c r="Y51" i="11"/>
  <c r="W51" i="11"/>
  <c r="V23" i="11"/>
  <c r="A25" i="11"/>
  <c r="W24" i="11" s="1"/>
  <c r="C166" i="3"/>
  <c r="A178" i="3"/>
  <c r="R40" i="11"/>
  <c r="A41" i="11"/>
  <c r="N40" i="11" s="1"/>
  <c r="C67" i="7"/>
  <c r="A76" i="7"/>
  <c r="B67" i="7"/>
  <c r="B59" i="7"/>
  <c r="B60" i="7" s="1"/>
  <c r="B61" i="7" s="1"/>
  <c r="B62" i="7" s="1"/>
  <c r="B63" i="7" s="1"/>
  <c r="R25" i="11" l="1"/>
  <c r="A26" i="11"/>
  <c r="S26" i="11" s="1"/>
  <c r="C178" i="3"/>
  <c r="A190" i="3"/>
  <c r="R41" i="11"/>
  <c r="C76" i="7"/>
  <c r="A85" i="7"/>
  <c r="B68" i="7"/>
  <c r="B69" i="7" s="1"/>
  <c r="B70" i="7" s="1"/>
  <c r="B71" i="7" s="1"/>
  <c r="B72" i="7" s="1"/>
  <c r="B76" i="7"/>
  <c r="V25" i="11" l="1"/>
  <c r="A27" i="11"/>
  <c r="W26" i="11" s="1"/>
  <c r="C190" i="3"/>
  <c r="A202" i="3"/>
  <c r="C85" i="7"/>
  <c r="A94" i="7"/>
  <c r="B77" i="7"/>
  <c r="B78" i="7" s="1"/>
  <c r="B79" i="7" s="1"/>
  <c r="B80" i="7" s="1"/>
  <c r="B81" i="7" s="1"/>
  <c r="B85" i="7"/>
  <c r="C202" i="3" l="1"/>
  <c r="A214" i="3"/>
  <c r="C94" i="7"/>
  <c r="A103" i="7"/>
  <c r="B94" i="7"/>
  <c r="B86" i="7"/>
  <c r="B87" i="7" s="1"/>
  <c r="B88" i="7" s="1"/>
  <c r="B89" i="7" s="1"/>
  <c r="B90" i="7" s="1"/>
  <c r="C214" i="3" l="1"/>
  <c r="A226" i="3"/>
  <c r="A112" i="7"/>
  <c r="C103" i="7"/>
  <c r="B95" i="7"/>
  <c r="B96" i="7" s="1"/>
  <c r="B97" i="7" s="1"/>
  <c r="B98" i="7" s="1"/>
  <c r="B99" i="7" s="1"/>
  <c r="B103" i="7"/>
  <c r="A238" i="3" l="1"/>
  <c r="C238" i="3" s="1"/>
  <c r="C226" i="3"/>
  <c r="C112" i="7"/>
  <c r="A121" i="7"/>
  <c r="B112" i="7"/>
  <c r="B104" i="7"/>
  <c r="B105" i="7" s="1"/>
  <c r="B106" i="7" s="1"/>
  <c r="B107" i="7" s="1"/>
  <c r="B108" i="7" s="1"/>
  <c r="C121" i="7" l="1"/>
  <c r="A130" i="7"/>
  <c r="B121" i="7"/>
  <c r="B113" i="7"/>
  <c r="B114" i="7" s="1"/>
  <c r="B115" i="7" s="1"/>
  <c r="B116" i="7" s="1"/>
  <c r="B117" i="7" s="1"/>
  <c r="C130" i="7" l="1"/>
  <c r="A139" i="7"/>
  <c r="B122" i="7"/>
  <c r="B123" i="7" s="1"/>
  <c r="B124" i="7" s="1"/>
  <c r="B125" i="7" s="1"/>
  <c r="B126" i="7" s="1"/>
  <c r="B130" i="7"/>
  <c r="C139" i="7" l="1"/>
  <c r="A148" i="7"/>
  <c r="B131" i="7"/>
  <c r="B132" i="7" s="1"/>
  <c r="B133" i="7" s="1"/>
  <c r="B134" i="7" s="1"/>
  <c r="B135" i="7" s="1"/>
  <c r="B139" i="7"/>
  <c r="C148" i="7" l="1"/>
  <c r="A157" i="7"/>
  <c r="B140" i="7"/>
  <c r="B141" i="7" s="1"/>
  <c r="B142" i="7" s="1"/>
  <c r="B143" i="7" s="1"/>
  <c r="B144" i="7" s="1"/>
  <c r="B148" i="7"/>
  <c r="C157" i="7" l="1"/>
  <c r="A166" i="7"/>
  <c r="B149" i="7"/>
  <c r="B150" i="7" s="1"/>
  <c r="B151" i="7" s="1"/>
  <c r="B152" i="7" s="1"/>
  <c r="B153" i="7" s="1"/>
  <c r="B157" i="7"/>
  <c r="C166" i="7" l="1"/>
  <c r="A175" i="7"/>
  <c r="B158" i="7"/>
  <c r="B159" i="7" s="1"/>
  <c r="B160" i="7" s="1"/>
  <c r="B161" i="7" s="1"/>
  <c r="B162" i="7" s="1"/>
  <c r="B166" i="7"/>
  <c r="C175" i="7" l="1"/>
  <c r="A184" i="7"/>
  <c r="C184" i="7" s="1"/>
  <c r="B167" i="7"/>
  <c r="B168" i="7" s="1"/>
  <c r="B169" i="7" s="1"/>
  <c r="B170" i="7" s="1"/>
  <c r="B171" i="7" s="1"/>
  <c r="B175" i="7"/>
  <c r="B176" i="7" l="1"/>
  <c r="B177" i="7" s="1"/>
  <c r="B178" i="7" s="1"/>
  <c r="B179" i="7" s="1"/>
  <c r="B180" i="7" s="1"/>
  <c r="B184" i="7"/>
  <c r="B185" i="7" s="1"/>
  <c r="B186" i="7" s="1"/>
  <c r="B187" i="7" s="1"/>
  <c r="B188" i="7" s="1"/>
  <c r="B189"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<sst xmlns="http://schemas.openxmlformats.org/spreadsheetml/2006/main" count="2509" uniqueCount="379">
  <si>
    <t>Sens</t>
  </si>
  <si>
    <t>Tab Location</t>
  </si>
  <si>
    <t>Emails</t>
  </si>
  <si>
    <t>Teams</t>
  </si>
  <si>
    <t>Group Check</t>
  </si>
  <si>
    <t>List Name</t>
  </si>
  <si>
    <t>Settings</t>
  </si>
  <si>
    <t>Parent Label</t>
  </si>
  <si>
    <t>Please fill out Sensitivity Labels Tab</t>
  </si>
  <si>
    <t>List Selection</t>
  </si>
  <si>
    <t>Control Access
Control who can access and view labels</t>
  </si>
  <si>
    <t>Do not Forward</t>
  </si>
  <si>
    <t>Everyone</t>
  </si>
  <si>
    <t>Organizers and presenters</t>
  </si>
  <si>
    <t>Record Automatically</t>
  </si>
  <si>
    <t>Apply end-to-end encryption</t>
  </si>
  <si>
    <t>Apply watermark to shared content</t>
  </si>
  <si>
    <t>On</t>
  </si>
  <si>
    <t>Yes</t>
  </si>
  <si>
    <t>Public</t>
  </si>
  <si>
    <t>Anyone</t>
  </si>
  <si>
    <t>Allow full access from desktop apps, mobile apps, and the web</t>
  </si>
  <si>
    <t>Automatic apply highest priority label</t>
  </si>
  <si>
    <t>Common Rules</t>
  </si>
  <si>
    <t>Run the policy in simulation mode</t>
  </si>
  <si>
    <t>Automatically apply the label</t>
  </si>
  <si>
    <t>Label Group</t>
  </si>
  <si>
    <t>Pending checkbox selection on Sensititivty Labels Tab</t>
  </si>
  <si>
    <t xml:space="preserve">Apply Content Marking
</t>
  </si>
  <si>
    <t>Encrypt-Only</t>
  </si>
  <si>
    <t>People in my org, trusted orgs, and guests</t>
  </si>
  <si>
    <t>People in my org and guests</t>
  </si>
  <si>
    <t>Organizers and co-organizers</t>
  </si>
  <si>
    <t>Don't record automatically</t>
  </si>
  <si>
    <t>Don't apply end-to-end encryption</t>
  </si>
  <si>
    <t>Don't apply watermark to shared content</t>
  </si>
  <si>
    <t>Off</t>
  </si>
  <si>
    <t>No</t>
  </si>
  <si>
    <t>Private</t>
  </si>
  <si>
    <t>New and existing guests</t>
  </si>
  <si>
    <t>Allow limited, web-only access</t>
  </si>
  <si>
    <t>Recommend users apply the highest priority label</t>
  </si>
  <si>
    <t>Simulation Mode</t>
  </si>
  <si>
    <t>Advanced Rules</t>
  </si>
  <si>
    <t>Turn the policy on immediately</t>
  </si>
  <si>
    <t>Recommend that users apply the label</t>
  </si>
  <si>
    <t>Label</t>
  </si>
  <si>
    <t>Let meeting organizers select specific people</t>
  </si>
  <si>
    <t>In-Meeting Only</t>
  </si>
  <si>
    <t>None</t>
  </si>
  <si>
    <t>Existing Guests</t>
  </si>
  <si>
    <t>Block Access</t>
  </si>
  <si>
    <t>Do not inherit highest priority label from file</t>
  </si>
  <si>
    <t>Simulation Mode with turn on if not modified in 7 days</t>
  </si>
  <si>
    <t>Leave the policy turned off</t>
  </si>
  <si>
    <t>Sub Label</t>
  </si>
  <si>
    <t>People in my org</t>
  </si>
  <si>
    <t>Only Organizers and co-organizers</t>
  </si>
  <si>
    <t>Only People in your organizations</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</si>
  <si>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</si>
  <si>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</si>
  <si>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</si>
  <si>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</si>
  <si>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</si>
  <si>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</si>
  <si>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</si>
  <si>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</si>
  <si>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</si>
  <si>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</si>
  <si>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</si>
  <si>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</si>
  <si>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</si>
  <si>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</si>
  <si>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SubL</t>
  </si>
  <si>
    <t>LabelE</t>
  </si>
  <si>
    <t>LabelM</t>
  </si>
  <si>
    <t>LabelG</t>
  </si>
  <si>
    <t xml:space="preserve">This tool is meant to help you with planning and implementing your Sensitivity Labels. The pages below go together if they're colored the same. Further explanations below. </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</si>
  <si>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</si>
  <si>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Secure by default with Microsoft Purview</t>
  </si>
  <si>
    <t>https://learn.microsoft.com/en-us/purview/deploymentmodels/depmod-securebydefault-phase1</t>
  </si>
  <si>
    <t>Enabling "Groups &amp; Sites" funcationality to Sensitivity Labels</t>
  </si>
  <si>
    <t>https://www.linkedin.com/pulse/how-enable-container-based-groups-sites-sensitivity-label-bear-pberc/</t>
  </si>
  <si>
    <t>Legend:</t>
  </si>
  <si>
    <t>Page:</t>
  </si>
  <si>
    <t>Page Description:</t>
  </si>
  <si>
    <t>Microsoft Description:</t>
  </si>
  <si>
    <t>Links:</t>
  </si>
  <si>
    <t>Sensitivity Labels</t>
  </si>
  <si>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configure them in the same place for ease of understanding.
Pay close attention to the big numbers on the left of each page. Under </t>
    </r>
    <r>
      <rPr>
        <b/>
        <i/>
        <sz val="11"/>
        <color theme="1"/>
        <rFont val="Aptos Narrow"/>
        <family val="2"/>
        <scheme val="minor"/>
      </rPr>
      <t>"Scope"</t>
    </r>
    <r>
      <rPr>
        <sz val="11"/>
        <color theme="1"/>
        <rFont val="Aptos Narrow"/>
        <family val="2"/>
        <scheme val="minor"/>
      </rPr>
      <t xml:space="preserve"> here the corresponding </t>
    </r>
    <r>
      <rPr>
        <b/>
        <i/>
        <sz val="11"/>
        <color theme="1"/>
        <rFont val="Aptos Narrow"/>
        <family val="2"/>
        <scheme val="minor"/>
      </rPr>
      <t>“Scope box”</t>
    </r>
    <r>
      <rPr>
        <sz val="11"/>
        <color theme="1"/>
        <rFont val="Aptos Narrow"/>
        <family val="2"/>
        <scheme val="minor"/>
      </rPr>
      <t xml:space="preserve"> </t>
    </r>
    <r>
      <rPr>
        <b/>
        <i/>
        <sz val="11"/>
        <color rgb="FFFF0000"/>
        <rFont val="Aptos Narrow"/>
        <family val="2"/>
        <scheme val="minor"/>
      </rPr>
      <t>MUST</t>
    </r>
    <r>
      <rPr>
        <sz val="11"/>
        <color theme="1"/>
        <rFont val="Aptos Narrow"/>
        <family val="2"/>
        <scheme val="minor"/>
      </rPr>
      <t xml:space="preserve"> be selected with a </t>
    </r>
    <r>
      <rPr>
        <b/>
        <i/>
        <sz val="11"/>
        <color theme="1"/>
        <rFont val="Aptos Narrow"/>
        <family val="2"/>
        <scheme val="minor"/>
      </rPr>
      <t>“Label or Sub-Label”</t>
    </r>
    <r>
      <rPr>
        <sz val="11"/>
        <color theme="1"/>
        <rFont val="Aptos Narrow"/>
        <family val="2"/>
        <scheme val="minor"/>
      </rPr>
      <t xml:space="preserve"> selected for it to be available in the same big number in </t>
    </r>
    <r>
      <rPr>
        <b/>
        <i/>
        <sz val="11"/>
        <color theme="1"/>
        <rFont val="Aptos Narrow"/>
        <family val="2"/>
        <scheme val="minor"/>
      </rPr>
      <t>“Emails, Files, &amp; Other Data Assets, Teams meetings and chats, Groups &amp; Sites”</t>
    </r>
    <r>
      <rPr>
        <sz val="11"/>
        <color theme="1"/>
        <rFont val="Aptos Narrow"/>
        <family val="2"/>
        <scheme val="minor"/>
      </rPr>
      <t xml:space="preserve"> tabs.
The Big numbers on the left side of each page can be refernced in the </t>
    </r>
    <r>
      <rPr>
        <b/>
        <i/>
        <sz val="11"/>
        <color theme="1"/>
        <rFont val="Aptos Narrow"/>
        <family val="2"/>
        <scheme val="minor"/>
      </rPr>
      <t xml:space="preserve">"Search" </t>
    </r>
    <r>
      <rPr>
        <sz val="11"/>
        <color theme="1"/>
        <rFont val="Aptos Narrow"/>
        <family val="2"/>
        <scheme val="minor"/>
      </rPr>
      <t xml:space="preserve">tab. </t>
    </r>
  </si>
  <si>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</si>
  <si>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</si>
  <si>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</si>
  <si>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 xml:space="preserve">These are Sensitivity Label's settings for Object based labeling. </t>
  </si>
  <si>
    <t>Teams meetings and chats</t>
  </si>
  <si>
    <t xml:space="preserve">These are Sensitivity Label's settings for "Teams meetings and chats" labeling. </t>
  </si>
  <si>
    <t>Groups &amp; Sites</t>
  </si>
  <si>
    <t xml:space="preserve">These are Sensitivity Label's settings for Container based labeling. </t>
  </si>
  <si>
    <t>These settings apply to teams, groups, and sites that have this label applied. They don't apply directly to the files stored in those containers.</t>
  </si>
  <si>
    <t>Use sensitivity labels with Microsoft Teams, Microsoft 365 Groups, and SharePoint sites | Microsoft Learn</t>
  </si>
  <si>
    <t>Summary</t>
  </si>
  <si>
    <t>This shows at a higher level the Sensitivity Label settings you have set for your Labels. This is meant for the use case of seeing a friendlier &amp; easier way to read your labels. If you need specifics of the setting or label, then go to that label's functionality tab and check or use the "Search" tab and bring that label up.</t>
  </si>
  <si>
    <t>Publishing</t>
  </si>
  <si>
    <r>
      <t xml:space="preserve">This shows who and what settings you are pushing out Sensitivity Labels to.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</si>
  <si>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t>Publish one or more labels to users' Microsoft 365 apps (like Outlook and Word), SharePoint sites, and Microsoft 365 groups. Once published, users can apply the labels to protect their content.</t>
  </si>
  <si>
    <t>Service-side Auto-Labeling</t>
  </si>
  <si>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Sensitivity Label.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</si>
  <si>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</si>
  <si>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</si>
  <si>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</si>
  <si>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r>
      <t xml:space="preserve">This is to show what Data Loss Prevention (DLP) policies you're using the Sensitivity Label with.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</si>
  <si>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</si>
  <si>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</si>
  <si>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Search</t>
  </si>
  <si>
    <t>This is for you to be able to search the Label, Publishing, Service-side Auto-Labeling, and or Data Loss Prevention (DLP) policy you're looking for. You would use the boxes at the top with numbers which are drop downs to select the numbered Label and or Policies you wish to review the configurations of.</t>
  </si>
  <si>
    <t>Label/Parent Label/Label Group/Sub-Label:</t>
  </si>
  <si>
    <t>Name:</t>
  </si>
  <si>
    <t>Display Name:</t>
  </si>
  <si>
    <t>Scope:</t>
  </si>
  <si>
    <t>Description for users:</t>
  </si>
  <si>
    <t>Description for admins:</t>
  </si>
  <si>
    <t>Label Color:</t>
  </si>
  <si>
    <t>Explanation</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</si>
  <si>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</si>
  <si>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</si>
  <si>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</si>
  <si>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What are the Scopes for this label. What capabilities will the label have and settings in those areas. The areas that you select here you need to go to the appropriate tabs on the bottom and add the settings for that label there. The tabs are the same color (Blue) because they are meant to be directly used together.</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</si>
  <si>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</si>
  <si>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</si>
  <si>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</si>
  <si>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</si>
  <si>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</si>
  <si>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</si>
  <si>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</si>
  <si>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</si>
  <si>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</si>
  <si>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</si>
  <si>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</si>
  <si>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</si>
  <si>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</si>
  <si>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</si>
  <si>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</si>
  <si>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</si>
  <si>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</si>
  <si>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</si>
  <si>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</si>
  <si>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</si>
  <si>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</si>
  <si>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</si>
  <si>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</si>
  <si>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</si>
  <si>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</si>
  <si>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User access to content expires:</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</si>
  <si>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</si>
  <si>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</si>
  <si>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</si>
  <si>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</si>
  <si>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</si>
  <si>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</si>
  <si>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</si>
  <si>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</si>
  <si>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</si>
  <si>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</si>
  <si>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</si>
  <si>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</si>
  <si>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</si>
  <si>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</si>
  <si>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r>
      <t xml:space="preserve">When users edit Office files or compose, reply to, or forward emails from Outlook that contain content matching the conditions you choose here, we'll automatically apply this label or recommend that they apply it themselves.
Automatic and recommended labeling works differently for items in Office 365 vs. files stored on Windows devices.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</si>
  <si>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</si>
  <si>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</si>
  <si>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</si>
  <si>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</si>
  <si>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</si>
  <si>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</si>
  <si>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</si>
  <si>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</si>
  <si>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</si>
  <si>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</si>
  <si>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</si>
  <si>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</si>
  <si>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https://learn.microsoft.com/en-us/purview/apply-sensitivity-label-automatically#how-automatic-or-recommended-labels-are-applied</t>
  </si>
  <si>
    <t>Select a check box</t>
  </si>
  <si>
    <t>Assign Permissions to specific user and groups</t>
  </si>
  <si>
    <t>In outlook, enforce one of the following restrictions</t>
  </si>
  <si>
    <t>Enter Text (Detect content that matches these conditions)</t>
  </si>
  <si>
    <r>
      <rPr>
        <b/>
        <sz val="12"/>
        <color theme="1"/>
        <rFont val="Aptos Narrow"/>
        <family val="2"/>
        <scheme val="minor"/>
      </rPr>
      <t>Control Access</t>
    </r>
    <r>
      <rPr>
        <sz val="11"/>
        <color theme="1"/>
        <rFont val="Aptos Narrow"/>
        <family val="2"/>
        <scheme val="minor"/>
      </rPr>
      <t xml:space="preserve">
  Control who can access and view labeled items.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</si>
  <si>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</si>
  <si>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</si>
  <si>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</si>
  <si>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</si>
  <si>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</si>
  <si>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</si>
  <si>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footers, and watermarks to labeled items.
</t>
    </r>
  </si>
  <si>
    <t>Let users assign permissions when they apply the label</t>
  </si>
  <si>
    <t>On a specific Date</t>
  </si>
  <si>
    <t xml:space="preserve">Use dynamic watermarking </t>
  </si>
  <si>
    <t>In Word, PowerPoint, and Excel, prompt users to specify Permissions</t>
  </si>
  <si>
    <t>Add a header</t>
  </si>
  <si>
    <t>Enter Text (Display this message to users when the label is applied)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</si>
  <si>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</si>
  <si>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</si>
  <si>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</si>
  <si>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</si>
  <si>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Use dynamic watermarking</t>
  </si>
  <si>
    <t xml:space="preserve">Use Double Key Encryption </t>
  </si>
  <si>
    <t>Use Double Key Encryption</t>
  </si>
  <si>
    <t>ggg</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</si>
  <si>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</si>
  <si>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</si>
  <si>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</si>
  <si>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</si>
  <si>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</si>
  <si>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</si>
  <si>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</si>
  <si>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</si>
  <si>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Detect sensitive content during screen sharing:</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</si>
  <si>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</si>
  <si>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</si>
  <si>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</si>
  <si>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</si>
  <si>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</si>
  <si>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</si>
  <si>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</si>
  <si>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If selected, you won't be able to apply end-to-end encryption.</t>
  </si>
  <si>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</si>
  <si>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</si>
  <si>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</si>
  <si>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</si>
  <si>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</si>
  <si>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</si>
  <si>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</si>
  <si>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</si>
  <si>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</si>
  <si>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</si>
  <si>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</si>
  <si>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</si>
  <si>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</si>
  <si>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</si>
  <si>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</si>
  <si>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</si>
  <si>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</si>
  <si>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</si>
  <si>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</si>
  <si>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</si>
  <si>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</si>
  <si>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</si>
  <si>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</si>
  <si>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</si>
  <si>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</si>
  <si>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</si>
  <si>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</si>
  <si>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</si>
  <si>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</si>
  <si>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</si>
  <si>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</si>
  <si>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</si>
  <si>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bvcghkv</t>
  </si>
  <si>
    <t>Private teams only</t>
  </si>
  <si>
    <t>Emails, Files, &amp; Other Data Assets (Object Based Labeling Functionality)</t>
  </si>
  <si>
    <t>Groups &amp; Sites (Container Based Labeling)</t>
  </si>
  <si>
    <t>Teams meetings and chats settings:</t>
  </si>
  <si>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</si>
  <si>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"Display Name"</t>
    </r>
    <r>
      <rPr>
        <sz val="12"/>
        <color theme="1"/>
        <rFont val="Aptos Narrow"/>
        <family val="2"/>
        <scheme val="minor"/>
      </rPr>
      <t xml:space="preserve"> instead of </t>
    </r>
    <r>
      <rPr>
        <b/>
        <i/>
        <sz val="12"/>
        <color theme="1"/>
        <rFont val="Aptos Narrow"/>
        <family val="2"/>
        <scheme val="minor"/>
      </rPr>
      <t>"Name"</t>
    </r>
    <r>
      <rPr>
        <sz val="12"/>
        <color theme="1"/>
        <rFont val="Aptos Narrow"/>
        <family val="2"/>
        <scheme val="minor"/>
      </rPr>
      <t xml:space="preserve"> is because that is what End-Users will see and what most decision makers care about.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</si>
  <si>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"Description for users"</t>
    </r>
    <r>
      <rPr>
        <sz val="12"/>
        <color theme="1"/>
        <rFont val="Aptos Narrow"/>
        <family val="2"/>
        <scheme val="minor"/>
      </rPr>
      <t xml:space="preserve"> instead of </t>
    </r>
    <r>
      <rPr>
        <b/>
        <i/>
        <sz val="12"/>
        <color theme="1"/>
        <rFont val="Aptos Narrow"/>
        <family val="2"/>
        <scheme val="minor"/>
      </rPr>
      <t>"Description for Admins"</t>
    </r>
    <r>
      <rPr>
        <sz val="12"/>
        <color theme="1"/>
        <rFont val="Aptos Narrow"/>
        <family val="2"/>
        <scheme val="minor"/>
      </rPr>
      <t xml:space="preserve"> is because that is what End-Users will see and what most decision makers care about. </t>
    </r>
  </si>
  <si>
    <r>
      <t xml:space="preserve">This is pulled directly from the </t>
    </r>
    <r>
      <rPr>
        <b/>
        <i/>
        <sz val="12"/>
        <color theme="1"/>
        <rFont val="Aptos Narrow"/>
        <family val="2"/>
        <scheme val="minor"/>
      </rPr>
      <t>"Emails, Files, &amp; Other Data"</t>
    </r>
    <r>
      <rPr>
        <sz val="12"/>
        <color theme="1"/>
        <rFont val="Aptos Narrow"/>
        <family val="2"/>
        <scheme val="minor"/>
      </rPr>
      <t xml:space="preserve"> tab. 
</t>
    </r>
    <r>
      <rPr>
        <b/>
        <i/>
        <sz val="12"/>
        <color theme="1"/>
        <rFont val="Aptos Narrow"/>
        <family val="2"/>
        <scheme val="minor"/>
      </rPr>
      <t xml:space="preserve">Access Control: </t>
    </r>
    <r>
      <rPr>
        <sz val="12"/>
        <color theme="1"/>
        <rFont val="Aptos Narrow"/>
        <family val="2"/>
        <scheme val="minor"/>
      </rPr>
      <t xml:space="preserve">
Under </t>
    </r>
    <r>
      <rPr>
        <b/>
        <i/>
        <sz val="12"/>
        <color theme="1"/>
        <rFont val="Aptos Narrow"/>
        <family val="2"/>
        <scheme val="minor"/>
      </rPr>
      <t>"Assign"</t>
    </r>
    <r>
      <rPr>
        <sz val="12"/>
        <color theme="1"/>
        <rFont val="Aptos Narrow"/>
        <family val="2"/>
        <scheme val="minor"/>
      </rPr>
      <t xml:space="preserve"> if the </t>
    </r>
    <r>
      <rPr>
        <b/>
        <i/>
        <sz val="12"/>
        <color theme="1"/>
        <rFont val="Aptos Narrow"/>
        <family val="2"/>
        <scheme val="minor"/>
      </rPr>
      <t>"Assign Permissions now"</t>
    </r>
    <r>
      <rPr>
        <sz val="12"/>
        <color theme="1"/>
        <rFont val="Aptos Narrow"/>
        <family val="2"/>
        <scheme val="minor"/>
      </rPr>
      <t xml:space="preserve"> box or </t>
    </r>
    <r>
      <rPr>
        <b/>
        <i/>
        <sz val="12"/>
        <color theme="1"/>
        <rFont val="Aptos Narrow"/>
        <family val="2"/>
        <scheme val="minor"/>
      </rPr>
      <t xml:space="preserve">"Let users assign permissions when they apply the label" </t>
    </r>
    <r>
      <rPr>
        <sz val="12"/>
        <color theme="1"/>
        <rFont val="Aptos Narrow"/>
        <family val="2"/>
        <scheme val="minor"/>
      </rPr>
      <t xml:space="preserve">box is selected then it will be </t>
    </r>
    <r>
      <rPr>
        <b/>
        <i/>
        <sz val="12"/>
        <color theme="1"/>
        <rFont val="Aptos Narrow"/>
        <family val="2"/>
        <scheme val="minor"/>
      </rPr>
      <t>"Encrypted"</t>
    </r>
    <r>
      <rPr>
        <sz val="12"/>
        <color theme="1"/>
        <rFont val="Aptos Narrow"/>
        <family val="2"/>
        <scheme val="minor"/>
      </rPr>
      <t xml:space="preserve">. 
If </t>
    </r>
    <r>
      <rPr>
        <b/>
        <i/>
        <sz val="12"/>
        <color theme="1"/>
        <rFont val="Aptos Narrow"/>
        <family val="2"/>
        <scheme val="minor"/>
      </rPr>
      <t>"Remove access control settings if already applied to items"</t>
    </r>
    <r>
      <rPr>
        <sz val="12"/>
        <color theme="1"/>
        <rFont val="Aptos Narrow"/>
        <family val="2"/>
        <scheme val="minor"/>
      </rPr>
      <t xml:space="preserve"> box is selected under </t>
    </r>
    <r>
      <rPr>
        <b/>
        <i/>
        <sz val="12"/>
        <color theme="1"/>
        <rFont val="Aptos Narrow"/>
        <family val="2"/>
        <scheme val="minor"/>
      </rPr>
      <t>"Remove or Configure"</t>
    </r>
    <r>
      <rPr>
        <sz val="12"/>
        <color theme="1"/>
        <rFont val="Aptos Narrow"/>
        <family val="2"/>
        <scheme val="minor"/>
      </rPr>
      <t xml:space="preserve"> then it will be </t>
    </r>
    <r>
      <rPr>
        <b/>
        <i/>
        <sz val="12"/>
        <color theme="1"/>
        <rFont val="Aptos Narrow"/>
        <family val="2"/>
        <scheme val="minor"/>
      </rPr>
      <t>"Remove Encryption"</t>
    </r>
    <r>
      <rPr>
        <sz val="12"/>
        <color theme="1"/>
        <rFont val="Aptos Narrow"/>
        <family val="2"/>
        <scheme val="minor"/>
      </rPr>
      <t xml:space="preserve">. 
If neither is selected, then it will be </t>
    </r>
    <r>
      <rPr>
        <b/>
        <i/>
        <sz val="12"/>
        <color theme="1"/>
        <rFont val="Aptos Narrow"/>
        <family val="2"/>
        <scheme val="minor"/>
      </rPr>
      <t>"No Encryption"</t>
    </r>
    <r>
      <rPr>
        <sz val="12"/>
        <color theme="1"/>
        <rFont val="Aptos Narrow"/>
        <family val="2"/>
        <scheme val="minor"/>
      </rPr>
      <t xml:space="preserve">.
</t>
    </r>
    <r>
      <rPr>
        <b/>
        <i/>
        <sz val="12"/>
        <color theme="1"/>
        <rFont val="Aptos Narrow"/>
        <family val="2"/>
        <scheme val="minor"/>
      </rPr>
      <t>Content Marking:</t>
    </r>
    <r>
      <rPr>
        <sz val="12"/>
        <color theme="1"/>
        <rFont val="Aptos Narrow"/>
        <family val="2"/>
        <scheme val="minor"/>
      </rPr>
      <t xml:space="preserve">
Under </t>
    </r>
    <r>
      <rPr>
        <b/>
        <i/>
        <sz val="12"/>
        <color theme="1"/>
        <rFont val="Aptos Narrow"/>
        <family val="2"/>
        <scheme val="minor"/>
      </rPr>
      <t>“Content Marking”</t>
    </r>
    <r>
      <rPr>
        <sz val="12"/>
        <color theme="1"/>
        <rFont val="Aptos Narrow"/>
        <family val="2"/>
        <scheme val="minor"/>
      </rPr>
      <t xml:space="preserve"> if </t>
    </r>
    <r>
      <rPr>
        <b/>
        <i/>
        <sz val="12"/>
        <color theme="1"/>
        <rFont val="Aptos Narrow"/>
        <family val="2"/>
        <scheme val="minor"/>
      </rPr>
      <t>“Add a watermark”</t>
    </r>
    <r>
      <rPr>
        <sz val="12"/>
        <color theme="1"/>
        <rFont val="Aptos Narrow"/>
        <family val="2"/>
        <scheme val="minor"/>
      </rPr>
      <t xml:space="preserve">, </t>
    </r>
    <r>
      <rPr>
        <b/>
        <i/>
        <sz val="12"/>
        <color theme="1"/>
        <rFont val="Aptos Narrow"/>
        <family val="2"/>
        <scheme val="minor"/>
      </rPr>
      <t>“Add a header”</t>
    </r>
    <r>
      <rPr>
        <sz val="12"/>
        <color theme="1"/>
        <rFont val="Aptos Narrow"/>
        <family val="2"/>
        <scheme val="minor"/>
      </rPr>
      <t xml:space="preserve">, and or </t>
    </r>
    <r>
      <rPr>
        <b/>
        <i/>
        <sz val="12"/>
        <color theme="1"/>
        <rFont val="Aptos Narrow"/>
        <family val="2"/>
        <scheme val="minor"/>
      </rPr>
      <t xml:space="preserve">“Add a footer” </t>
    </r>
    <r>
      <rPr>
        <sz val="12"/>
        <color theme="1"/>
        <rFont val="Aptos Narrow"/>
        <family val="2"/>
        <scheme val="minor"/>
      </rPr>
      <t xml:space="preserve">boxes are selected then the answer will be </t>
    </r>
    <r>
      <rPr>
        <b/>
        <i/>
        <sz val="12"/>
        <color theme="1"/>
        <rFont val="Aptos Narrow"/>
        <family val="2"/>
        <scheme val="minor"/>
      </rPr>
      <t>“Yes”</t>
    </r>
    <r>
      <rPr>
        <sz val="12"/>
        <color theme="1"/>
        <rFont val="Aptos Narrow"/>
        <family val="2"/>
        <scheme val="minor"/>
      </rPr>
      <t xml:space="preserve">.
</t>
    </r>
    <r>
      <rPr>
        <b/>
        <i/>
        <sz val="12"/>
        <color theme="1"/>
        <rFont val="Aptos Narrow"/>
        <family val="2"/>
        <scheme val="minor"/>
      </rPr>
      <t>Auto-labeling for files and emails: "Client-side Auto-Labeling":</t>
    </r>
    <r>
      <rPr>
        <sz val="12"/>
        <color theme="1"/>
        <rFont val="Aptos Narrow"/>
        <family val="2"/>
        <scheme val="minor"/>
      </rPr>
      <t xml:space="preserve">
Under the section of the </t>
    </r>
    <r>
      <rPr>
        <b/>
        <i/>
        <sz val="12"/>
        <color theme="1"/>
        <rFont val="Aptos Narrow"/>
        <family val="2"/>
        <scheme val="minor"/>
      </rPr>
      <t>“same name”</t>
    </r>
    <r>
      <rPr>
        <sz val="12"/>
        <color theme="1"/>
        <rFont val="Aptos Narrow"/>
        <family val="2"/>
        <scheme val="minor"/>
      </rPr>
      <t xml:space="preserve"> if </t>
    </r>
    <r>
      <rPr>
        <b/>
        <i/>
        <sz val="12"/>
        <color theme="1"/>
        <rFont val="Aptos Narrow"/>
        <family val="2"/>
        <scheme val="minor"/>
      </rPr>
      <t>“Auto-labeling for files and emails”</t>
    </r>
    <r>
      <rPr>
        <sz val="12"/>
        <color theme="1"/>
        <rFont val="Aptos Narrow"/>
        <family val="2"/>
        <scheme val="minor"/>
      </rPr>
      <t xml:space="preserve"> box is selected then the answer will be </t>
    </r>
    <r>
      <rPr>
        <b/>
        <i/>
        <sz val="12"/>
        <color theme="1"/>
        <rFont val="Aptos Narrow"/>
        <family val="2"/>
        <scheme val="minor"/>
      </rPr>
      <t>“Yes”</t>
    </r>
    <r>
      <rPr>
        <sz val="12"/>
        <color theme="1"/>
        <rFont val="Aptos Narrow"/>
        <family val="2"/>
        <scheme val="minor"/>
      </rPr>
      <t xml:space="preserve">. </t>
    </r>
  </si>
  <si>
    <r>
      <t xml:space="preserve">This is pulled directly from the </t>
    </r>
    <r>
      <rPr>
        <b/>
        <i/>
        <sz val="12"/>
        <color theme="1"/>
        <rFont val="Aptos Narrow"/>
        <family val="2"/>
        <scheme val="minor"/>
      </rPr>
      <t>"Scope"</t>
    </r>
    <r>
      <rPr>
        <sz val="12"/>
        <color theme="1"/>
        <rFont val="Aptos Narrow"/>
        <family val="2"/>
        <scheme val="minor"/>
      </rPr>
      <t xml:space="preserve"> section in the </t>
    </r>
    <r>
      <rPr>
        <b/>
        <i/>
        <sz val="12"/>
        <color theme="1"/>
        <rFont val="Aptos Narrow"/>
        <family val="2"/>
        <scheme val="minor"/>
      </rPr>
      <t>"Sensitivity Labels"</t>
    </r>
    <r>
      <rPr>
        <sz val="12"/>
        <color theme="1"/>
        <rFont val="Aptos Narrow"/>
        <family val="2"/>
        <scheme val="minor"/>
      </rPr>
      <t xml:space="preserve"> tab. 
If you selected the </t>
    </r>
    <r>
      <rPr>
        <b/>
        <i/>
        <sz val="12"/>
        <color theme="1"/>
        <rFont val="Aptos Narrow"/>
        <family val="2"/>
        <scheme val="minor"/>
      </rPr>
      <t>"Meetings"</t>
    </r>
    <r>
      <rPr>
        <sz val="12"/>
        <color theme="1"/>
        <rFont val="Aptos Narrow"/>
        <family val="2"/>
        <scheme val="minor"/>
      </rPr>
      <t xml:space="preserve"> box under </t>
    </r>
    <r>
      <rPr>
        <b/>
        <i/>
        <sz val="12"/>
        <color theme="1"/>
        <rFont val="Aptos Narrow"/>
        <family val="2"/>
        <scheme val="minor"/>
      </rPr>
      <t>"Scope"</t>
    </r>
    <r>
      <rPr>
        <sz val="12"/>
        <color theme="1"/>
        <rFont val="Aptos Narrow"/>
        <family val="2"/>
        <scheme val="minor"/>
      </rPr>
      <t xml:space="preserve"> in the </t>
    </r>
    <r>
      <rPr>
        <b/>
        <i/>
        <sz val="12"/>
        <color theme="1"/>
        <rFont val="Aptos Narrow"/>
        <family val="2"/>
        <scheme val="minor"/>
      </rPr>
      <t>"Sensitivity Labels"</t>
    </r>
    <r>
      <rPr>
        <sz val="12"/>
        <color theme="1"/>
        <rFont val="Aptos Narrow"/>
        <family val="2"/>
        <scheme val="minor"/>
      </rPr>
      <t xml:space="preserve"> tab then this is will </t>
    </r>
    <r>
      <rPr>
        <b/>
        <i/>
        <sz val="12"/>
        <color theme="1"/>
        <rFont val="Aptos Narrow"/>
        <family val="2"/>
        <scheme val="minor"/>
      </rPr>
      <t>"Yes"</t>
    </r>
    <r>
      <rPr>
        <sz val="12"/>
        <color theme="1"/>
        <rFont val="Aptos Narrow"/>
        <family val="2"/>
        <scheme val="minor"/>
      </rPr>
      <t xml:space="preserve"> in not, then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</si>
  <si>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"Define privacy and external user access settings"</t>
    </r>
    <r>
      <rPr>
        <sz val="12"/>
        <color theme="1"/>
        <rFont val="Aptos Narrow"/>
        <family val="2"/>
        <scheme val="minor"/>
      </rPr>
      <t xml:space="preserve"> section in the "Groups &amp; Sites" tab. 
</t>
    </r>
    <r>
      <rPr>
        <b/>
        <i/>
        <sz val="12"/>
        <color theme="1"/>
        <rFont val="Aptos Narrow"/>
        <family val="2"/>
        <scheme val="minor"/>
      </rPr>
      <t>Privacy and external user access:</t>
    </r>
    <r>
      <rPr>
        <sz val="12"/>
        <color theme="1"/>
        <rFont val="Aptos Narrow"/>
        <family val="2"/>
        <scheme val="minor"/>
      </rPr>
      <t xml:space="preserve">
If you select </t>
    </r>
    <r>
      <rPr>
        <b/>
        <i/>
        <sz val="12"/>
        <color theme="1"/>
        <rFont val="Aptos Narrow"/>
        <family val="2"/>
        <scheme val="minor"/>
      </rPr>
      <t>"Public"</t>
    </r>
    <r>
      <rPr>
        <sz val="12"/>
        <color theme="1"/>
        <rFont val="Aptos Narrow"/>
        <family val="2"/>
        <scheme val="minor"/>
      </rPr>
      <t xml:space="preserve"> or </t>
    </r>
    <r>
      <rPr>
        <b/>
        <i/>
        <sz val="12"/>
        <color theme="1"/>
        <rFont val="Aptos Narrow"/>
        <family val="2"/>
        <scheme val="minor"/>
      </rPr>
      <t>"Private"</t>
    </r>
    <r>
      <rPr>
        <sz val="12"/>
        <color theme="1"/>
        <rFont val="Aptos Narrow"/>
        <family val="2"/>
        <scheme val="minor"/>
      </rPr>
      <t xml:space="preserve"> it will be </t>
    </r>
    <r>
      <rPr>
        <b/>
        <i/>
        <sz val="12"/>
        <color theme="1"/>
        <rFont val="Aptos Narrow"/>
        <family val="2"/>
        <scheme val="minor"/>
      </rPr>
      <t>"Yes"</t>
    </r>
    <r>
      <rPr>
        <sz val="12"/>
        <color theme="1"/>
        <rFont val="Aptos Narrow"/>
        <family val="2"/>
        <scheme val="minor"/>
      </rPr>
      <t xml:space="preserve">
If you Select </t>
    </r>
    <r>
      <rPr>
        <b/>
        <i/>
        <sz val="12"/>
        <color theme="1"/>
        <rFont val="Aptos Narrow"/>
        <family val="2"/>
        <scheme val="minor"/>
      </rPr>
      <t>"None"</t>
    </r>
    <r>
      <rPr>
        <sz val="12"/>
        <color theme="1"/>
        <rFont val="Aptos Narrow"/>
        <family val="2"/>
        <scheme val="minor"/>
      </rPr>
      <t xml:space="preserve"> or leave </t>
    </r>
    <r>
      <rPr>
        <b/>
        <i/>
        <sz val="12"/>
        <color theme="1"/>
        <rFont val="Aptos Narrow"/>
        <family val="2"/>
        <scheme val="minor"/>
      </rPr>
      <t>"Blank"</t>
    </r>
    <r>
      <rPr>
        <sz val="12"/>
        <color theme="1"/>
        <rFont val="Aptos Narrow"/>
        <family val="2"/>
        <scheme val="minor"/>
      </rPr>
      <t xml:space="preserv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Let Microsoft 365 Group owners add people outside your organization to the group as guests: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</si>
  <si>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This is pulled directly from the</t>
    </r>
    <r>
      <rPr>
        <b/>
        <i/>
        <sz val="12"/>
        <color theme="1"/>
        <rFont val="Aptos Narrow"/>
        <family val="2"/>
        <scheme val="minor"/>
      </rPr>
      <t xml:space="preserve"> "External sharing and Conditional Access"</t>
    </r>
    <r>
      <rPr>
        <sz val="12"/>
        <color theme="1"/>
        <rFont val="Aptos Narrow"/>
        <family val="2"/>
        <scheme val="minor"/>
      </rPr>
      <t xml:space="preserve"> section in the</t>
    </r>
    <r>
      <rPr>
        <b/>
        <i/>
        <sz val="12"/>
        <color theme="1"/>
        <rFont val="Aptos Narrow"/>
        <family val="2"/>
        <scheme val="minor"/>
      </rPr>
      <t xml:space="preserve"> "Groups &amp; Sites"</t>
    </r>
    <r>
      <rPr>
        <sz val="12"/>
        <color theme="1"/>
        <rFont val="Aptos Narrow"/>
        <family val="2"/>
        <scheme val="minor"/>
      </rPr>
      <t xml:space="preserve"> tab. 
</t>
    </r>
    <r>
      <rPr>
        <b/>
        <i/>
        <sz val="12"/>
        <color theme="1"/>
        <rFont val="Aptos Narrow"/>
        <family val="2"/>
        <scheme val="minor"/>
      </rPr>
      <t>Content can be shared with:</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Use Microsoft Entra Conditional Access to protect labeled SharePoint sites: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</si>
  <si>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"Private teams discoverability and shared channel controls"</t>
    </r>
    <r>
      <rPr>
        <sz val="12"/>
        <color theme="1"/>
        <rFont val="Aptos Narrow"/>
        <family val="2"/>
        <scheme val="minor"/>
      </rPr>
      <t xml:space="preserve"> section in the </t>
    </r>
    <r>
      <rPr>
        <b/>
        <i/>
        <sz val="12"/>
        <color theme="1"/>
        <rFont val="Aptos Narrow"/>
        <family val="2"/>
        <scheme val="minor"/>
      </rPr>
      <t>"Groups &amp; Sites"</t>
    </r>
    <r>
      <rPr>
        <sz val="12"/>
        <color theme="1"/>
        <rFont val="Aptos Narrow"/>
        <family val="2"/>
        <scheme val="minor"/>
      </rPr>
      <t xml:space="preserve"> tab. 
</t>
    </r>
    <r>
      <rPr>
        <b/>
        <i/>
        <sz val="12"/>
        <color theme="1"/>
        <rFont val="Aptos Narrow"/>
        <family val="2"/>
        <scheme val="minor"/>
      </rPr>
      <t>Allow users to discover private teams that have this label applied:</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Teams shared channels:</t>
    </r>
    <r>
      <rPr>
        <sz val="12"/>
        <color theme="1"/>
        <rFont val="Aptos Narrow"/>
        <family val="2"/>
        <scheme val="minor"/>
      </rPr>
      <t xml:space="preserve">
If you selected any </t>
    </r>
    <r>
      <rPr>
        <b/>
        <i/>
        <sz val="12"/>
        <color theme="1"/>
        <rFont val="Aptos Narrow"/>
        <family val="2"/>
        <scheme val="minor"/>
      </rPr>
      <t>"boxes"</t>
    </r>
    <r>
      <rPr>
        <sz val="12"/>
        <color theme="1"/>
        <rFont val="Aptos Narrow"/>
        <family val="2"/>
        <scheme val="minor"/>
      </rPr>
      <t xml:space="preserve"> under </t>
    </r>
    <r>
      <rPr>
        <b/>
        <i/>
        <sz val="12"/>
        <color theme="1"/>
        <rFont val="Aptos Narrow"/>
        <family val="2"/>
        <scheme val="minor"/>
      </rPr>
      <t>"this"</t>
    </r>
    <r>
      <rPr>
        <sz val="12"/>
        <color theme="1"/>
        <rFont val="Aptos Narrow"/>
        <family val="2"/>
        <scheme val="minor"/>
      </rPr>
      <t xml:space="preserve"> section the answer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</si>
  <si>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t>This tab is used to look up any Sensitivity Labels, Publishing Policies, Service-Side Auto-Labeling Policies, and or Data Loss Prevention (DLP) policies you have.</t>
  </si>
  <si>
    <t>Content Marking</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</si>
  <si>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</si>
  <si>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</si>
  <si>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</si>
  <si>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</si>
  <si>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</si>
  <si>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</si>
  <si>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</si>
  <si>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</si>
  <si>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</si>
  <si>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</si>
  <si>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</si>
  <si>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</si>
  <si>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</si>
  <si>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</si>
  <si>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</si>
  <si>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</si>
  <si>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</si>
  <si>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</si>
  <si>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</si>
  <si>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</si>
  <si>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</si>
  <si>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</si>
  <si>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</si>
  <si>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</si>
  <si>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</si>
  <si>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</si>
  <si>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</si>
  <si>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</si>
  <si>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</si>
  <si>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</si>
  <si>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</si>
  <si>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</si>
  <si>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</si>
  <si>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</si>
  <si>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</si>
  <si>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</si>
  <si>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</si>
  <si>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</si>
  <si>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</si>
  <si>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</si>
  <si>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</si>
  <si>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</si>
  <si>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Require users to apply a label to their groups or sites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</si>
  <si>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</si>
  <si>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</si>
  <si>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</si>
  <si>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</si>
  <si>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</si>
  <si>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</si>
  <si>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</si>
  <si>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</si>
  <si>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</si>
  <si>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Locations where you want to apply the label:</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</si>
  <si>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</si>
  <si>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</si>
  <si>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</si>
  <si>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</si>
  <si>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</si>
  <si>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</si>
  <si>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</si>
  <si>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</si>
  <si>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</si>
  <si>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</si>
  <si>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</si>
  <si>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</si>
  <si>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across all of the locations your specified like in Data Loss Prevention (DLP). </t>
    </r>
  </si>
  <si>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</si>
  <si>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</si>
  <si>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</si>
  <si>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</si>
  <si>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</si>
  <si>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</si>
  <si>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</si>
  <si>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</si>
  <si>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</si>
  <si>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</si>
  <si>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</si>
  <si>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</si>
  <si>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</si>
  <si>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</si>
  <si>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</si>
  <si>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</si>
  <si>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</si>
  <si>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fgh</t>
  </si>
  <si>
    <t/>
  </si>
  <si>
    <t>Data Loss Prevention (DLP)</t>
  </si>
  <si>
    <t>Policy mode:</t>
  </si>
  <si>
    <t>Locations:</t>
  </si>
  <si>
    <t>Data Loss Prevention (DLP) rules:</t>
  </si>
  <si>
    <t>Name of the Data Loss Prevention (DLP) Policy.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</si>
  <si>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</si>
  <si>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</si>
  <si>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</si>
  <si>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</si>
  <si>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</si>
  <si>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</si>
  <si>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</si>
  <si>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</si>
  <si>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</si>
  <si>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Select scenario from drop down</t>
  </si>
  <si>
    <t>Please select the desired Sensitivity Label you want to see.</t>
  </si>
  <si>
    <t>Please select the desired Publishing Policy you want to see.</t>
  </si>
  <si>
    <t>Please select the desired Service-Side Auto-Labeling policy you want to see.</t>
  </si>
  <si>
    <t>Please select the desired DLP Policy you want to see.</t>
  </si>
  <si>
    <r>
      <rPr>
        <b/>
        <sz val="12"/>
        <color theme="1"/>
        <rFont val="Aptos Narrow"/>
        <family val="2"/>
        <scheme val="minor"/>
      </rPr>
      <t>Control Access</t>
    </r>
    <r>
      <rPr>
        <sz val="11"/>
        <color theme="1"/>
        <rFont val="Aptos Narrow"/>
        <family val="2"/>
        <scheme val="minor"/>
      </rPr>
      <t xml:space="preserve">
  Control who can access and view labels</t>
    </r>
  </si>
  <si>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</si>
  <si>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add a footer</t>
  </si>
  <si>
    <t>All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</si>
</sst>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b/>
      <sz val="14"/>
      <color theme="0" tint="-0.34998626667073579"/>
      <name val="Aptos Narrow"/>
      <family val="2"/>
      <scheme val="minor"/>
    </font>
    <font>
      <b/>
      <sz val="11"/>
      <color theme="0"/>
      <name val="Aptos Narrow"/>
      <family val="2"/>
      <scheme val="minor"/>
    </font>
    <font>
      <b/>
      <sz val="12"/>
      <color theme="1"/>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
      <b/>
      <sz val="12"/>
      <color theme="3"/>
      <name val="Aptos Narrow"/>
      <family val="2"/>
      <scheme val="minor"/>
    </font>
    <font>
      <b/>
      <sz val="14"/>
      <color rgb="FF0070C0"/>
      <name val="Aptos Narrow"/>
      <family val="2"/>
      <scheme val="minor"/>
    </font>
    <font>
      <sz val="14"/>
      <color rgb="FF0070C0"/>
      <name val="Aptos Narrow"/>
      <family val="2"/>
      <scheme val="minor"/>
    </font>
    <font>
      <b/>
      <i/>
      <sz val="14"/>
      <color rgb="FF000000"/>
      <name val="Aptos Narrow"/>
      <family val="2"/>
      <scheme val="minor"/>
    </font>
    <font>
      <b/>
      <i/>
      <sz val="11"/>
      <color rgb="FFFF0000"/>
      <name val="Aptos Narrow"/>
      <family val="2"/>
      <scheme val="minor"/>
    </font>
    <font>
      <b/>
      <i/>
      <sz val="12"/>
      <color theme="1"/>
      <name val="Aptos Narrow"/>
      <family val="2"/>
      <scheme val="minor"/>
    </font>
    <font>
      <u/>
      <sz val="11"/>
      <color theme="0"/>
      <name val="Aptos Narrow"/>
      <family val="2"/>
      <scheme val="minor"/>
    </font>
    <font>
      <i/>
      <sz val="11"/>
      <color theme="1"/>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B0F0"/>
        <bgColor rgb="FF000000"/>
      </patternFill>
    </fill>
    <fill>
      <patternFill patternType="solid">
        <fgColor rgb="FFE8E8E8"/>
        <bgColor rgb="FF000000"/>
      </patternFill>
    </fill>
    <fill>
      <patternFill patternType="solid">
        <fgColor theme="1"/>
        <bgColor rgb="FF000000"/>
      </patternFill>
    </fill>
    <fill>
      <patternFill patternType="solid">
        <fgColor rgb="FFF8F8F8"/>
        <bgColor indexed="64"/>
      </patternFill>
    </fill>
    <fill>
      <patternFill patternType="solid">
        <fgColor theme="4" tint="0.79998168889431442"/>
        <bgColor indexed="64"/>
      </patternFill>
    </fill>
    <fill>
      <patternFill patternType="solid">
        <fgColor theme="4" tint="0.79998168889431442"/>
        <bgColor rgb="FF000000"/>
      </patternFill>
    </fill>
  </fills>
  <borders count="7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medium">
        <color theme="0"/>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0" fillId="0" borderId="0" applyNumberFormat="0" applyFill="0" applyBorder="0" applyAlignment="0" applyProtection="0"/>
  </cellStyleXfs>
  <cellXfs count="971">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1" fillId="0" borderId="0" xfId="0" applyFont="1"/>
    <xf numFmtId="0" fontId="21" fillId="0" borderId="0" xfId="0" applyFont="1" applyAlignment="1">
      <alignment horizontal="left"/>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9" xfId="0" applyFont="1" applyBorder="1" applyAlignment="1">
      <alignment horizontal="center" wrapText="1"/>
    </xf>
    <xf numFmtId="0" fontId="0" fillId="2" borderId="0" xfId="0" applyFill="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2" fillId="0" borderId="21" xfId="0" applyFont="1" applyBorder="1" applyAlignment="1">
      <alignment horizontal="center" wrapText="1"/>
    </xf>
    <xf numFmtId="0" fontId="12" fillId="0" borderId="21" xfId="0" applyFont="1" applyBorder="1" applyAlignment="1">
      <alignment horizontal="center" wrapText="1"/>
    </xf>
    <xf numFmtId="0" fontId="10" fillId="0" borderId="21" xfId="0" applyFont="1" applyBorder="1" applyAlignment="1">
      <alignment horizontal="center" wrapText="1"/>
    </xf>
    <xf numFmtId="0" fontId="15" fillId="0" borderId="21" xfId="0" applyFont="1" applyBorder="1" applyAlignment="1">
      <alignment horizontal="center" wrapText="1"/>
    </xf>
    <xf numFmtId="0" fontId="9" fillId="0" borderId="21" xfId="0" applyFont="1" applyBorder="1" applyAlignment="1">
      <alignment horizontal="center" wrapText="1"/>
    </xf>
    <xf numFmtId="0" fontId="10" fillId="0" borderId="22" xfId="0" applyFont="1" applyBorder="1" applyAlignment="1">
      <alignment horizontal="center"/>
    </xf>
    <xf numFmtId="0" fontId="9" fillId="0" borderId="19" xfId="0" applyFont="1" applyBorder="1" applyAlignment="1">
      <alignment wrapText="1"/>
    </xf>
    <xf numFmtId="0" fontId="10" fillId="0" borderId="19" xfId="0" applyFont="1" applyBorder="1" applyAlignment="1">
      <alignment horizontal="center"/>
    </xf>
    <xf numFmtId="0" fontId="0" fillId="0" borderId="25" xfId="0" applyBorder="1" applyAlignment="1">
      <alignment wrapText="1"/>
    </xf>
    <xf numFmtId="0" fontId="9" fillId="0" borderId="25" xfId="0" applyFont="1" applyBorder="1" applyAlignment="1">
      <alignment wrapText="1"/>
    </xf>
    <xf numFmtId="0" fontId="13" fillId="0" borderId="25" xfId="0" applyFont="1" applyBorder="1" applyAlignment="1">
      <alignment wrapText="1"/>
    </xf>
    <xf numFmtId="0" fontId="5" fillId="0" borderId="25" xfId="0" applyFont="1" applyBorder="1" applyAlignment="1">
      <alignment wrapText="1"/>
    </xf>
    <xf numFmtId="0" fontId="9" fillId="0" borderId="26" xfId="0" applyFont="1" applyBorder="1" applyAlignment="1">
      <alignment wrapText="1"/>
    </xf>
    <xf numFmtId="0" fontId="0" fillId="0" borderId="21" xfId="0" applyBorder="1">
      <extLst>
        <ext xmlns:xfpb="http://schemas.microsoft.com/office/spreadsheetml/2022/featurepropertybag" uri="{C7286773-470A-42A8-94C5-96B5CB345126}">
          <xfpb:xfComplement i="0"/>
        </ext>
      </extLst>
    </xf>
    <xf numFmtId="0" fontId="7" fillId="0" borderId="21" xfId="0" applyFont="1" applyBorder="1" applyAlignment="1">
      <alignment vertical="center"/>
    </xf>
    <xf numFmtId="0" fontId="0" fillId="0" borderId="21" xfId="0" applyBorder="1"/>
    <xf numFmtId="0" fontId="5" fillId="0" borderId="21" xfId="0" applyFont="1"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19" xfId="0" applyBorder="1"/>
    <xf numFmtId="0" fontId="0" fillId="0" borderId="25" xfId="0" applyBorder="1"/>
    <xf numFmtId="0" fontId="5" fillId="2" borderId="25" xfId="0" applyFont="1" applyFill="1" applyBorder="1"/>
    <xf numFmtId="0" fontId="0" fillId="0" borderId="25" xfId="0" applyBorder="1">
      <extLst>
        <ext xmlns:xfpb="http://schemas.microsoft.com/office/spreadsheetml/2022/featurepropertybag" uri="{C7286773-470A-42A8-94C5-96B5CB345126}">
          <xfpb:xfComplement i="0"/>
        </ext>
      </extLst>
    </xf>
    <xf numFmtId="0" fontId="0" fillId="0" borderId="26" xfId="0" applyBorder="1"/>
    <xf numFmtId="0" fontId="0" fillId="0" borderId="22" xfId="0" applyBorder="1"/>
    <xf numFmtId="0" fontId="10" fillId="0" borderId="0" xfId="0" applyFont="1" applyAlignment="1">
      <alignment horizontal="left"/>
    </xf>
    <xf numFmtId="0" fontId="5" fillId="0" borderId="19" xfId="0" applyFont="1" applyBorder="1"/>
    <xf numFmtId="0" fontId="10" fillId="0" borderId="0" xfId="0" applyFont="1"/>
    <xf numFmtId="0" fontId="5" fillId="0" borderId="25" xfId="0" applyFont="1" applyBorder="1"/>
    <xf numFmtId="0" fontId="0" fillId="0" borderId="21" xfId="0" applyBorder="1" applyAlignment="1">
      <alignment wrapText="1"/>
    </xf>
    <xf numFmtId="0" fontId="0" fillId="0" borderId="30" xfId="0" applyBorder="1"/>
    <xf numFmtId="0" fontId="5" fillId="0" borderId="21" xfId="0" applyFont="1" applyBorder="1">
      <extLst>
        <ext xmlns:xfpb="http://schemas.microsoft.com/office/spreadsheetml/2022/featurepropertybag" uri="{C7286773-470A-42A8-94C5-96B5CB345126}">
          <xfpb:xfComplement i="0"/>
        </ext>
      </extLst>
    </xf>
    <xf numFmtId="0" fontId="0" fillId="0" borderId="21"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25" xfId="0" applyFont="1" applyBorder="1" applyAlignment="1">
      <alignment vertical="center"/>
      <extLst>
        <ext xmlns:xfpb="http://schemas.microsoft.com/office/spreadsheetml/2022/featurepropertybag" uri="{C7286773-470A-42A8-94C5-96B5CB345126}">
          <xfpb:xfComplement i="0"/>
        </ext>
      </extLst>
    </xf>
    <xf numFmtId="0" fontId="9" fillId="0" borderId="21" xfId="0" applyFont="1" applyBorder="1" applyAlignment="1">
      <alignment vertical="center"/>
    </xf>
    <xf numFmtId="0" fontId="9" fillId="0" borderId="30"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5" fillId="2" borderId="0" xfId="0" applyFont="1" applyFill="1"/>
    <xf numFmtId="0" fontId="25" fillId="2" borderId="0" xfId="0" applyFont="1" applyFill="1" applyAlignment="1">
      <alignment horizontal="center"/>
    </xf>
    <xf numFmtId="0" fontId="25" fillId="2" borderId="0" xfId="0" applyFont="1" applyFill="1" applyAlignment="1">
      <alignment wrapText="1"/>
    </xf>
    <xf numFmtId="0" fontId="25" fillId="2" borderId="0" xfId="0" applyFont="1" applyFill="1" applyAlignment="1">
      <alignment horizontal="center" wrapText="1"/>
    </xf>
    <xf numFmtId="0" fontId="25" fillId="0" borderId="0" xfId="0" applyFont="1"/>
    <xf numFmtId="0" fontId="11" fillId="0" borderId="0" xfId="0" applyFont="1"/>
    <xf numFmtId="0" fontId="11" fillId="2" borderId="0" xfId="0" applyFont="1" applyFill="1"/>
    <xf numFmtId="0" fontId="25" fillId="3" borderId="0" xfId="0" applyFont="1" applyFill="1"/>
    <xf numFmtId="0" fontId="0" fillId="0" borderId="2" xfId="0" applyBorder="1" applyAlignment="1">
      <alignment wrapText="1"/>
    </xf>
    <xf numFmtId="0" fontId="26" fillId="4" borderId="14" xfId="0" applyFont="1" applyFill="1" applyBorder="1" applyAlignment="1">
      <alignment horizontal="center" vertical="center"/>
    </xf>
    <xf numFmtId="0" fontId="26" fillId="4" borderId="14" xfId="0" applyFont="1" applyFill="1" applyBorder="1" applyAlignment="1">
      <alignment horizontal="center" vertical="center" wrapText="1"/>
    </xf>
    <xf numFmtId="0" fontId="28" fillId="4" borderId="14" xfId="0" applyFont="1" applyFill="1" applyBorder="1" applyAlignment="1">
      <alignment horizontal="center" vertical="center"/>
    </xf>
    <xf numFmtId="0" fontId="0" fillId="0" borderId="21"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25" xfId="0" applyBorder="1" applyAlignment="1">
      <alignment horizontal="right" vertical="top"/>
      <extLst>
        <ext xmlns:xfpb="http://schemas.microsoft.com/office/spreadsheetml/2022/featurepropertybag" uri="{C7286773-470A-42A8-94C5-96B5CB345126}">
          <xfpb:xfComplement i="0"/>
        </ext>
      </extLst>
    </xf>
    <xf numFmtId="0" fontId="0" fillId="0" borderId="25" xfId="0" applyBorder="1" applyAlignment="1">
      <alignment vertical="top"/>
    </xf>
    <xf numFmtId="0" fontId="25" fillId="3" borderId="15" xfId="0" applyFont="1" applyFill="1" applyBorder="1" applyAlignment="1">
      <alignment horizontal="center"/>
    </xf>
    <xf numFmtId="0" fontId="2" fillId="0" borderId="19" xfId="0" applyFont="1" applyBorder="1" applyAlignment="1">
      <alignment horizontal="center" wrapText="1"/>
    </xf>
    <xf numFmtId="0" fontId="26" fillId="0" borderId="0" xfId="0" applyFont="1" applyAlignment="1">
      <alignment vertical="center" wrapText="1"/>
    </xf>
    <xf numFmtId="0" fontId="0" fillId="0" borderId="0" xfId="0" applyAlignment="1">
      <alignment horizontal="center" vertical="top"/>
    </xf>
    <xf numFmtId="0" fontId="26" fillId="3" borderId="14" xfId="0" applyFont="1" applyFill="1" applyBorder="1" applyAlignment="1">
      <alignment horizontal="center" vertical="center" wrapText="1"/>
    </xf>
    <xf numFmtId="0" fontId="0" fillId="3" borderId="0" xfId="0" applyFill="1" applyAlignment="1">
      <alignment vertical="top"/>
    </xf>
    <xf numFmtId="0" fontId="26" fillId="0" borderId="15" xfId="0" applyFont="1" applyBorder="1" applyAlignment="1">
      <alignment vertical="center" wrapText="1"/>
    </xf>
    <xf numFmtId="0" fontId="26" fillId="0" borderId="15" xfId="0" applyFont="1" applyBorder="1" applyAlignment="1">
      <alignment horizontal="left" vertical="center"/>
    </xf>
    <xf numFmtId="0" fontId="0" fillId="3" borderId="6" xfId="0" applyFill="1" applyBorder="1"/>
    <xf numFmtId="0" fontId="0" fillId="3" borderId="11" xfId="0" applyFill="1" applyBorder="1"/>
    <xf numFmtId="0" fontId="0" fillId="3" borderId="12" xfId="0" applyFill="1" applyBorder="1"/>
    <xf numFmtId="0" fontId="0" fillId="5" borderId="0" xfId="0" applyFill="1"/>
    <xf numFmtId="0" fontId="31" fillId="0" borderId="0" xfId="0" applyFont="1"/>
    <xf numFmtId="0" fontId="0" fillId="5" borderId="15" xfId="0" applyFill="1" applyBorder="1"/>
    <xf numFmtId="0" fontId="0" fillId="5" borderId="17" xfId="0" applyFill="1" applyBorder="1"/>
    <xf numFmtId="0" fontId="0" fillId="5" borderId="16"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26" fillId="3" borderId="38" xfId="0" applyFont="1" applyFill="1" applyBorder="1" applyAlignment="1">
      <alignment horizontal="center" vertical="center" wrapText="1"/>
    </xf>
    <xf numFmtId="0" fontId="0" fillId="0" borderId="45" xfId="0" applyBorder="1" applyAlignment="1">
      <alignment horizontal="center" vertical="center" wrapText="1"/>
    </xf>
    <xf numFmtId="0" fontId="5" fillId="0" borderId="25" xfId="0" applyFont="1" applyBorder="1">
      <extLst>
        <ext xmlns:xfpb="http://schemas.microsoft.com/office/spreadsheetml/2022/featurepropertybag" uri="{C7286773-470A-42A8-94C5-96B5CB345126}">
          <xfpb:xfComplement i="0"/>
        </ext>
      </extLst>
    </xf>
    <xf numFmtId="0" fontId="5" fillId="0" borderId="26" xfId="0" applyFont="1" applyBorder="1"/>
    <xf numFmtId="0" fontId="2" fillId="0" borderId="0" xfId="0" applyFont="1" applyAlignment="1">
      <alignment horizontal="center" vertical="center" wrapText="1"/>
    </xf>
    <xf numFmtId="0" fontId="0" fillId="0" borderId="25" xfId="0" applyBorder="1" applyAlignment="1">
      <alignment vertical="center"/>
    </xf>
    <xf numFmtId="0" fontId="0" fillId="5" borderId="0" xfId="0" applyFill="1" applyAlignment="1">
      <alignment horizontal="center" vertical="center"/>
    </xf>
    <xf numFmtId="0" fontId="0" fillId="0" borderId="21" xfId="0"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25" xfId="0" applyFont="1" applyBorder="1" applyAlignment="1">
      <alignment horizontal="center" vertical="center" wrapText="1"/>
    </xf>
    <xf numFmtId="0" fontId="0" fillId="0" borderId="25" xfId="0" applyBorder="1" applyAlignment="1">
      <alignment horizontal="center" vertical="center"/>
    </xf>
    <xf numFmtId="0" fontId="2" fillId="0" borderId="25" xfId="0" applyFont="1" applyBorder="1" applyAlignment="1">
      <alignment horizontal="center" vertical="center"/>
    </xf>
    <xf numFmtId="0" fontId="0" fillId="0" borderId="25"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27" xfId="0" applyBorder="1" applyAlignment="1">
      <alignment horizontal="center" vertical="center" wrapText="1"/>
    </xf>
    <xf numFmtId="0" fontId="30" fillId="0" borderId="16" xfId="1" applyBorder="1" applyAlignment="1">
      <alignment horizontal="center" vertical="center" wrapText="1"/>
    </xf>
    <xf numFmtId="0" fontId="0" fillId="0" borderId="16" xfId="0" applyBorder="1" applyAlignment="1">
      <alignment horizontal="center" vertical="center" wrapText="1"/>
    </xf>
    <xf numFmtId="0" fontId="30" fillId="0" borderId="16" xfId="1" applyBorder="1" applyAlignment="1">
      <alignment horizontal="center" vertical="center"/>
    </xf>
    <xf numFmtId="0" fontId="26" fillId="2" borderId="0" xfId="0" applyFont="1" applyFill="1" applyAlignment="1">
      <alignment horizontal="center" vertical="center"/>
    </xf>
    <xf numFmtId="0" fontId="1" fillId="0" borderId="21" xfId="0" applyFont="1" applyBorder="1"/>
    <xf numFmtId="0" fontId="32" fillId="0" borderId="0" xfId="0" applyFont="1" applyAlignment="1">
      <alignment horizontal="left"/>
    </xf>
    <xf numFmtId="0" fontId="19" fillId="0" borderId="0" xfId="0" applyFont="1"/>
    <xf numFmtId="0" fontId="32" fillId="0" borderId="0" xfId="0" applyFont="1"/>
    <xf numFmtId="0" fontId="19" fillId="0" borderId="25" xfId="0" applyFont="1" applyBorder="1"/>
    <xf numFmtId="0" fontId="26" fillId="4" borderId="1" xfId="0" applyFont="1" applyFill="1" applyBorder="1" applyAlignment="1">
      <alignment horizontal="center" vertical="center"/>
    </xf>
    <xf numFmtId="0" fontId="2" fillId="0" borderId="3" xfId="0" applyFont="1" applyBorder="1" applyAlignment="1">
      <alignment horizontal="center"/>
    </xf>
    <xf numFmtId="0" fontId="25" fillId="2" borderId="1" xfId="0" applyFont="1" applyFill="1" applyBorder="1" applyAlignment="1">
      <alignment vertical="center" textRotation="90"/>
    </xf>
    <xf numFmtId="0" fontId="26" fillId="4" borderId="0" xfId="0" applyFont="1" applyFill="1" applyAlignment="1">
      <alignment horizontal="center" vertical="center" wrapText="1"/>
    </xf>
    <xf numFmtId="0" fontId="0" fillId="0" borderId="10" xfId="0" applyBorder="1"/>
    <xf numFmtId="0" fontId="26" fillId="4" borderId="0" xfId="0" applyFont="1" applyFill="1" applyAlignment="1">
      <alignment horizontal="center" vertical="center"/>
    </xf>
    <xf numFmtId="0" fontId="26" fillId="4" borderId="21" xfId="0" applyFont="1" applyFill="1" applyBorder="1" applyAlignment="1">
      <alignment horizontal="center" vertical="center"/>
    </xf>
    <xf numFmtId="0" fontId="18" fillId="0" borderId="39" xfId="0" applyFont="1" applyBorder="1" applyAlignment="1">
      <alignment horizontal="center"/>
    </xf>
    <xf numFmtId="0" fontId="25" fillId="0" borderId="0" xfId="0" applyFont="1" applyAlignment="1">
      <alignment vertical="center" textRotation="90" wrapText="1"/>
    </xf>
    <xf numFmtId="0" fontId="0" fillId="0" borderId="4" xfId="0" applyBorder="1" applyAlignment="1">
      <alignment horizontal="center" vertical="center" wrapText="1"/>
    </xf>
    <xf numFmtId="0" fontId="34" fillId="6" borderId="1" xfId="0" applyFont="1" applyFill="1" applyBorder="1" applyAlignment="1">
      <alignment horizontal="center" vertical="center" wrapText="1"/>
    </xf>
    <xf numFmtId="0" fontId="34" fillId="0" borderId="4" xfId="0" applyFont="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6" borderId="11"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33" fillId="6" borderId="7" xfId="0" applyFont="1" applyFill="1" applyBorder="1" applyAlignment="1">
      <alignment horizontal="center" vertical="center" wrapText="1"/>
    </xf>
    <xf numFmtId="0" fontId="35" fillId="6" borderId="47" xfId="0" applyFont="1" applyFill="1" applyBorder="1" applyAlignment="1">
      <alignment horizontal="center" vertical="center" wrapText="1"/>
    </xf>
    <xf numFmtId="0" fontId="36" fillId="6" borderId="47" xfId="0" applyFont="1" applyFill="1" applyBorder="1" applyAlignment="1">
      <alignment horizontal="center" vertical="center" wrapText="1"/>
    </xf>
    <xf numFmtId="0" fontId="30" fillId="7" borderId="1" xfId="1" applyFill="1" applyBorder="1" applyAlignment="1">
      <alignment horizontal="center" vertical="center" wrapText="1"/>
    </xf>
    <xf numFmtId="0" fontId="26" fillId="7" borderId="1" xfId="0" applyFont="1" applyFill="1" applyBorder="1" applyAlignment="1">
      <alignment horizontal="center" vertical="center" wrapText="1"/>
    </xf>
    <xf numFmtId="0" fontId="26"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26" fillId="0" borderId="4" xfId="0" applyFont="1" applyBorder="1" applyAlignment="1">
      <alignment horizontal="center" vertical="center" wrapText="1"/>
    </xf>
    <xf numFmtId="0" fontId="30" fillId="7" borderId="3" xfId="1" applyFill="1" applyBorder="1" applyAlignment="1">
      <alignment horizontal="center" vertical="center" wrapText="1"/>
    </xf>
    <xf numFmtId="0" fontId="26" fillId="7" borderId="3"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3" fillId="0" borderId="0" xfId="0" applyFont="1" applyAlignment="1">
      <alignment horizontal="center" vertical="center" wrapText="1"/>
    </xf>
    <xf numFmtId="0" fontId="33" fillId="6" borderId="4" xfId="0" applyFont="1" applyFill="1" applyBorder="1" applyAlignment="1">
      <alignment horizontal="center" vertical="center" wrapText="1"/>
    </xf>
    <xf numFmtId="0" fontId="33" fillId="6" borderId="30" xfId="0" applyFont="1" applyFill="1" applyBorder="1" applyAlignment="1">
      <alignment horizontal="center" vertical="center" wrapText="1"/>
    </xf>
    <xf numFmtId="0" fontId="33" fillId="0" borderId="8" xfId="0" applyFont="1" applyBorder="1" applyAlignment="1">
      <alignment horizontal="center" vertical="center" wrapText="1"/>
    </xf>
    <xf numFmtId="0" fontId="10" fillId="0" borderId="55" xfId="0" applyFont="1" applyBorder="1" applyAlignment="1">
      <alignment horizontal="center" wrapText="1"/>
    </xf>
    <xf numFmtId="0" fontId="2" fillId="0" borderId="55" xfId="0" applyFont="1" applyBorder="1" applyAlignment="1">
      <alignment wrapText="1"/>
    </xf>
    <xf numFmtId="0" fontId="36" fillId="6" borderId="30" xfId="0" applyFont="1" applyFill="1" applyBorder="1" applyAlignment="1">
      <alignment horizontal="center" vertical="center" wrapText="1"/>
    </xf>
    <xf numFmtId="0" fontId="33" fillId="0" borderId="10" xfId="0" applyFont="1" applyBorder="1" applyAlignment="1">
      <alignment horizontal="center" vertical="center" wrapText="1"/>
    </xf>
    <xf numFmtId="0" fontId="0" fillId="0" borderId="49" xfId="0" applyBorder="1"/>
    <xf numFmtId="0" fontId="0" fillId="0" borderId="49" xfId="0" applyBorder="1" applyAlignment="1">
      <alignment horizontal="right"/>
      <extLst>
        <ext xmlns:xfpb="http://schemas.microsoft.com/office/spreadsheetml/2022/featurepropertybag" uri="{C7286773-470A-42A8-94C5-96B5CB345126}">
          <xfpb:xfComplement i="0"/>
        </ext>
      </extLst>
    </xf>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11" borderId="0" xfId="0" applyFill="1" applyAlignment="1">
      <alignment wrapText="1"/>
    </xf>
    <xf numFmtId="0" fontId="0" fillId="0" borderId="0" xfId="0" applyAlignment="1">
      <alignment horizontal="left" wrapText="1"/>
    </xf>
    <xf numFmtId="0" fontId="34" fillId="6" borderId="11" xfId="0" applyFont="1" applyFill="1" applyBorder="1" applyAlignment="1">
      <alignment horizontal="left" vertical="center" wrapText="1"/>
    </xf>
    <xf numFmtId="0" fontId="26" fillId="7" borderId="1"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0" fillId="3" borderId="0" xfId="0" applyFill="1" applyAlignment="1">
      <alignment horizontal="left"/>
    </xf>
    <xf numFmtId="0" fontId="8" fillId="0" borderId="0" xfId="0" applyFont="1" applyAlignment="1">
      <alignment wrapText="1"/>
    </xf>
    <xf numFmtId="0" fontId="26"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38" fillId="0" borderId="0" xfId="0" applyFont="1"/>
    <xf numFmtId="0" fontId="0" fillId="0" borderId="0" xfId="0" applyAlignment="1">
      <alignment vertical="top" wrapText="1"/>
    </xf>
    <xf numFmtId="0" fontId="25" fillId="2" borderId="3" xfId="0" applyFont="1" applyFill="1" applyBorder="1" applyAlignment="1">
      <alignment horizontal="center" vertical="center" textRotation="90"/>
    </xf>
    <xf numFmtId="0" fontId="0" fillId="0" borderId="10" xfId="0" applyBorder="1" applyAlignment="1">
      <alignment horizontal="center" vertical="center" wrapText="1"/>
    </xf>
    <xf numFmtId="0" fontId="12" fillId="0" borderId="21" xfId="0" applyFont="1" applyBorder="1" applyAlignment="1">
      <alignment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14" fontId="5" fillId="0" borderId="0" xfId="0" applyNumberFormat="1" applyFont="1" applyAlignment="1">
      <alignment wrapText="1"/>
    </xf>
    <xf numFmtId="0" fontId="12" fillId="0" borderId="0" xfId="0" applyFont="1" applyAlignment="1">
      <alignment horizontal="center"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0" fontId="13" fillId="0" borderId="0" xfId="0" applyFont="1" applyAlignment="1">
      <alignment wrapText="1"/>
    </xf>
    <xf numFmtId="0" fontId="26" fillId="7" borderId="3" xfId="0" applyFont="1" applyFill="1" applyBorder="1" applyAlignment="1">
      <alignment horizontal="left" vertical="center" wrapText="1"/>
    </xf>
    <xf numFmtId="0" fontId="14" fillId="0" borderId="0" xfId="0" applyFont="1" applyAlignment="1">
      <alignment horizontal="center" wrapText="1"/>
    </xf>
    <xf numFmtId="0" fontId="15" fillId="0" borderId="0" xfId="0" applyFont="1" applyAlignment="1">
      <alignment horizontal="center" wrapText="1"/>
    </xf>
    <xf numFmtId="0" fontId="9" fillId="0" borderId="0" xfId="0" applyFont="1" applyAlignment="1">
      <alignment horizontal="right" wrapText="1"/>
    </xf>
    <xf numFmtId="2" fontId="13" fillId="0" borderId="0" xfId="0" applyNumberFormat="1" applyFont="1" applyAlignment="1">
      <alignment wrapText="1"/>
    </xf>
    <xf numFmtId="0" fontId="0" fillId="3" borderId="24" xfId="0" applyFill="1" applyBorder="1" applyAlignment="1">
      <alignment horizontal="left"/>
    </xf>
    <xf numFmtId="0" fontId="0" fillId="3" borderId="25" xfId="0" applyFill="1" applyBorder="1"/>
    <xf numFmtId="0" fontId="0" fillId="3" borderId="26" xfId="0" applyFill="1" applyBorder="1"/>
    <xf numFmtId="0" fontId="0" fillId="6" borderId="0" xfId="0" applyFill="1"/>
    <xf numFmtId="0" fontId="23" fillId="6" borderId="0" xfId="0" applyFont="1" applyFill="1" applyAlignment="1">
      <alignment vertical="center"/>
    </xf>
    <xf numFmtId="0" fontId="20" fillId="0" borderId="0" xfId="0" applyFont="1" applyAlignment="1">
      <alignment wrapText="1"/>
    </xf>
    <xf numFmtId="0" fontId="25" fillId="0" borderId="1" xfId="0" applyFont="1" applyBorder="1" applyAlignment="1">
      <alignment horizontal="center" vertical="center" textRotation="90" wrapText="1"/>
    </xf>
    <xf numFmtId="0" fontId="0" fillId="0" borderId="1" xfId="0" applyBorder="1" applyAlignment="1">
      <alignment horizontal="center"/>
    </xf>
    <xf numFmtId="0" fontId="1" fillId="0" borderId="0" xfId="0" applyFont="1" applyAlignment="1">
      <alignment vertical="top"/>
    </xf>
    <xf numFmtId="0" fontId="1" fillId="0" borderId="0" xfId="0" applyFont="1" applyAlignment="1">
      <alignment horizontal="center" vertical="top" wrapText="1"/>
    </xf>
    <xf numFmtId="0" fontId="0" fillId="3" borderId="17" xfId="0" applyFill="1" applyBorder="1"/>
    <xf numFmtId="0" fontId="0" fillId="0" borderId="0" xfId="0" applyAlignment="1">
      <alignment horizontal="left"/>
    </xf>
    <xf numFmtId="0" fontId="7" fillId="0" borderId="0" xfId="0" applyFont="1" applyAlignment="1">
      <alignment vertical="center" wrapText="1"/>
    </xf>
    <xf numFmtId="0" fontId="0" fillId="0" borderId="0" xfId="0" applyAlignment="1">
      <alignment horizontal="right"/>
    </xf>
    <xf numFmtId="0" fontId="9" fillId="0" borderId="18" xfId="0" applyFont="1" applyBorder="1" applyAlignment="1">
      <alignment horizontal="center" vertical="center"/>
    </xf>
    <xf numFmtId="0" fontId="40" fillId="0" borderId="0" xfId="0" applyFont="1"/>
    <xf numFmtId="0" fontId="0" fillId="0" borderId="21" xfId="0" applyBorder="1" applyAlignment="1">
      <alignment horizontal="center"/>
    </xf>
    <xf numFmtId="0" fontId="6" fillId="13" borderId="3" xfId="0" applyFont="1" applyFill="1" applyBorder="1"/>
    <xf numFmtId="0" fontId="0" fillId="0" borderId="10" xfId="0" applyBorder="1">
      <extLst>
        <ext xmlns:xfpb="http://schemas.microsoft.com/office/spreadsheetml/2022/featurepropertybag" uri="{C7286773-470A-42A8-94C5-96B5CB345126}">
          <xfpb:xfComplement i="0"/>
        </ext>
      </extLst>
    </xf>
    <xf numFmtId="0" fontId="9" fillId="0" borderId="0" xfId="0" applyFont="1"/>
    <xf numFmtId="0" fontId="9" fillId="0" borderId="13" xfId="0" applyFont="1" applyBorder="1" applyAlignment="1">
      <alignment horizontal="center" vertical="center" textRotation="90" wrapText="1"/>
    </xf>
    <xf numFmtId="0" fontId="9" fillId="0" borderId="0" xfId="0" applyFont="1" applyAlignment="1">
      <alignment horizontal="center" vertical="center" textRotation="90" wrapText="1"/>
    </xf>
    <xf numFmtId="0" fontId="9" fillId="0" borderId="21" xfId="0" applyFont="1" applyBorder="1" applyAlignment="1">
      <alignment horizontal="center" vertical="center"/>
    </xf>
    <xf numFmtId="0" fontId="9" fillId="0" borderId="0" xfId="0" applyFont="1" applyAlignment="1">
      <alignment horizontal="center" vertical="center"/>
    </xf>
    <xf numFmtId="0" fontId="11" fillId="3" borderId="0" xfId="0" applyFont="1" applyFill="1" applyAlignment="1">
      <alignment horizontal="center" vertical="center"/>
    </xf>
    <xf numFmtId="0" fontId="0" fillId="0" borderId="68" xfId="0" applyBorder="1"/>
    <xf numFmtId="0" fontId="0" fillId="0" borderId="25" xfId="0" applyBorder="1" applyAlignment="1">
      <alignment horizontal="center"/>
    </xf>
    <xf numFmtId="0" fontId="6" fillId="8" borderId="1" xfId="0" applyFont="1" applyFill="1" applyBorder="1" applyAlignment="1">
      <alignment horizontal="center"/>
    </xf>
    <xf numFmtId="0" fontId="6" fillId="8" borderId="3" xfId="0" applyFont="1" applyFill="1" applyBorder="1" applyAlignment="1">
      <alignment horizontal="center"/>
    </xf>
    <xf numFmtId="0" fontId="0" fillId="0" borderId="6" xfId="0" applyBorder="1">
      <extLst>
        <ext xmlns:xfpb="http://schemas.microsoft.com/office/spreadsheetml/2022/featurepropertybag" uri="{C7286773-470A-42A8-94C5-96B5CB345126}">
          <xfpb:xfComplement i="0"/>
        </ext>
      </extLst>
    </xf>
    <xf numFmtId="0" fontId="0" fillId="0" borderId="6" xfId="0" applyBorder="1"/>
    <xf numFmtId="0" fontId="5" fillId="0" borderId="6" xfId="0" applyFont="1" applyBorder="1" applyAlignment="1">
      <alignment wrapText="1"/>
    </xf>
    <xf numFmtId="0" fontId="10" fillId="0" borderId="6" xfId="0" applyFont="1" applyBorder="1" applyAlignment="1">
      <alignment horizontal="center" vertical="center"/>
    </xf>
    <xf numFmtId="0" fontId="0" fillId="0" borderId="12" xfId="0" applyBorder="1"/>
    <xf numFmtId="0" fontId="5" fillId="0" borderId="8" xfId="0" applyFont="1" applyBorder="1" applyAlignment="1">
      <alignment vertical="center" wrapText="1"/>
    </xf>
    <xf numFmtId="0" fontId="0" fillId="0" borderId="7" xfId="0" applyBorder="1"/>
    <xf numFmtId="0" fontId="0" fillId="0" borderId="7" xfId="0" applyBorder="1" applyAlignment="1">
      <alignment horizontal="center" vertical="center"/>
    </xf>
    <xf numFmtId="0" fontId="0" fillId="0" borderId="13" xfId="0" applyBorder="1"/>
    <xf numFmtId="0" fontId="0" fillId="0" borderId="6" xfId="0" applyBorder="1" applyAlignment="1">
      <alignment vertical="center"/>
    </xf>
    <xf numFmtId="0" fontId="0" fillId="0" borderId="8" xfId="0" applyBorder="1"/>
    <xf numFmtId="0" fontId="0" fillId="0" borderId="7" xfId="0" applyBorder="1" applyAlignment="1">
      <alignment vertical="top"/>
    </xf>
    <xf numFmtId="0" fontId="5" fillId="0" borderId="7" xfId="0" applyFont="1" applyBorder="1"/>
    <xf numFmtId="0" fontId="7" fillId="0" borderId="6" xfId="0" applyFont="1" applyBorder="1" applyAlignment="1">
      <alignment vertical="center"/>
    </xf>
    <xf numFmtId="0" fontId="5" fillId="0" borderId="6" xfId="0" applyFont="1" applyBorder="1"/>
    <xf numFmtId="0" fontId="5" fillId="0" borderId="7" xfId="0" applyFont="1" applyBorder="1">
      <extLst>
        <ext xmlns:xfpb="http://schemas.microsoft.com/office/spreadsheetml/2022/featurepropertybag" uri="{C7286773-470A-42A8-94C5-96B5CB345126}">
          <xfpb:xfComplement i="0"/>
        </ext>
      </extLst>
    </xf>
    <xf numFmtId="0" fontId="20" fillId="12" borderId="11" xfId="0" applyFont="1" applyFill="1" applyBorder="1" applyAlignment="1">
      <alignment horizontal="center" wrapText="1"/>
    </xf>
    <xf numFmtId="0" fontId="12" fillId="0" borderId="12" xfId="0" applyFont="1" applyBorder="1" applyAlignment="1">
      <alignment horizontal="center" wrapText="1"/>
    </xf>
    <xf numFmtId="0" fontId="9" fillId="0" borderId="8" xfId="0" applyFont="1" applyBorder="1" applyAlignment="1">
      <alignment wrapText="1"/>
    </xf>
    <xf numFmtId="0" fontId="10" fillId="0" borderId="8" xfId="0" applyFont="1" applyBorder="1" applyAlignment="1">
      <alignment horizontal="center"/>
    </xf>
    <xf numFmtId="0" fontId="0" fillId="0" borderId="7" xfId="0" applyBorder="1" applyAlignment="1">
      <alignment horizontal="right" vertical="center"/>
      <extLst>
        <ext xmlns:xfpb="http://schemas.microsoft.com/office/spreadsheetml/2022/featurepropertybag" uri="{C7286773-470A-42A8-94C5-96B5CB345126}">
          <xfpb:xfComplement i="0"/>
        </ext>
      </extLst>
    </xf>
    <xf numFmtId="0" fontId="0" fillId="3" borderId="6" xfId="0" applyFill="1" applyBorder="1" applyAlignment="1">
      <alignment horizontal="center"/>
    </xf>
    <xf numFmtId="0" fontId="0" fillId="5" borderId="0" xfId="0" applyFill="1" applyAlignment="1">
      <alignment horizontal="center"/>
    </xf>
    <xf numFmtId="0" fontId="0" fillId="5" borderId="17" xfId="0" applyFill="1" applyBorder="1" applyAlignment="1">
      <alignment horizontal="center"/>
    </xf>
    <xf numFmtId="0" fontId="6" fillId="8" borderId="49" xfId="0" applyFont="1" applyFill="1" applyBorder="1" applyAlignment="1">
      <alignment horizontal="center"/>
    </xf>
    <xf numFmtId="0" fontId="6" fillId="8" borderId="11" xfId="0" applyFont="1" applyFill="1" applyBorder="1" applyAlignment="1">
      <alignment horizontal="center" wrapText="1"/>
    </xf>
    <xf numFmtId="0" fontId="13" fillId="0" borderId="21" xfId="0" applyFont="1" applyBorder="1" applyAlignment="1">
      <alignment horizontal="center" vertical="center"/>
    </xf>
    <xf numFmtId="0" fontId="13" fillId="5" borderId="17" xfId="0" applyFont="1" applyFill="1" applyBorder="1"/>
    <xf numFmtId="0" fontId="6" fillId="8" borderId="6" xfId="0" applyFont="1" applyFill="1" applyBorder="1" applyAlignment="1">
      <alignment horizontal="center"/>
    </xf>
    <xf numFmtId="0" fontId="0" fillId="0" borderId="6"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extLst>
        <ext xmlns:xfpb="http://schemas.microsoft.com/office/spreadsheetml/2022/featurepropertybag" uri="{C7286773-470A-42A8-94C5-96B5CB345126}">
          <xfpb:xfComplement i="0"/>
        </ext>
      </extLst>
    </xf>
    <xf numFmtId="0" fontId="0" fillId="0" borderId="2" xfId="0" applyBorder="1" applyAlignment="1">
      <alignment horizontal="center" wrapText="1"/>
    </xf>
    <xf numFmtId="0" fontId="6" fillId="8" borderId="46" xfId="0" applyFont="1" applyFill="1" applyBorder="1" applyAlignment="1">
      <alignment horizontal="center"/>
    </xf>
    <xf numFmtId="0" fontId="5" fillId="0" borderId="11" xfId="0" applyFont="1" applyBorder="1">
      <extLst>
        <ext xmlns:xfpb="http://schemas.microsoft.com/office/spreadsheetml/2022/featurepropertybag" uri="{C7286773-470A-42A8-94C5-96B5CB345126}">
          <xfpb:xfComplement i="0"/>
        </ext>
      </extLst>
    </xf>
    <xf numFmtId="0" fontId="5" fillId="0" borderId="10" xfId="0" applyFont="1" applyBorder="1">
      <extLst>
        <ext xmlns:xfpb="http://schemas.microsoft.com/office/spreadsheetml/2022/featurepropertybag" uri="{C7286773-470A-42A8-94C5-96B5CB345126}">
          <xfpb:xfComplement i="0"/>
        </ext>
      </extLst>
    </xf>
    <xf numFmtId="0" fontId="6" fillId="8" borderId="6" xfId="0" applyFont="1" applyFill="1" applyBorder="1" applyAlignment="1">
      <alignment horizontal="center" wrapText="1"/>
    </xf>
    <xf numFmtId="0" fontId="6" fillId="8" borderId="49" xfId="0" applyFont="1" applyFill="1" applyBorder="1" applyAlignment="1">
      <alignment horizontal="center" wrapText="1"/>
    </xf>
    <xf numFmtId="0" fontId="6" fillId="8" borderId="12" xfId="0" applyFont="1" applyFill="1" applyBorder="1" applyAlignment="1">
      <alignment horizontal="center"/>
    </xf>
    <xf numFmtId="0" fontId="6" fillId="13" borderId="11" xfId="0" applyFont="1" applyFill="1" applyBorder="1"/>
    <xf numFmtId="0" fontId="0" fillId="6" borderId="0" xfId="0" applyFill="1" applyAlignment="1">
      <alignment horizontal="right"/>
    </xf>
    <xf numFmtId="0" fontId="1" fillId="0" borderId="0" xfId="0" applyFont="1" applyAlignment="1">
      <alignment horizontal="right" vertical="top" wrapText="1"/>
    </xf>
    <xf numFmtId="0" fontId="1" fillId="0" borderId="0" xfId="0" applyFont="1" applyAlignment="1">
      <alignment horizontal="right" vertical="top"/>
    </xf>
    <xf numFmtId="0" fontId="20" fillId="0" borderId="0" xfId="0" applyFont="1" applyAlignment="1">
      <alignment horizontal="right" wrapText="1"/>
    </xf>
    <xf numFmtId="0" fontId="0" fillId="0" borderId="0" xfId="0" applyAlignment="1">
      <alignment horizontal="right" wrapText="1"/>
    </xf>
    <xf numFmtId="0" fontId="0" fillId="6" borderId="0" xfId="0" applyFill="1" applyAlignment="1">
      <alignment horizontal="center" wrapText="1"/>
    </xf>
    <xf numFmtId="0" fontId="23" fillId="6" borderId="0" xfId="0" applyFont="1" applyFill="1"/>
    <xf numFmtId="0" fontId="20" fillId="6" borderId="0" xfId="0" applyFont="1" applyFill="1" applyAlignment="1">
      <alignment horizontal="center" vertical="top" wrapText="1"/>
    </xf>
    <xf numFmtId="0" fontId="39" fillId="12" borderId="12" xfId="0" applyFont="1" applyFill="1" applyBorder="1" applyAlignment="1">
      <alignment vertical="top"/>
    </xf>
    <xf numFmtId="0" fontId="23" fillId="2" borderId="1" xfId="0" applyFont="1" applyFill="1" applyBorder="1" applyAlignment="1" applyProtection="1">
      <alignment horizontal="center"/>
      <protection locked="0"/>
    </xf>
    <xf numFmtId="0" fontId="0" fillId="6" borderId="0" xfId="0" applyFill="1" applyProtection="1">
      <protection locked="0"/>
    </xf>
    <xf numFmtId="0" fontId="22" fillId="6" borderId="0" xfId="0" applyFont="1" applyFill="1"/>
    <xf numFmtId="0" fontId="21" fillId="6" borderId="11" xfId="0" applyFont="1" applyFill="1" applyBorder="1"/>
    <xf numFmtId="0" fontId="21" fillId="6" borderId="10" xfId="0" applyFont="1" applyFill="1" applyBorder="1"/>
    <xf numFmtId="0" fontId="21" fillId="6" borderId="4" xfId="0" applyFont="1" applyFill="1" applyBorder="1"/>
    <xf numFmtId="0" fontId="23" fillId="2" borderId="0" xfId="0" applyFont="1" applyFill="1" applyAlignment="1">
      <alignment horizontal="center" vertical="center" wrapText="1"/>
    </xf>
    <xf numFmtId="0" fontId="0" fillId="2" borderId="0" xfId="0" applyFill="1" applyAlignment="1">
      <alignment horizontal="center" vertical="center" wrapText="1"/>
    </xf>
    <xf numFmtId="0" fontId="20" fillId="2" borderId="0" xfId="0" applyFont="1" applyFill="1" applyAlignment="1">
      <alignment horizontal="center" vertical="center" wrapText="1"/>
    </xf>
    <xf numFmtId="0" fontId="20" fillId="7" borderId="1" xfId="0" applyFont="1" applyFill="1" applyBorder="1" applyAlignment="1">
      <alignment horizontal="center" vertical="center" wrapText="1"/>
    </xf>
    <xf numFmtId="0" fontId="0" fillId="3" borderId="15" xfId="0" applyFill="1" applyBorder="1"/>
    <xf numFmtId="0" fontId="0" fillId="3" borderId="16" xfId="0" applyFill="1" applyBorder="1"/>
    <xf numFmtId="0" fontId="21" fillId="6" borderId="4" xfId="0" applyFont="1" applyFill="1" applyBorder="1" applyAlignment="1">
      <alignment wrapText="1"/>
    </xf>
    <xf numFmtId="0" fontId="41" fillId="0" borderId="0" xfId="0" applyFont="1"/>
    <xf numFmtId="0" fontId="23" fillId="0" borderId="0" xfId="0" applyFont="1" applyAlignment="1">
      <alignment horizontal="center"/>
    </xf>
    <xf numFmtId="0" fontId="0" fillId="17" borderId="30" xfId="0" applyFill="1" applyBorder="1">
      <extLst>
        <ext xmlns:xfpb="http://schemas.microsoft.com/office/spreadsheetml/2022/featurepropertybag" uri="{C7286773-470A-42A8-94C5-96B5CB345126}">
          <xfpb:xfComplement i="0"/>
        </ext>
      </extLst>
    </xf>
    <xf numFmtId="0" fontId="0" fillId="17" borderId="30" xfId="0" applyFill="1" applyBorder="1"/>
    <xf numFmtId="0" fontId="0" fillId="17" borderId="1" xfId="0" applyFill="1" applyBorder="1"/>
    <xf numFmtId="0" fontId="0" fillId="17" borderId="1" xfId="0" applyFill="1" applyBorder="1">
      <extLst>
        <ext xmlns:xfpb="http://schemas.microsoft.com/office/spreadsheetml/2022/featurepropertybag" uri="{C7286773-470A-42A8-94C5-96B5CB345126}">
          <xfpb:xfComplement i="0"/>
        </ext>
      </extLst>
    </xf>
    <xf numFmtId="0" fontId="0" fillId="17" borderId="33" xfId="0" applyFill="1" applyBorder="1"/>
    <xf numFmtId="0" fontId="1" fillId="17" borderId="29" xfId="0" applyFont="1" applyFill="1" applyBorder="1" applyAlignment="1">
      <alignment horizontal="center" vertical="center"/>
    </xf>
    <xf numFmtId="0" fontId="0" fillId="17" borderId="35" xfId="0" applyFill="1" applyBorder="1"/>
    <xf numFmtId="0" fontId="1" fillId="17" borderId="23" xfId="0" applyFont="1" applyFill="1" applyBorder="1" applyAlignment="1">
      <alignment horizontal="center"/>
    </xf>
    <xf numFmtId="0" fontId="0" fillId="17" borderId="36" xfId="0" applyFill="1" applyBorder="1"/>
    <xf numFmtId="0" fontId="42" fillId="15" borderId="4" xfId="0" applyFont="1" applyFill="1" applyBorder="1" applyAlignment="1">
      <alignment horizontal="center" vertical="center" wrapText="1"/>
    </xf>
    <xf numFmtId="0" fontId="42" fillId="16" borderId="25" xfId="0" applyFont="1" applyFill="1" applyBorder="1" applyAlignment="1">
      <alignment horizontal="center" vertical="center" wrapText="1"/>
    </xf>
    <xf numFmtId="0" fontId="42" fillId="16" borderId="26" xfId="0" applyFont="1" applyFill="1" applyBorder="1" applyAlignment="1">
      <alignment horizontal="center" vertical="center" wrapText="1"/>
    </xf>
    <xf numFmtId="0" fontId="33" fillId="6" borderId="3" xfId="0" applyFont="1" applyFill="1" applyBorder="1" applyAlignment="1">
      <alignment vertical="center" wrapText="1"/>
    </xf>
    <xf numFmtId="0" fontId="33" fillId="6" borderId="1" xfId="0" applyFont="1" applyFill="1" applyBorder="1" applyAlignment="1">
      <alignment vertical="center" wrapText="1"/>
    </xf>
    <xf numFmtId="0" fontId="42" fillId="15" borderId="31" xfId="0" applyFont="1" applyFill="1" applyBorder="1" applyAlignment="1">
      <alignment horizontal="center" vertical="center" wrapText="1"/>
    </xf>
    <xf numFmtId="0" fontId="42" fillId="16" borderId="44" xfId="0" applyFont="1" applyFill="1" applyBorder="1" applyAlignment="1">
      <alignment horizontal="center" vertical="center" wrapText="1"/>
    </xf>
    <xf numFmtId="0" fontId="42" fillId="16" borderId="34" xfId="0" applyFont="1" applyFill="1" applyBorder="1" applyAlignment="1">
      <alignment horizontal="center" vertical="center" wrapText="1"/>
    </xf>
    <xf numFmtId="0" fontId="42" fillId="16" borderId="10" xfId="0" applyFont="1" applyFill="1" applyBorder="1" applyAlignment="1">
      <alignment horizontal="center" vertical="center" wrapText="1"/>
    </xf>
    <xf numFmtId="0" fontId="42" fillId="16" borderId="69" xfId="0" applyFont="1" applyFill="1" applyBorder="1" applyAlignment="1">
      <alignment horizontal="center" vertical="center" wrapText="1"/>
    </xf>
    <xf numFmtId="0" fontId="42" fillId="16" borderId="52" xfId="0" applyFont="1" applyFill="1" applyBorder="1" applyAlignment="1">
      <alignment horizontal="center" vertical="center" wrapText="1"/>
    </xf>
    <xf numFmtId="0" fontId="42" fillId="16" borderId="24" xfId="0" applyFont="1" applyFill="1" applyBorder="1" applyAlignment="1">
      <alignment horizontal="center" vertical="center" wrapText="1"/>
    </xf>
    <xf numFmtId="0" fontId="42" fillId="16" borderId="25" xfId="0" applyFont="1" applyFill="1" applyBorder="1" applyAlignment="1">
      <alignment horizontal="left" vertical="center" wrapText="1"/>
    </xf>
    <xf numFmtId="0" fontId="0" fillId="18" borderId="28" xfId="0" applyFill="1" applyBorder="1" applyAlignment="1">
      <alignment vertical="center" wrapText="1"/>
    </xf>
    <xf numFmtId="0" fontId="0" fillId="18" borderId="30" xfId="0" applyFill="1" applyBorder="1" applyAlignment="1">
      <alignment vertical="center" wrapText="1"/>
    </xf>
    <xf numFmtId="0" fontId="20" fillId="18" borderId="30" xfId="0" applyFont="1" applyFill="1" applyBorder="1" applyAlignment="1">
      <alignment horizontal="center" vertical="center" wrapText="1"/>
    </xf>
    <xf numFmtId="0" fontId="0" fillId="18" borderId="30" xfId="0" applyFill="1" applyBorder="1" applyAlignment="1">
      <alignment horizontal="center" vertical="center" wrapText="1"/>
    </xf>
    <xf numFmtId="0" fontId="20" fillId="18" borderId="30" xfId="0" applyFont="1" applyFill="1" applyBorder="1" applyAlignment="1">
      <alignment vertical="center" wrapText="1"/>
    </xf>
    <xf numFmtId="0" fontId="42" fillId="19" borderId="30" xfId="0" applyFont="1" applyFill="1" applyBorder="1" applyAlignment="1">
      <alignment horizontal="center" vertical="center" wrapText="1"/>
    </xf>
    <xf numFmtId="0" fontId="0" fillId="18" borderId="41" xfId="0" applyFill="1" applyBorder="1" applyAlignment="1">
      <alignment vertical="center" wrapText="1"/>
    </xf>
    <xf numFmtId="0" fontId="0" fillId="18" borderId="33" xfId="0" applyFill="1" applyBorder="1" applyAlignment="1">
      <alignment vertical="center" wrapText="1"/>
    </xf>
    <xf numFmtId="0" fontId="20" fillId="18" borderId="33" xfId="0" applyFont="1" applyFill="1" applyBorder="1" applyAlignment="1">
      <alignment horizontal="center" vertical="center" wrapText="1"/>
    </xf>
    <xf numFmtId="0" fontId="0" fillId="18" borderId="33" xfId="0" applyFill="1" applyBorder="1" applyAlignment="1">
      <alignment horizontal="center" vertical="center" wrapText="1"/>
    </xf>
    <xf numFmtId="0" fontId="20" fillId="18" borderId="33" xfId="0" applyFont="1" applyFill="1" applyBorder="1" applyAlignment="1">
      <alignment vertical="center" wrapText="1"/>
    </xf>
    <xf numFmtId="0" fontId="42" fillId="19" borderId="33" xfId="0" applyFont="1" applyFill="1" applyBorder="1" applyAlignment="1">
      <alignment horizontal="center" vertical="center" wrapText="1"/>
    </xf>
    <xf numFmtId="0" fontId="0" fillId="4" borderId="0" xfId="0" applyFill="1">
      <extLst>
        <ext xmlns:xfpb="http://schemas.microsoft.com/office/spreadsheetml/2022/featurepropertybag" uri="{C7286773-470A-42A8-94C5-96B5CB345126}">
          <xfpb:xfComplement i="0"/>
        </ext>
      </extLst>
    </xf>
    <xf numFmtId="0" fontId="0" fillId="4" borderId="0" xfId="0" applyFill="1"/>
    <xf numFmtId="0" fontId="1" fillId="4" borderId="67" xfId="0" applyFont="1" applyFill="1" applyBorder="1" applyAlignment="1">
      <alignment horizontal="center" vertical="center"/>
    </xf>
    <xf numFmtId="0" fontId="0" fillId="4" borderId="5" xfId="0" applyFill="1" applyBorder="1">
      <extLst>
        <ext xmlns:xfpb="http://schemas.microsoft.com/office/spreadsheetml/2022/featurepropertybag" uri="{C7286773-470A-42A8-94C5-96B5CB345126}">
          <xfpb:xfComplement i="0"/>
        </ext>
      </extLst>
    </xf>
    <xf numFmtId="0" fontId="0" fillId="4" borderId="5" xfId="0" applyFill="1" applyBorder="1"/>
    <xf numFmtId="0" fontId="0" fillId="4" borderId="75" xfId="0" applyFill="1" applyBorder="1"/>
    <xf numFmtId="0" fontId="1" fillId="4" borderId="23" xfId="0" applyFont="1" applyFill="1" applyBorder="1" applyAlignment="1">
      <alignment horizontal="center"/>
    </xf>
    <xf numFmtId="0" fontId="0" fillId="4" borderId="1" xfId="0" applyFill="1" applyBorder="1"/>
    <xf numFmtId="0" fontId="0" fillId="4" borderId="1" xfId="0" applyFill="1" applyBorder="1">
      <extLst>
        <ext xmlns:xfpb="http://schemas.microsoft.com/office/spreadsheetml/2022/featurepropertybag" uri="{C7286773-470A-42A8-94C5-96B5CB345126}">
          <xfpb:xfComplement i="0"/>
        </ext>
      </extLst>
    </xf>
    <xf numFmtId="0" fontId="0" fillId="4" borderId="36" xfId="0" applyFill="1" applyBorder="1"/>
    <xf numFmtId="0" fontId="0" fillId="4" borderId="25" xfId="0" applyFill="1" applyBorder="1">
      <extLst>
        <ext xmlns:xfpb="http://schemas.microsoft.com/office/spreadsheetml/2022/featurepropertybag" uri="{C7286773-470A-42A8-94C5-96B5CB345126}">
          <xfpb:xfComplement i="0"/>
        </ext>
      </extLst>
    </xf>
    <xf numFmtId="0" fontId="0" fillId="4" borderId="25" xfId="0" applyFill="1" applyBorder="1"/>
    <xf numFmtId="0" fontId="0" fillId="4" borderId="33" xfId="0" applyFill="1" applyBorder="1"/>
    <xf numFmtId="0" fontId="0" fillId="4" borderId="21" xfId="0" applyFill="1" applyBorder="1">
      <extLst>
        <ext xmlns:xfpb="http://schemas.microsoft.com/office/spreadsheetml/2022/featurepropertybag" uri="{C7286773-470A-42A8-94C5-96B5CB345126}">
          <xfpb:xfComplement i="0"/>
        </ext>
      </extLst>
    </xf>
    <xf numFmtId="0" fontId="0" fillId="4" borderId="21" xfId="0" applyFill="1" applyBorder="1"/>
    <xf numFmtId="0" fontId="1" fillId="4" borderId="29" xfId="0" applyFont="1" applyFill="1" applyBorder="1" applyAlignment="1">
      <alignment horizontal="center" vertical="center"/>
    </xf>
    <xf numFmtId="0" fontId="0" fillId="4" borderId="30" xfId="0" applyFill="1" applyBorder="1">
      <extLst>
        <ext xmlns:xfpb="http://schemas.microsoft.com/office/spreadsheetml/2022/featurepropertybag" uri="{C7286773-470A-42A8-94C5-96B5CB345126}">
          <xfpb:xfComplement i="0"/>
        </ext>
      </extLst>
    </xf>
    <xf numFmtId="0" fontId="0" fillId="4" borderId="30" xfId="0" applyFill="1" applyBorder="1"/>
    <xf numFmtId="0" fontId="0" fillId="4" borderId="35" xfId="0" applyFill="1" applyBorder="1"/>
    <xf numFmtId="0" fontId="4" fillId="14" borderId="15" xfId="0" applyFont="1" applyFill="1" applyBorder="1" applyAlignment="1">
      <alignment horizontal="center" vertical="center"/>
    </xf>
    <xf numFmtId="0" fontId="11" fillId="15" borderId="43" xfId="0" applyFont="1" applyFill="1" applyBorder="1" applyAlignment="1">
      <alignment horizontal="center" vertical="center" wrapText="1"/>
    </xf>
    <xf numFmtId="0" fontId="26" fillId="15" borderId="4" xfId="0" applyFont="1" applyFill="1" applyBorder="1" applyAlignment="1">
      <alignment horizontal="center" vertical="center" wrapText="1"/>
    </xf>
    <xf numFmtId="0" fontId="26" fillId="15" borderId="10" xfId="0" applyFont="1" applyFill="1" applyBorder="1" applyAlignment="1">
      <alignment horizontal="center" vertical="center" wrapText="1"/>
    </xf>
    <xf numFmtId="0" fontId="26" fillId="15" borderId="21" xfId="0" applyFont="1" applyFill="1" applyBorder="1" applyAlignment="1">
      <alignment horizontal="center" vertical="center" wrapText="1"/>
    </xf>
    <xf numFmtId="0" fontId="25" fillId="2" borderId="1" xfId="0" applyFont="1" applyFill="1" applyBorder="1" applyAlignment="1">
      <alignment horizontal="center" vertical="center" textRotation="90"/>
    </xf>
    <xf numFmtId="0" fontId="30" fillId="7" borderId="2" xfId="1" applyFill="1" applyBorder="1" applyAlignment="1">
      <alignment horizontal="center" vertical="center" wrapText="1"/>
    </xf>
    <xf numFmtId="0" fontId="26" fillId="7" borderId="2" xfId="0" applyFont="1" applyFill="1" applyBorder="1" applyAlignment="1">
      <alignment horizontal="center" vertical="center" wrapText="1"/>
    </xf>
    <xf numFmtId="0" fontId="21" fillId="6" borderId="3" xfId="0" applyFont="1" applyFill="1" applyBorder="1"/>
    <xf numFmtId="0" fontId="25" fillId="0" borderId="3" xfId="0" applyFont="1" applyBorder="1" applyAlignment="1">
      <alignment horizontal="center" vertical="center" textRotation="90"/>
    </xf>
    <xf numFmtId="0" fontId="25" fillId="0" borderId="3" xfId="0" applyFont="1" applyBorder="1" applyAlignment="1">
      <alignment horizontal="center" vertical="center" textRotation="90" wrapText="1"/>
    </xf>
    <xf numFmtId="0" fontId="26" fillId="0" borderId="0" xfId="0" applyFont="1" applyAlignment="1">
      <alignment horizontal="left" vertical="center"/>
    </xf>
    <xf numFmtId="0" fontId="0" fillId="0" borderId="17" xfId="0" applyBorder="1" applyAlignment="1">
      <alignment horizontal="center" vertical="center" wrapText="1"/>
    </xf>
    <xf numFmtId="0" fontId="30" fillId="0" borderId="78" xfId="1" applyBorder="1" applyAlignment="1">
      <alignment horizontal="center" vertical="center" wrapText="1"/>
    </xf>
    <xf numFmtId="0" fontId="30" fillId="0" borderId="2" xfId="1" applyBorder="1" applyAlignment="1">
      <alignment vertical="center" wrapText="1"/>
    </xf>
    <xf numFmtId="0" fontId="26" fillId="0" borderId="1" xfId="0" applyFont="1" applyBorder="1" applyAlignment="1">
      <alignment vertical="center" wrapText="1"/>
    </xf>
    <xf numFmtId="0" fontId="9" fillId="0" borderId="0" xfId="0" applyFont="1" applyAlignment="1">
      <alignment horizontal="left" wrapText="1"/>
    </xf>
    <xf numFmtId="0" fontId="9" fillId="0" borderId="25" xfId="0" applyFont="1" applyBorder="1" applyAlignment="1">
      <alignment horizontal="left" wrapText="1"/>
    </xf>
    <xf numFmtId="0" fontId="0" fillId="3" borderId="25" xfId="0" applyFill="1" applyBorder="1" applyAlignment="1">
      <alignment horizontal="left"/>
    </xf>
    <xf numFmtId="0" fontId="5" fillId="0" borderId="0" xfId="0" applyFont="1" applyAlignment="1">
      <alignment horizontal="left" wrapText="1"/>
    </xf>
    <xf numFmtId="0" fontId="0" fillId="3" borderId="25" xfId="0" applyFill="1" applyBorder="1" applyAlignment="1">
      <alignment vertical="center"/>
    </xf>
    <xf numFmtId="0" fontId="13" fillId="0" borderId="0" xfId="0" applyFont="1" applyAlignment="1">
      <alignment vertical="center" wrapText="1"/>
    </xf>
    <xf numFmtId="0" fontId="13" fillId="0" borderId="25" xfId="0" applyFont="1" applyBorder="1" applyAlignment="1">
      <alignment vertical="center" wrapText="1"/>
    </xf>
    <xf numFmtId="0" fontId="0" fillId="0" borderId="46" xfId="0" applyBorder="1" applyAlignment="1">
      <alignment wrapText="1"/>
    </xf>
    <xf numFmtId="0" fontId="10" fillId="0" borderId="0" xfId="0" applyFont="1" applyAlignment="1">
      <alignment horizontal="center" wrapText="1"/>
    </xf>
    <xf numFmtId="0" fontId="0" fillId="0" borderId="3" xfId="0" applyBorder="1"/>
    <xf numFmtId="0" fontId="0" fillId="0" borderId="8" xfId="0" applyBorder="1" applyAlignment="1">
      <alignment horizontal="center" vertical="center" wrapText="1"/>
    </xf>
    <xf numFmtId="0" fontId="0" fillId="3" borderId="17" xfId="0" applyFill="1" applyBorder="1" applyAlignment="1">
      <alignment vertical="center"/>
    </xf>
    <xf numFmtId="0" fontId="0" fillId="3" borderId="17" xfId="0" applyFill="1" applyBorder="1" applyAlignment="1">
      <alignment horizontal="left"/>
    </xf>
    <xf numFmtId="0" fontId="0" fillId="3" borderId="15" xfId="0" applyFill="1" applyBorder="1" applyAlignment="1">
      <alignment horizontal="left"/>
    </xf>
    <xf numFmtId="0" fontId="0" fillId="3" borderId="20" xfId="0" applyFill="1" applyBorder="1" applyAlignment="1">
      <alignment horizontal="left"/>
    </xf>
    <xf numFmtId="0" fontId="0" fillId="3" borderId="21" xfId="0" applyFill="1" applyBorder="1"/>
    <xf numFmtId="0" fontId="0" fillId="3" borderId="21" xfId="0" applyFill="1" applyBorder="1" applyAlignment="1">
      <alignment vertical="center"/>
    </xf>
    <xf numFmtId="0" fontId="0" fillId="3" borderId="21" xfId="0" applyFill="1" applyBorder="1" applyAlignment="1">
      <alignment horizontal="left"/>
    </xf>
    <xf numFmtId="0" fontId="0" fillId="3" borderId="22" xfId="0" applyFill="1" applyBorder="1"/>
    <xf numFmtId="14" fontId="5" fillId="0" borderId="0" xfId="0" applyNumberFormat="1" applyFont="1" applyAlignment="1">
      <alignment vertical="center" wrapText="1"/>
    </xf>
    <xf numFmtId="0" fontId="5" fillId="0" borderId="0" xfId="0" applyFont="1" applyAlignment="1">
      <alignment horizontal="left" vertical="center" wrapText="1"/>
    </xf>
    <xf numFmtId="0" fontId="9" fillId="0" borderId="0" xfId="0" applyFont="1" applyAlignment="1">
      <alignment vertical="center" wrapText="1"/>
    </xf>
    <xf numFmtId="0" fontId="19" fillId="0" borderId="0" xfId="0" applyFont="1" applyAlignment="1">
      <alignment horizontal="center" wrapText="1"/>
    </xf>
    <xf numFmtId="0" fontId="14" fillId="0" borderId="21" xfId="0" applyFont="1" applyBorder="1" applyAlignment="1">
      <alignment vertical="center" wrapText="1"/>
    </xf>
    <xf numFmtId="0" fontId="9" fillId="0" borderId="25" xfId="0" applyFont="1" applyBorder="1" applyAlignment="1">
      <alignment vertical="center" wrapText="1"/>
    </xf>
    <xf numFmtId="0" fontId="14" fillId="0" borderId="0" xfId="0" applyFont="1" applyAlignment="1">
      <alignment vertical="center" wrapText="1"/>
    </xf>
    <xf numFmtId="0" fontId="5" fillId="0" borderId="0" xfId="0" applyFont="1" applyAlignment="1">
      <alignment horizontal="left" vertical="top" wrapText="1"/>
    </xf>
    <xf numFmtId="0" fontId="10" fillId="0" borderId="0" xfId="0" applyFont="1" applyAlignment="1">
      <alignment horizontal="left" wrapText="1"/>
    </xf>
    <xf numFmtId="0" fontId="1" fillId="0" borderId="0" xfId="0" applyFont="1" applyAlignment="1">
      <alignment horizontal="center" wrapText="1"/>
    </xf>
    <xf numFmtId="0" fontId="19" fillId="0" borderId="0" xfId="0" applyFont="1" applyAlignment="1">
      <alignment wrapText="1"/>
    </xf>
    <xf numFmtId="0" fontId="0" fillId="0" borderId="0" xfId="0" applyAlignment="1">
      <alignment horizontal="right" vertical="top" wrapText="1"/>
      <extLst>
        <ext xmlns:xfpb="http://schemas.microsoft.com/office/spreadsheetml/2022/featurepropertybag" uri="{C7286773-470A-42A8-94C5-96B5CB345126}">
          <xfpb:xfComplement i="0"/>
        </ext>
      </extLst>
    </xf>
    <xf numFmtId="0" fontId="12" fillId="0" borderId="8" xfId="0" applyFont="1" applyBorder="1" applyAlignment="1">
      <alignment horizontal="center" wrapText="1"/>
    </xf>
    <xf numFmtId="0" fontId="46" fillId="0" borderId="0" xfId="0" applyFont="1" applyAlignment="1">
      <alignment wrapText="1"/>
    </xf>
    <xf numFmtId="0" fontId="5" fillId="0" borderId="8" xfId="0" applyFont="1" applyBorder="1" applyAlignment="1">
      <alignment horizontal="center" wrapText="1"/>
    </xf>
    <xf numFmtId="0" fontId="0" fillId="0" borderId="6" xfId="0" applyBorder="1" applyAlignment="1">
      <alignment horizontal="right" vertical="center"/>
      <extLst>
        <ext xmlns:xfpb="http://schemas.microsoft.com/office/spreadsheetml/2022/featurepropertybag" uri="{C7286773-470A-42A8-94C5-96B5CB345126}">
          <xfpb:xfComplement i="0"/>
        </ext>
      </extLst>
    </xf>
    <xf numFmtId="0" fontId="0" fillId="0" borderId="0" xfId="0" applyAlignment="1">
      <alignment horizontal="right" vertical="center"/>
      <extLst>
        <ext xmlns:xfpb="http://schemas.microsoft.com/office/spreadsheetml/2022/featurepropertybag" uri="{C7286773-470A-42A8-94C5-96B5CB345126}">
          <xfpb:xfComplement i="0"/>
        </ext>
      </extLst>
    </xf>
    <xf numFmtId="0" fontId="5" fillId="0" borderId="0" xfId="0" applyFont="1" applyAlignment="1">
      <alignment horizontal="right" vertical="center"/>
      <extLst>
        <ext xmlns:xfpb="http://schemas.microsoft.com/office/spreadsheetml/2022/featurepropertybag" uri="{C7286773-470A-42A8-94C5-96B5CB345126}">
          <xfpb:xfComplement i="0"/>
        </ext>
      </extLst>
    </xf>
    <xf numFmtId="0" fontId="0" fillId="0" borderId="7" xfId="0" applyBorder="1" applyAlignment="1">
      <alignment vertical="center"/>
    </xf>
    <xf numFmtId="0" fontId="0" fillId="0" borderId="11" xfId="0" applyBorder="1"/>
    <xf numFmtId="0" fontId="5" fillId="0" borderId="10" xfId="0" applyFont="1" applyBorder="1" applyAlignment="1">
      <alignment horizontal="right" vertical="top" wrapText="1"/>
    </xf>
    <xf numFmtId="0" fontId="9" fillId="0" borderId="10" xfId="0" applyFont="1" applyBorder="1" applyAlignment="1">
      <alignment horizontal="right" vertical="top" wrapText="1"/>
    </xf>
    <xf numFmtId="0" fontId="9" fillId="0" borderId="10" xfId="0" applyFont="1" applyBorder="1" applyAlignment="1">
      <alignment wrapText="1"/>
    </xf>
    <xf numFmtId="0" fontId="5" fillId="0" borderId="10" xfId="0" applyFont="1" applyBorder="1" applyAlignment="1">
      <alignment wrapText="1"/>
    </xf>
    <xf numFmtId="0" fontId="19" fillId="0" borderId="11" xfId="0" applyFont="1" applyBorder="1" applyAlignment="1">
      <alignment horizontal="center" wrapText="1"/>
    </xf>
    <xf numFmtId="0" fontId="19" fillId="0" borderId="10" xfId="0" applyFont="1" applyBorder="1" applyAlignment="1">
      <alignment horizontal="center" wrapText="1"/>
    </xf>
    <xf numFmtId="0" fontId="5" fillId="0" borderId="10" xfId="0" applyFont="1" applyBorder="1" applyAlignment="1">
      <alignment horizontal="right" vertical="center" wrapText="1"/>
      <extLst>
        <ext xmlns:xfpb="http://schemas.microsoft.com/office/spreadsheetml/2022/featurepropertybag" uri="{C7286773-470A-42A8-94C5-96B5CB345126}">
          <xfpb:xfComplement i="0"/>
        </ext>
      </extLst>
    </xf>
    <xf numFmtId="0" fontId="5" fillId="0" borderId="10" xfId="0" applyFont="1" applyBorder="1"/>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wrapText="1"/>
    </xf>
    <xf numFmtId="0" fontId="5" fillId="0" borderId="68" xfId="0" applyFont="1" applyBorder="1"/>
    <xf numFmtId="0" fontId="5" fillId="0" borderId="13" xfId="0" applyFont="1" applyBorder="1"/>
    <xf numFmtId="0" fontId="5" fillId="0" borderId="10" xfId="0" applyFont="1" applyBorder="1" applyAlignment="1">
      <alignment horizontal="right" wrapText="1"/>
    </xf>
    <xf numFmtId="0" fontId="5" fillId="0" borderId="10" xfId="0" applyFont="1" applyBorder="1" applyAlignment="1">
      <alignment horizontal="right" wrapText="1"/>
      <extLst>
        <ext xmlns:xfpb="http://schemas.microsoft.com/office/spreadsheetml/2022/featurepropertybag" uri="{C7286773-470A-42A8-94C5-96B5CB345126}">
          <xfpb:xfComplement i="0"/>
        </ext>
      </extLst>
    </xf>
    <xf numFmtId="0" fontId="10" fillId="0" borderId="11" xfId="0" applyFont="1" applyBorder="1" applyAlignment="1">
      <alignment wrapText="1"/>
    </xf>
    <xf numFmtId="0" fontId="10" fillId="0" borderId="10" xfId="0" applyFont="1" applyBorder="1" applyAlignment="1">
      <alignment wrapText="1"/>
    </xf>
    <xf numFmtId="0" fontId="0" fillId="0" borderId="10" xfId="0" applyBorder="1" applyAlignment="1">
      <alignment wrapText="1"/>
    </xf>
    <xf numFmtId="0" fontId="9"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46" fillId="0" borderId="11" xfId="0" applyFont="1" applyBorder="1" applyAlignment="1">
      <alignment wrapText="1"/>
    </xf>
    <xf numFmtId="0" fontId="46" fillId="0" borderId="10" xfId="0" applyFont="1" applyBorder="1" applyAlignment="1">
      <alignment wrapText="1"/>
    </xf>
    <xf numFmtId="0" fontId="5"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10" fillId="0" borderId="10" xfId="0" applyFont="1" applyBorder="1" applyAlignment="1">
      <alignment horizontal="center" wrapText="1"/>
    </xf>
    <xf numFmtId="0" fontId="10" fillId="0" borderId="8" xfId="0" applyFont="1" applyBorder="1" applyAlignment="1">
      <alignment horizontal="center" wrapText="1"/>
    </xf>
    <xf numFmtId="0" fontId="5" fillId="0" borderId="8" xfId="0" applyFont="1" applyBorder="1" applyAlignment="1">
      <alignment vertical="top" wrapText="1"/>
    </xf>
    <xf numFmtId="0" fontId="13" fillId="0" borderId="10" xfId="0" applyFont="1" applyBorder="1" applyAlignment="1">
      <alignment wrapText="1"/>
    </xf>
    <xf numFmtId="0" fontId="13" fillId="0" borderId="8" xfId="0" applyFont="1" applyBorder="1" applyAlignment="1">
      <alignment wrapText="1"/>
    </xf>
    <xf numFmtId="0" fontId="5" fillId="0" borderId="10" xfId="0" applyFont="1" applyBorder="1" applyAlignment="1">
      <alignment vertical="center"/>
      <extLst>
        <ext xmlns:xfpb="http://schemas.microsoft.com/office/spreadsheetml/2022/featurepropertybag" uri="{C7286773-470A-42A8-94C5-96B5CB345126}">
          <xfpb:xfComplement i="0"/>
        </ext>
      </extLst>
    </xf>
    <xf numFmtId="0" fontId="5" fillId="2" borderId="8" xfId="0" applyFont="1" applyFill="1" applyBorder="1" applyAlignment="1">
      <alignment wrapText="1"/>
    </xf>
    <xf numFmtId="0" fontId="0" fillId="0" borderId="11"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xf>
    <xf numFmtId="0" fontId="10" fillId="0" borderId="10" xfId="0" applyFont="1" applyBorder="1"/>
    <xf numFmtId="0" fontId="5" fillId="0" borderId="8" xfId="0" applyFont="1" applyBorder="1"/>
    <xf numFmtId="0" fontId="10" fillId="0" borderId="8" xfId="0" applyFont="1" applyBorder="1"/>
    <xf numFmtId="0" fontId="0" fillId="0" borderId="8" xfId="0" applyBorder="1" applyAlignment="1">
      <alignment wrapText="1"/>
    </xf>
    <xf numFmtId="0" fontId="0" fillId="0" borderId="10" xfId="0" applyBorder="1" applyAlignment="1">
      <alignment horizontal="left" wrapText="1"/>
    </xf>
    <xf numFmtId="0" fontId="0" fillId="0" borderId="10" xfId="0" applyBorder="1" applyAlignment="1">
      <alignment horizontal="left"/>
    </xf>
    <xf numFmtId="0" fontId="0" fillId="0" borderId="6" xfId="0" applyBorder="1" applyAlignment="1">
      <alignment vertical="center" wrapText="1"/>
    </xf>
    <xf numFmtId="0" fontId="0" fillId="0" borderId="68" xfId="0" applyBorder="1" applyAlignment="1">
      <alignment vertical="center"/>
      <extLst>
        <ext xmlns:xfpb="http://schemas.microsoft.com/office/spreadsheetml/2022/featurepropertybag" uri="{C7286773-470A-42A8-94C5-96B5CB345126}">
          <xfpb:xfComplement i="0"/>
        </ext>
      </extLst>
    </xf>
    <xf numFmtId="0" fontId="0" fillId="0" borderId="6" xfId="0" applyBorder="1" applyAlignment="1">
      <alignment vertical="top"/>
    </xf>
    <xf numFmtId="0" fontId="1" fillId="0" borderId="10" xfId="0" applyFont="1" applyBorder="1"/>
    <xf numFmtId="0" fontId="1" fillId="0" borderId="8" xfId="0" applyFont="1" applyBorder="1"/>
    <xf numFmtId="0" fontId="9" fillId="0" borderId="8" xfId="0" applyFont="1" applyBorder="1" applyAlignment="1">
      <alignment vertical="top" wrapText="1"/>
    </xf>
    <xf numFmtId="0" fontId="0" fillId="0" borderId="46" xfId="0" applyBorder="1" applyAlignment="1">
      <alignment horizontal="center" vertical="center" wrapText="1"/>
    </xf>
    <xf numFmtId="0" fontId="2" fillId="0" borderId="11" xfId="0" applyFont="1" applyBorder="1" applyAlignment="1">
      <alignment horizontal="center" wrapText="1"/>
    </xf>
    <xf numFmtId="0" fontId="12" fillId="0" borderId="12" xfId="0" applyFont="1" applyBorder="1" applyAlignment="1">
      <alignment wrapText="1"/>
    </xf>
    <xf numFmtId="0" fontId="2" fillId="0" borderId="10" xfId="0" applyFont="1" applyBorder="1" applyAlignment="1">
      <alignment horizontal="center" wrapText="1"/>
    </xf>
    <xf numFmtId="0" fontId="12" fillId="0" borderId="8" xfId="0" applyFont="1" applyBorder="1" applyAlignment="1">
      <alignment wrapText="1"/>
    </xf>
    <xf numFmtId="0" fontId="0" fillId="0" borderId="8" xfId="0" applyBorder="1" applyAlignment="1">
      <alignment vertical="top" wrapText="1"/>
    </xf>
    <xf numFmtId="0" fontId="0" fillId="0" borderId="68" xfId="0" applyBorder="1" applyAlignment="1">
      <alignment horizontal="center" vertical="center"/>
    </xf>
    <xf numFmtId="0" fontId="5" fillId="2" borderId="0" xfId="0" applyFont="1" applyFill="1" applyAlignment="1">
      <alignment horizontal="center" vertical="center" wrapText="1"/>
    </xf>
    <xf numFmtId="0" fontId="10" fillId="2" borderId="0" xfId="0" applyFont="1" applyFill="1" applyAlignment="1">
      <alignment horizontal="center" vertical="center"/>
    </xf>
    <xf numFmtId="0" fontId="5" fillId="0" borderId="0" xfId="0" applyFont="1" applyAlignment="1">
      <alignment horizontal="center" vertical="center"/>
    </xf>
    <xf numFmtId="0" fontId="10" fillId="0" borderId="25" xfId="0" applyFont="1" applyBorder="1" applyAlignment="1">
      <alignment horizontal="center" vertical="center"/>
    </xf>
    <xf numFmtId="0" fontId="5" fillId="0" borderId="25" xfId="0" applyFont="1" applyBorder="1" applyAlignment="1">
      <alignment horizontal="center" vertical="center"/>
    </xf>
    <xf numFmtId="0" fontId="5" fillId="0" borderId="25" xfId="0" applyFont="1" applyBorder="1" applyAlignment="1">
      <alignment horizontal="center" vertical="center" wrapText="1"/>
    </xf>
    <xf numFmtId="0" fontId="5" fillId="5" borderId="0" xfId="0" applyFont="1" applyFill="1" applyAlignment="1">
      <alignment horizontal="center" vertical="center"/>
    </xf>
    <xf numFmtId="0" fontId="5" fillId="0" borderId="21" xfId="0" applyFont="1" applyBorder="1" applyAlignment="1">
      <alignment horizontal="center" vertical="center"/>
    </xf>
    <xf numFmtId="0" fontId="5" fillId="5" borderId="17" xfId="0" applyFont="1" applyFill="1" applyBorder="1" applyAlignment="1">
      <alignment horizontal="center" vertical="center"/>
    </xf>
    <xf numFmtId="0" fontId="10" fillId="0" borderId="0" xfId="0" applyFont="1" applyAlignment="1">
      <alignment horizontal="center" vertical="center" wrapText="1"/>
    </xf>
    <xf numFmtId="0" fontId="10" fillId="0" borderId="25" xfId="0" applyFont="1" applyBorder="1" applyAlignment="1">
      <alignment horizontal="center" vertical="center" wrapText="1"/>
    </xf>
    <xf numFmtId="0" fontId="0" fillId="0" borderId="49" xfId="0" applyBorder="1" applyAlignment="1">
      <alignment horizontal="right" wrapText="1"/>
      <extLst>
        <ext xmlns:xfpb="http://schemas.microsoft.com/office/spreadsheetml/2022/featurepropertybag" uri="{C7286773-470A-42A8-94C5-96B5CB345126}">
          <xfpb:xfComplement i="0"/>
        </ext>
      </extLst>
    </xf>
    <xf numFmtId="0" fontId="21" fillId="0" borderId="0" xfId="0" applyFont="1" applyAlignment="1">
      <alignment horizontal="center" vertical="center"/>
    </xf>
    <xf numFmtId="0" fontId="21" fillId="6" borderId="0" xfId="0" applyFont="1" applyFill="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center" vertical="center"/>
    </xf>
    <xf numFmtId="0" fontId="38" fillId="0" borderId="0" xfId="0" applyFont="1" applyAlignment="1">
      <alignment horizontal="center" vertical="center" wrapText="1"/>
    </xf>
    <xf numFmtId="0" fontId="25" fillId="3" borderId="46" xfId="0" applyFont="1" applyFill="1" applyBorder="1" applyAlignment="1">
      <alignment horizontal="center" vertical="center" wrapText="1"/>
    </xf>
    <xf numFmtId="0" fontId="25" fillId="0" borderId="0" xfId="0" applyFont="1" applyAlignment="1">
      <alignment horizontal="center" vertical="center"/>
    </xf>
    <xf numFmtId="0" fontId="25" fillId="0" borderId="0" xfId="0" applyFont="1" applyAlignment="1">
      <alignment horizontal="center" vertical="center" wrapText="1"/>
    </xf>
    <xf numFmtId="0" fontId="0" fillId="0" borderId="11" xfId="0" applyBorder="1">
      <extLst>
        <ext xmlns:xfpb="http://schemas.microsoft.com/office/spreadsheetml/2022/featurepropertybag" uri="{C7286773-470A-42A8-94C5-96B5CB345126}">
          <xfpb:xfComplement i="0"/>
        </ext>
      </extLst>
    </xf>
    <xf numFmtId="0" fontId="7" fillId="0" borderId="0" xfId="0" applyFont="1" applyAlignment="1">
      <alignment horizontal="left" vertical="center" wrapText="1"/>
    </xf>
    <xf numFmtId="0" fontId="19" fillId="0" borderId="21" xfId="0" applyFont="1" applyBorder="1"/>
    <xf numFmtId="0" fontId="0" fillId="0" borderId="10" xfId="0" applyBorder="1" applyAlignment="1">
      <alignment horizontal="center"/>
    </xf>
    <xf numFmtId="0" fontId="19" fillId="0" borderId="11" xfId="0" applyFont="1" applyBorder="1" applyAlignment="1">
      <alignment horizontal="center"/>
    </xf>
    <xf numFmtId="0" fontId="0" fillId="0" borderId="5" xfId="0" applyBorder="1" applyAlignment="1">
      <alignment horizontal="center" wrapText="1"/>
    </xf>
    <xf numFmtId="0" fontId="1" fillId="12" borderId="1" xfId="0" applyFont="1" applyFill="1" applyBorder="1" applyAlignment="1">
      <alignment horizontal="center" vertical="top" wrapText="1"/>
    </xf>
    <xf numFmtId="0" fontId="21" fillId="6" borderId="0" xfId="0" applyFont="1" applyFill="1" applyAlignment="1">
      <alignment horizontal="center" vertical="center"/>
    </xf>
    <xf numFmtId="0" fontId="21" fillId="6" borderId="68" xfId="0" applyFont="1" applyFill="1" applyBorder="1"/>
    <xf numFmtId="0" fontId="6" fillId="13" borderId="1" xfId="0" applyFont="1" applyFill="1" applyBorder="1" applyAlignment="1">
      <alignment horizontal="center"/>
    </xf>
    <xf numFmtId="0" fontId="6" fillId="8" borderId="8" xfId="0" applyFont="1" applyFill="1" applyBorder="1" applyAlignment="1">
      <alignment horizontal="center"/>
    </xf>
    <xf numFmtId="0" fontId="0" fillId="11" borderId="1" xfId="0" applyFill="1" applyBorder="1" applyAlignment="1">
      <alignment horizontal="center"/>
    </xf>
    <xf numFmtId="0" fontId="1" fillId="12" borderId="1" xfId="0" applyFont="1" applyFill="1" applyBorder="1" applyAlignment="1">
      <alignment horizontal="center" wrapText="1"/>
    </xf>
    <xf numFmtId="0" fontId="20" fillId="12" borderId="1" xfId="0" applyFont="1" applyFill="1" applyBorder="1" applyAlignment="1">
      <alignment wrapText="1"/>
    </xf>
    <xf numFmtId="0" fontId="21" fillId="2" borderId="0" xfId="0" applyFont="1" applyFill="1" applyAlignment="1">
      <alignment horizontal="center" vertical="center" wrapText="1"/>
    </xf>
    <xf numFmtId="0" fontId="30" fillId="0" borderId="1" xfId="1" applyBorder="1" applyAlignment="1">
      <alignment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25" fillId="2" borderId="1" xfId="0" applyFont="1" applyFill="1" applyBorder="1" applyAlignment="1">
      <alignment horizontal="center" vertical="center" textRotation="90"/>
    </xf>
    <xf numFmtId="0" fontId="30" fillId="7" borderId="46" xfId="1" applyFill="1" applyBorder="1" applyAlignment="1">
      <alignment horizontal="center" vertical="center" wrapText="1"/>
    </xf>
    <xf numFmtId="0" fontId="30" fillId="7" borderId="49" xfId="1" applyFill="1" applyBorder="1" applyAlignment="1">
      <alignment horizontal="center" vertical="center" wrapText="1"/>
    </xf>
    <xf numFmtId="0" fontId="30" fillId="7" borderId="2" xfId="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49"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24" xfId="0" applyFont="1" applyFill="1" applyBorder="1" applyAlignment="1">
      <alignment horizontal="center" vertical="center"/>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31" xfId="0" applyBorder="1" applyAlignment="1">
      <alignment horizontal="center" vertical="center"/>
    </xf>
    <xf numFmtId="0" fontId="0" fillId="0" borderId="4" xfId="0" applyBorder="1" applyAlignment="1">
      <alignment horizontal="center" vertical="center"/>
    </xf>
    <xf numFmtId="0" fontId="0" fillId="0" borderId="34" xfId="0" applyBorder="1" applyAlignment="1">
      <alignment horizontal="center" vertical="center"/>
    </xf>
    <xf numFmtId="0" fontId="0" fillId="0" borderId="31" xfId="0" applyBorder="1" applyAlignment="1">
      <alignment horizontal="center" vertical="center" wrapText="1"/>
    </xf>
    <xf numFmtId="0" fontId="0" fillId="0" borderId="4" xfId="0" applyBorder="1" applyAlignment="1">
      <alignment horizontal="center" vertical="center" wrapText="1"/>
    </xf>
    <xf numFmtId="0" fontId="0" fillId="0" borderId="34" xfId="0" applyBorder="1" applyAlignment="1">
      <alignment horizontal="center" vertical="center" wrapText="1"/>
    </xf>
    <xf numFmtId="0" fontId="26" fillId="4" borderId="1" xfId="0" applyFont="1" applyFill="1" applyBorder="1" applyAlignment="1">
      <alignment horizontal="center" vertical="center"/>
    </xf>
    <xf numFmtId="0" fontId="34" fillId="6" borderId="46" xfId="0" applyFont="1" applyFill="1" applyBorder="1" applyAlignment="1">
      <alignment horizontal="center" vertical="center" wrapText="1"/>
    </xf>
    <xf numFmtId="0" fontId="34" fillId="6" borderId="49"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2" fillId="0" borderId="50" xfId="0" applyFont="1" applyBorder="1" applyAlignment="1">
      <alignment horizontal="left"/>
    </xf>
    <xf numFmtId="0" fontId="2" fillId="0" borderId="51" xfId="0" applyFont="1" applyBorder="1" applyAlignment="1">
      <alignment horizontal="left"/>
    </xf>
    <xf numFmtId="0" fontId="2" fillId="0" borderId="41" xfId="0" applyFont="1" applyBorder="1" applyAlignment="1">
      <alignment horizontal="left"/>
    </xf>
    <xf numFmtId="0" fontId="25" fillId="3" borderId="38" xfId="0" applyFont="1" applyFill="1" applyBorder="1" applyAlignment="1">
      <alignment horizontal="center" vertical="center"/>
    </xf>
    <xf numFmtId="0" fontId="25" fillId="3" borderId="39" xfId="0" applyFont="1" applyFill="1" applyBorder="1" applyAlignment="1">
      <alignment horizontal="center" vertical="center"/>
    </xf>
    <xf numFmtId="0" fontId="25" fillId="3" borderId="40" xfId="0" applyFont="1" applyFill="1" applyBorder="1" applyAlignment="1">
      <alignment horizontal="center" vertical="center"/>
    </xf>
    <xf numFmtId="0" fontId="5" fillId="0" borderId="0" xfId="0" applyFont="1" applyAlignment="1">
      <alignment horizontal="center" wrapText="1"/>
    </xf>
    <xf numFmtId="0" fontId="19" fillId="0" borderId="21" xfId="0" applyFont="1" applyBorder="1" applyAlignment="1">
      <alignment horizontal="center" wrapText="1"/>
    </xf>
    <xf numFmtId="0" fontId="10" fillId="0" borderId="0" xfId="0" applyFont="1" applyAlignment="1">
      <alignment wrapText="1"/>
    </xf>
    <xf numFmtId="0" fontId="25" fillId="3" borderId="38" xfId="0" applyFont="1" applyFill="1" applyBorder="1" applyAlignment="1">
      <alignment horizontal="center" vertical="center" wrapText="1"/>
    </xf>
    <xf numFmtId="0" fontId="25" fillId="3" borderId="39" xfId="0" applyFont="1" applyFill="1" applyBorder="1" applyAlignment="1">
      <alignment horizontal="center" vertical="center" wrapText="1"/>
    </xf>
    <xf numFmtId="0" fontId="25" fillId="3" borderId="40"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4" borderId="30"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33" fillId="6" borderId="23" xfId="0" applyFont="1" applyFill="1" applyBorder="1" applyAlignment="1">
      <alignment horizontal="center" vertical="center" wrapText="1"/>
    </xf>
    <xf numFmtId="0" fontId="33" fillId="6" borderId="1" xfId="0" applyFont="1" applyFill="1" applyBorder="1" applyAlignment="1">
      <alignment horizontal="center" vertical="center" wrapText="1"/>
    </xf>
    <xf numFmtId="0" fontId="33" fillId="6" borderId="36" xfId="0" applyFont="1" applyFill="1" applyBorder="1" applyAlignment="1">
      <alignment horizontal="center" vertical="center" wrapText="1"/>
    </xf>
    <xf numFmtId="0" fontId="30" fillId="7" borderId="23" xfId="1" applyFill="1" applyBorder="1" applyAlignment="1">
      <alignment horizontal="center" vertical="center" wrapText="1"/>
    </xf>
    <xf numFmtId="0" fontId="30" fillId="7" borderId="1" xfId="1" applyFill="1" applyBorder="1" applyAlignment="1">
      <alignment horizontal="center" vertical="center" wrapText="1"/>
    </xf>
    <xf numFmtId="0" fontId="30" fillId="7" borderId="36" xfId="1" applyFill="1" applyBorder="1" applyAlignment="1">
      <alignment horizontal="center" vertical="center" wrapText="1"/>
    </xf>
    <xf numFmtId="0" fontId="0" fillId="7" borderId="1" xfId="0" applyFill="1" applyBorder="1" applyAlignment="1">
      <alignment horizontal="center" vertical="center" wrapText="1"/>
    </xf>
    <xf numFmtId="0" fontId="0" fillId="7" borderId="36"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65" xfId="0" applyFill="1" applyBorder="1" applyAlignment="1">
      <alignment horizontal="center" vertical="center" wrapText="1"/>
    </xf>
    <xf numFmtId="0" fontId="0" fillId="7" borderId="3" xfId="0" applyFill="1" applyBorder="1" applyAlignment="1">
      <alignment horizontal="center" vertical="center" wrapText="1"/>
    </xf>
    <xf numFmtId="0" fontId="0" fillId="7" borderId="66"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46" xfId="0" applyFill="1" applyBorder="1" applyAlignment="1">
      <alignment horizontal="center" vertical="center" wrapText="1"/>
    </xf>
    <xf numFmtId="0" fontId="12" fillId="0" borderId="21" xfId="0" applyFont="1" applyBorder="1" applyAlignment="1">
      <alignment horizontal="center" wrapText="1"/>
    </xf>
    <xf numFmtId="0" fontId="10" fillId="0" borderId="21" xfId="0" applyFont="1" applyBorder="1" applyAlignment="1">
      <alignment horizontal="left" wrapText="1"/>
    </xf>
    <xf numFmtId="0" fontId="10" fillId="0" borderId="21" xfId="0" applyFont="1" applyBorder="1" applyAlignment="1">
      <alignment horizontal="center" wrapText="1"/>
    </xf>
    <xf numFmtId="0" fontId="5" fillId="0" borderId="0" xfId="0" applyFont="1" applyAlignment="1">
      <alignment horizontal="left" vertical="top" wrapText="1"/>
    </xf>
    <xf numFmtId="0" fontId="19" fillId="0" borderId="0" xfId="0" applyFont="1" applyAlignment="1">
      <alignment horizontal="center" wrapText="1"/>
    </xf>
    <xf numFmtId="0" fontId="0" fillId="0" borderId="0" xfId="0" applyAlignment="1">
      <alignment horizontal="left" vertical="top" wrapText="1"/>
    </xf>
    <xf numFmtId="0" fontId="8" fillId="0" borderId="0" xfId="0" applyFont="1" applyAlignment="1">
      <alignment horizontal="left" vertical="center" wrapText="1"/>
    </xf>
    <xf numFmtId="0" fontId="12" fillId="0" borderId="0" xfId="0" applyFont="1" applyAlignment="1">
      <alignment horizontal="center" wrapText="1"/>
    </xf>
    <xf numFmtId="0" fontId="10" fillId="0" borderId="0" xfId="0" applyFont="1" applyAlignment="1">
      <alignment horizontal="center" wrapText="1"/>
    </xf>
    <xf numFmtId="0" fontId="3" fillId="4" borderId="15" xfId="0" applyFont="1" applyFill="1" applyBorder="1" applyAlignment="1">
      <alignment horizontal="center" wrapText="1"/>
    </xf>
    <xf numFmtId="0" fontId="3" fillId="4" borderId="17"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28" fillId="4" borderId="15" xfId="0" applyFont="1" applyFill="1" applyBorder="1" applyAlignment="1">
      <alignment horizontal="center" vertical="center" wrapText="1"/>
    </xf>
    <xf numFmtId="0" fontId="28" fillId="4" borderId="16" xfId="0" applyFont="1" applyFill="1" applyBorder="1" applyAlignment="1">
      <alignment horizontal="center" vertical="center" wrapText="1"/>
    </xf>
    <xf numFmtId="0" fontId="26" fillId="4" borderId="15" xfId="0" applyFont="1" applyFill="1" applyBorder="1" applyAlignment="1">
      <alignment horizontal="center" vertical="center" wrapText="1"/>
    </xf>
    <xf numFmtId="0" fontId="26" fillId="4" borderId="16" xfId="0" applyFont="1" applyFill="1" applyBorder="1" applyAlignment="1">
      <alignment horizontal="center" vertical="center" wrapText="1"/>
    </xf>
    <xf numFmtId="0" fontId="34" fillId="6" borderId="48" xfId="0" applyFont="1" applyFill="1" applyBorder="1" applyAlignment="1">
      <alignment horizontal="center" vertical="center" wrapText="1"/>
    </xf>
    <xf numFmtId="0" fontId="34" fillId="6" borderId="28" xfId="0" applyFont="1" applyFill="1" applyBorder="1" applyAlignment="1">
      <alignment horizontal="center" vertical="center" wrapText="1"/>
    </xf>
    <xf numFmtId="0" fontId="34" fillId="6" borderId="60" xfId="0" applyFont="1" applyFill="1" applyBorder="1" applyAlignment="1">
      <alignment horizontal="center" vertical="center" wrapText="1"/>
    </xf>
    <xf numFmtId="0" fontId="34" fillId="6" borderId="53" xfId="0" applyFont="1" applyFill="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6" borderId="21" xfId="0" applyFont="1" applyFill="1" applyBorder="1" applyAlignment="1">
      <alignment horizontal="center" vertical="center" wrapText="1"/>
    </xf>
    <xf numFmtId="0" fontId="34" fillId="6" borderId="57" xfId="0" applyFont="1" applyFill="1" applyBorder="1" applyAlignment="1">
      <alignment horizontal="center" vertical="center" wrapText="1"/>
    </xf>
    <xf numFmtId="0" fontId="34" fillId="6" borderId="58" xfId="0" applyFont="1" applyFill="1" applyBorder="1" applyAlignment="1">
      <alignment horizontal="center" vertical="center" wrapText="1"/>
    </xf>
    <xf numFmtId="0" fontId="26" fillId="7" borderId="1" xfId="0" applyFont="1" applyFill="1" applyBorder="1" applyAlignment="1">
      <alignment horizontal="center" vertical="center" wrapText="1"/>
    </xf>
    <xf numFmtId="0" fontId="25" fillId="2" borderId="8" xfId="0" applyFont="1" applyFill="1" applyBorder="1" applyAlignment="1">
      <alignment horizontal="center" vertical="center" textRotation="90"/>
    </xf>
    <xf numFmtId="0" fontId="25" fillId="2" borderId="52" xfId="0" applyFont="1" applyFill="1" applyBorder="1" applyAlignment="1">
      <alignment horizontal="center" vertical="center" textRotation="90"/>
    </xf>
    <xf numFmtId="0" fontId="26" fillId="7" borderId="1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64" xfId="0" applyFont="1" applyFill="1" applyBorder="1" applyAlignment="1">
      <alignment horizontal="center" vertical="center" wrapText="1"/>
    </xf>
    <xf numFmtId="0" fontId="30" fillId="7" borderId="5" xfId="1" applyFill="1" applyBorder="1" applyAlignment="1">
      <alignment horizontal="center" vertical="center" wrapText="1"/>
    </xf>
    <xf numFmtId="0" fontId="28" fillId="4" borderId="17"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7" borderId="12" xfId="0" applyFill="1" applyBorder="1" applyAlignment="1">
      <alignment horizontal="center" vertical="center" wrapText="1"/>
    </xf>
    <xf numFmtId="0" fontId="26" fillId="7" borderId="3" xfId="0" applyFont="1" applyFill="1" applyBorder="1" applyAlignment="1">
      <alignment horizontal="center" vertical="center" wrapText="1"/>
    </xf>
    <xf numFmtId="0" fontId="30" fillId="7" borderId="59" xfId="1" applyFill="1" applyBorder="1" applyAlignment="1">
      <alignment horizontal="center" vertical="center" wrapText="1"/>
    </xf>
    <xf numFmtId="0" fontId="29" fillId="4" borderId="15"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33" fillId="6" borderId="68" xfId="0" applyFont="1" applyFill="1" applyBorder="1" applyAlignment="1">
      <alignment horizontal="center" vertical="center" wrapText="1"/>
    </xf>
    <xf numFmtId="0" fontId="33" fillId="6" borderId="13" xfId="0" applyFont="1" applyFill="1" applyBorder="1" applyAlignment="1">
      <alignment horizontal="center" vertical="center" wrapText="1"/>
    </xf>
    <xf numFmtId="0" fontId="30" fillId="7" borderId="10" xfId="1" applyFill="1" applyBorder="1" applyAlignment="1">
      <alignment horizontal="center" vertical="center" wrapText="1"/>
    </xf>
    <xf numFmtId="0" fontId="30" fillId="7" borderId="8" xfId="1" applyFill="1" applyBorder="1" applyAlignment="1">
      <alignment horizontal="center" vertical="center" wrapText="1"/>
    </xf>
    <xf numFmtId="0" fontId="2" fillId="0" borderId="21" xfId="0" applyFont="1" applyBorder="1" applyAlignment="1">
      <alignment horizontal="center" wrapText="1"/>
    </xf>
    <xf numFmtId="0" fontId="0" fillId="0" borderId="53" xfId="0" applyBorder="1" applyAlignment="1">
      <alignment horizontal="center" vertical="center" wrapText="1"/>
    </xf>
    <xf numFmtId="0" fontId="0" fillId="0" borderId="8" xfId="0" applyBorder="1" applyAlignment="1">
      <alignment horizontal="center" vertical="center" wrapText="1"/>
    </xf>
    <xf numFmtId="0" fontId="0" fillId="0" borderId="52" xfId="0" applyBorder="1" applyAlignment="1">
      <alignment horizontal="center" vertical="center" wrapText="1"/>
    </xf>
    <xf numFmtId="0" fontId="0" fillId="0" borderId="12" xfId="0" applyBorder="1" applyAlignment="1">
      <alignment horizontal="center" vertical="center" wrapText="1"/>
    </xf>
    <xf numFmtId="0" fontId="9" fillId="0" borderId="0" xfId="0" applyFont="1" applyAlignment="1">
      <alignment horizontal="center" wrapText="1"/>
    </xf>
    <xf numFmtId="0" fontId="5" fillId="0" borderId="0" xfId="0" applyFont="1" applyAlignment="1">
      <alignment horizontal="left" wrapText="1"/>
    </xf>
    <xf numFmtId="0" fontId="10" fillId="0" borderId="0" xfId="0" applyFont="1" applyAlignment="1">
      <alignment horizontal="left" wrapText="1"/>
    </xf>
    <xf numFmtId="0" fontId="26" fillId="4" borderId="17" xfId="0" applyFont="1" applyFill="1" applyBorder="1" applyAlignment="1">
      <alignment horizontal="center" vertical="center" wrapText="1"/>
    </xf>
    <xf numFmtId="0" fontId="36" fillId="6" borderId="60" xfId="0" applyFont="1" applyFill="1" applyBorder="1" applyAlignment="1">
      <alignment horizontal="center" vertical="center" wrapText="1"/>
    </xf>
    <xf numFmtId="0" fontId="36" fillId="6" borderId="21" xfId="0" applyFont="1" applyFill="1" applyBorder="1" applyAlignment="1">
      <alignment horizontal="center" vertical="center" wrapText="1"/>
    </xf>
    <xf numFmtId="0" fontId="36" fillId="6" borderId="53"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2" fillId="0" borderId="0" xfId="0" applyFont="1" applyAlignment="1">
      <alignment horizontal="center" wrapText="1"/>
    </xf>
    <xf numFmtId="0" fontId="25" fillId="0" borderId="1" xfId="0" applyFont="1" applyBorder="1" applyAlignment="1">
      <alignment horizontal="center" vertical="center" textRotation="90"/>
    </xf>
    <xf numFmtId="0" fontId="25" fillId="0" borderId="1" xfId="0" applyFont="1" applyBorder="1" applyAlignment="1">
      <alignment horizontal="center" vertical="center" textRotation="90" wrapText="1"/>
    </xf>
    <xf numFmtId="0" fontId="0" fillId="7" borderId="54" xfId="0" applyFill="1" applyBorder="1" applyAlignment="1">
      <alignment horizontal="center" vertical="center" wrapText="1"/>
    </xf>
    <xf numFmtId="0" fontId="0" fillId="7" borderId="56" xfId="0" applyFill="1" applyBorder="1" applyAlignment="1">
      <alignment horizontal="center" vertical="center" wrapText="1"/>
    </xf>
    <xf numFmtId="0" fontId="33" fillId="6" borderId="7" xfId="0" applyFont="1" applyFill="1" applyBorder="1" applyAlignment="1">
      <alignment horizontal="center" vertical="center" wrapText="1"/>
    </xf>
    <xf numFmtId="0" fontId="5" fillId="0" borderId="21" xfId="0" applyFont="1" applyBorder="1" applyAlignment="1">
      <alignment horizontal="left"/>
    </xf>
    <xf numFmtId="0" fontId="19" fillId="0" borderId="21" xfId="0" applyFont="1" applyBorder="1" applyAlignment="1">
      <alignment horizontal="left"/>
    </xf>
    <xf numFmtId="0" fontId="19" fillId="0" borderId="21" xfId="0" applyFont="1" applyBorder="1" applyAlignment="1">
      <alignment horizontal="left" indent="1"/>
    </xf>
    <xf numFmtId="0" fontId="19" fillId="0" borderId="22"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19" fillId="0" borderId="0" xfId="0" applyFont="1" applyAlignment="1">
      <alignment horizontal="left" indent="1"/>
    </xf>
    <xf numFmtId="0" fontId="19" fillId="0" borderId="19" xfId="0" applyFont="1" applyBorder="1" applyAlignment="1">
      <alignment horizontal="left" indent="1"/>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0" fillId="0" borderId="24" xfId="0" applyBorder="1" applyAlignment="1">
      <alignment horizontal="center" vertical="center" wrapText="1"/>
    </xf>
    <xf numFmtId="0" fontId="28" fillId="4" borderId="15" xfId="0" applyFont="1" applyFill="1" applyBorder="1" applyAlignment="1">
      <alignment horizontal="center" vertical="center"/>
    </xf>
    <xf numFmtId="0" fontId="28" fillId="4" borderId="16" xfId="0" applyFont="1" applyFill="1" applyBorder="1" applyAlignment="1">
      <alignment horizontal="center" vertical="center"/>
    </xf>
    <xf numFmtId="0" fontId="5" fillId="0" borderId="0" xfId="0" applyFont="1" applyAlignment="1">
      <alignment horizontal="left"/>
    </xf>
    <xf numFmtId="0" fontId="25" fillId="3" borderId="3" xfId="0" applyFont="1" applyFill="1" applyBorder="1" applyAlignment="1">
      <alignment horizontal="center" vertical="center"/>
    </xf>
    <xf numFmtId="0" fontId="25" fillId="3" borderId="4" xfId="0" applyFont="1" applyFill="1" applyBorder="1" applyAlignment="1">
      <alignment horizontal="center" vertical="center"/>
    </xf>
    <xf numFmtId="0" fontId="25" fillId="3" borderId="5" xfId="0" applyFont="1" applyFill="1" applyBorder="1" applyAlignment="1">
      <alignment horizontal="center" vertical="center"/>
    </xf>
    <xf numFmtId="0" fontId="26" fillId="4" borderId="15" xfId="0" applyFont="1" applyFill="1" applyBorder="1" applyAlignment="1">
      <alignment horizontal="center" vertical="center"/>
    </xf>
    <xf numFmtId="0" fontId="26" fillId="4" borderId="16" xfId="0" applyFont="1" applyFill="1" applyBorder="1" applyAlignment="1">
      <alignment horizontal="center" vertical="center"/>
    </xf>
    <xf numFmtId="0" fontId="19" fillId="0" borderId="0" xfId="0" applyFont="1" applyAlignment="1">
      <alignment horizontal="left"/>
    </xf>
    <xf numFmtId="0" fontId="2" fillId="0" borderId="55" xfId="0" applyFont="1" applyBorder="1" applyAlignment="1">
      <alignment horizontal="center" wrapText="1"/>
    </xf>
    <xf numFmtId="0" fontId="45" fillId="0" borderId="0" xfId="0" applyFont="1" applyAlignment="1">
      <alignment horizontal="left" wrapText="1"/>
    </xf>
    <xf numFmtId="0" fontId="33" fillId="6" borderId="60" xfId="0" applyFont="1" applyFill="1" applyBorder="1" applyAlignment="1">
      <alignment horizontal="center" vertical="center" wrapText="1"/>
    </xf>
    <xf numFmtId="0" fontId="33" fillId="6" borderId="53" xfId="0" applyFont="1" applyFill="1" applyBorder="1" applyAlignment="1">
      <alignment horizontal="center" vertical="center" wrapText="1"/>
    </xf>
    <xf numFmtId="0" fontId="33" fillId="6" borderId="10" xfId="0" applyFont="1" applyFill="1" applyBorder="1" applyAlignment="1">
      <alignment horizontal="center" vertical="center" wrapText="1"/>
    </xf>
    <xf numFmtId="0" fontId="33" fillId="6" borderId="8" xfId="0" applyFont="1" applyFill="1" applyBorder="1" applyAlignment="1">
      <alignment horizontal="center" vertical="center" wrapText="1"/>
    </xf>
    <xf numFmtId="0" fontId="33" fillId="6" borderId="22" xfId="0" applyFont="1" applyFill="1" applyBorder="1" applyAlignment="1">
      <alignment horizontal="center" vertical="center" wrapText="1"/>
    </xf>
    <xf numFmtId="0" fontId="33" fillId="6" borderId="19" xfId="0" applyFont="1" applyFill="1" applyBorder="1" applyAlignment="1">
      <alignment horizontal="center" vertical="center" wrapText="1"/>
    </xf>
    <xf numFmtId="0" fontId="42" fillId="19" borderId="48" xfId="0" applyFont="1" applyFill="1" applyBorder="1" applyAlignment="1">
      <alignment horizontal="left" vertical="center" wrapText="1"/>
    </xf>
    <xf numFmtId="0" fontId="42" fillId="19" borderId="47" xfId="0" applyFont="1" applyFill="1" applyBorder="1" applyAlignment="1">
      <alignment horizontal="left" vertical="center" wrapText="1"/>
    </xf>
    <xf numFmtId="0" fontId="42" fillId="19" borderId="50" xfId="0" applyFont="1" applyFill="1" applyBorder="1" applyAlignment="1">
      <alignment horizontal="left" vertical="center" wrapText="1"/>
    </xf>
    <xf numFmtId="0" fontId="42" fillId="19" borderId="51" xfId="0" applyFont="1" applyFill="1" applyBorder="1" applyAlignment="1">
      <alignment horizontal="left" vertical="center" wrapText="1"/>
    </xf>
    <xf numFmtId="0" fontId="42" fillId="19" borderId="28" xfId="0" applyFont="1" applyFill="1" applyBorder="1" applyAlignment="1">
      <alignment horizontal="left" vertical="center" wrapText="1"/>
    </xf>
    <xf numFmtId="0" fontId="42" fillId="19" borderId="41" xfId="0" applyFont="1" applyFill="1" applyBorder="1" applyAlignment="1">
      <alignment horizontal="left" vertical="center" wrapText="1"/>
    </xf>
    <xf numFmtId="0" fontId="42" fillId="19" borderId="76" xfId="0" applyFont="1" applyFill="1" applyBorder="1" applyAlignment="1">
      <alignment horizontal="left" vertical="center" wrapText="1"/>
    </xf>
    <xf numFmtId="0" fontId="42" fillId="19" borderId="77" xfId="0" applyFont="1" applyFill="1" applyBorder="1" applyAlignment="1">
      <alignment horizontal="left" vertical="center" wrapText="1"/>
    </xf>
    <xf numFmtId="0" fontId="33" fillId="6" borderId="31" xfId="0" applyFont="1" applyFill="1" applyBorder="1" applyAlignment="1">
      <alignment horizontal="center" vertical="center" wrapText="1"/>
    </xf>
    <xf numFmtId="0" fontId="33" fillId="6" borderId="4" xfId="0" applyFont="1" applyFill="1" applyBorder="1" applyAlignment="1">
      <alignment horizontal="center" vertical="center" wrapText="1"/>
    </xf>
    <xf numFmtId="0" fontId="33" fillId="6" borderId="0" xfId="0" applyFont="1" applyFill="1" applyAlignment="1">
      <alignment horizontal="center" vertical="center" wrapText="1"/>
    </xf>
    <xf numFmtId="0" fontId="1" fillId="2" borderId="38" xfId="0" applyFont="1" applyFill="1" applyBorder="1" applyAlignment="1">
      <alignment horizontal="center" vertical="center" textRotation="90"/>
    </xf>
    <xf numFmtId="0" fontId="1" fillId="2" borderId="40" xfId="0" applyFont="1" applyFill="1" applyBorder="1" applyAlignment="1">
      <alignment horizontal="center" vertical="center" textRotation="90"/>
    </xf>
    <xf numFmtId="0" fontId="1" fillId="2" borderId="39" xfId="0" applyFont="1" applyFill="1" applyBorder="1" applyAlignment="1">
      <alignment horizontal="center" vertical="center" textRotation="90"/>
    </xf>
    <xf numFmtId="0" fontId="0" fillId="18" borderId="48" xfId="0" applyFill="1" applyBorder="1" applyAlignment="1">
      <alignment horizontal="left" vertical="center" wrapText="1"/>
    </xf>
    <xf numFmtId="0" fontId="0" fillId="18" borderId="28" xfId="0" applyFill="1" applyBorder="1" applyAlignment="1">
      <alignment horizontal="left" vertical="center" wrapText="1"/>
    </xf>
    <xf numFmtId="0" fontId="0" fillId="18" borderId="50" xfId="0" applyFill="1" applyBorder="1" applyAlignment="1">
      <alignment horizontal="left" vertical="center" wrapText="1"/>
    </xf>
    <xf numFmtId="0" fontId="0" fillId="18" borderId="41" xfId="0" applyFill="1" applyBorder="1" applyAlignment="1">
      <alignment horizontal="left" vertical="center" wrapText="1"/>
    </xf>
    <xf numFmtId="0" fontId="0" fillId="17" borderId="70" xfId="0" applyFill="1" applyBorder="1" applyAlignment="1">
      <alignment horizontal="left" vertical="center" wrapText="1"/>
    </xf>
    <xf numFmtId="0" fontId="0" fillId="17" borderId="75" xfId="0" applyFill="1" applyBorder="1" applyAlignment="1">
      <alignment horizontal="left" vertical="center" wrapText="1"/>
    </xf>
    <xf numFmtId="0" fontId="1" fillId="17" borderId="60" xfId="0" applyFont="1" applyFill="1" applyBorder="1" applyAlignment="1">
      <alignment horizontal="center" vertical="center"/>
    </xf>
    <xf numFmtId="0" fontId="1" fillId="17" borderId="68" xfId="0" applyFont="1" applyFill="1" applyBorder="1" applyAlignment="1">
      <alignment horizontal="center" vertical="center"/>
    </xf>
    <xf numFmtId="0" fontId="0" fillId="4" borderId="70" xfId="0" applyFill="1" applyBorder="1" applyAlignment="1">
      <alignment horizontal="left" vertical="center" wrapText="1"/>
    </xf>
    <xf numFmtId="0" fontId="0" fillId="4" borderId="75" xfId="0" applyFill="1" applyBorder="1" applyAlignment="1">
      <alignment horizontal="left" vertical="center" wrapText="1"/>
    </xf>
    <xf numFmtId="0" fontId="0" fillId="17" borderId="66" xfId="0" applyFill="1" applyBorder="1" applyAlignment="1">
      <alignment horizontal="left" vertical="center"/>
    </xf>
    <xf numFmtId="0" fontId="0" fillId="17" borderId="72" xfId="0" applyFill="1" applyBorder="1" applyAlignment="1">
      <alignment horizontal="left" vertical="center"/>
    </xf>
    <xf numFmtId="0" fontId="0" fillId="4" borderId="66" xfId="0" applyFill="1" applyBorder="1" applyAlignment="1">
      <alignment horizontal="left" vertical="center"/>
    </xf>
    <xf numFmtId="0" fontId="0" fillId="4" borderId="72" xfId="0" applyFill="1" applyBorder="1" applyAlignment="1">
      <alignment horizontal="left" vertical="center"/>
    </xf>
    <xf numFmtId="0" fontId="0" fillId="0" borderId="60" xfId="0" applyBorder="1" applyAlignment="1">
      <alignment horizontal="center" vertical="center" wrapText="1"/>
    </xf>
    <xf numFmtId="0" fontId="0" fillId="0" borderId="10" xfId="0" applyBorder="1" applyAlignment="1">
      <alignment horizontal="center" vertical="center" wrapText="1"/>
    </xf>
    <xf numFmtId="0" fontId="0" fillId="0" borderId="69" xfId="0" applyBorder="1" applyAlignment="1">
      <alignment horizontal="center" vertical="center" wrapText="1"/>
    </xf>
    <xf numFmtId="0" fontId="0" fillId="0" borderId="21" xfId="0"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xf>
    <xf numFmtId="0" fontId="1" fillId="0" borderId="60" xfId="0" applyFont="1" applyBorder="1" applyAlignment="1">
      <alignment horizontal="center" vertical="center"/>
    </xf>
    <xf numFmtId="0" fontId="1" fillId="0" borderId="10" xfId="0" applyFont="1" applyBorder="1" applyAlignment="1">
      <alignment horizontal="center" vertical="center"/>
    </xf>
    <xf numFmtId="0" fontId="1" fillId="0" borderId="69" xfId="0" applyFont="1" applyBorder="1" applyAlignment="1">
      <alignment horizontal="center" vertical="center"/>
    </xf>
    <xf numFmtId="0" fontId="0" fillId="4" borderId="10" xfId="0" applyFill="1" applyBorder="1" applyAlignment="1">
      <alignment horizontal="center" vertical="center" wrapText="1"/>
    </xf>
    <xf numFmtId="0" fontId="0" fillId="4" borderId="69" xfId="0" applyFill="1" applyBorder="1" applyAlignment="1">
      <alignment horizontal="center" vertical="center" wrapText="1"/>
    </xf>
    <xf numFmtId="0" fontId="0" fillId="4" borderId="0" xfId="0" applyFill="1" applyAlignment="1">
      <alignment horizontal="center" vertical="center"/>
    </xf>
    <xf numFmtId="0" fontId="0" fillId="4" borderId="25" xfId="0" applyFill="1" applyBorder="1" applyAlignment="1">
      <alignment horizontal="center" vertical="center"/>
    </xf>
    <xf numFmtId="0" fontId="1" fillId="4" borderId="10" xfId="0" applyFont="1" applyFill="1" applyBorder="1" applyAlignment="1">
      <alignment horizontal="center" vertical="center"/>
    </xf>
    <xf numFmtId="0" fontId="1" fillId="4" borderId="69" xfId="0" applyFont="1" applyFill="1" applyBorder="1" applyAlignment="1">
      <alignment horizontal="center" vertical="center"/>
    </xf>
    <xf numFmtId="0" fontId="0" fillId="4" borderId="0" xfId="0" applyFill="1" applyAlignment="1">
      <alignment horizontal="center" vertical="top"/>
    </xf>
    <xf numFmtId="0" fontId="0" fillId="4" borderId="25" xfId="0" applyFill="1" applyBorder="1" applyAlignment="1">
      <alignment horizontal="center" vertical="top"/>
    </xf>
    <xf numFmtId="0" fontId="0" fillId="4" borderId="3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4" xfId="0" applyFill="1" applyBorder="1" applyAlignment="1">
      <alignment horizontal="center" vertical="center" wrapText="1"/>
    </xf>
    <xf numFmtId="0" fontId="0" fillId="0" borderId="21" xfId="0" applyBorder="1" applyAlignment="1">
      <alignment horizontal="center" vertical="top"/>
    </xf>
    <xf numFmtId="0" fontId="0" fillId="0" borderId="0" xfId="0" applyAlignment="1">
      <alignment horizontal="center" vertical="top"/>
    </xf>
    <xf numFmtId="0" fontId="0" fillId="0" borderId="25" xfId="0" applyBorder="1" applyAlignment="1">
      <alignment horizontal="center" vertical="top"/>
    </xf>
    <xf numFmtId="0" fontId="0" fillId="4" borderId="29" xfId="0" applyFill="1" applyBorder="1" applyAlignment="1">
      <alignment horizontal="center" vertical="center"/>
    </xf>
    <xf numFmtId="0" fontId="0" fillId="4" borderId="23" xfId="0" applyFill="1" applyBorder="1" applyAlignment="1">
      <alignment horizontal="center" vertical="center"/>
    </xf>
    <xf numFmtId="0" fontId="0" fillId="4" borderId="32" xfId="0"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4" fillId="14" borderId="15" xfId="0" applyFont="1" applyFill="1" applyBorder="1" applyAlignment="1">
      <alignment horizontal="center" vertical="center"/>
    </xf>
    <xf numFmtId="0" fontId="4" fillId="14" borderId="17" xfId="0" applyFont="1" applyFill="1" applyBorder="1" applyAlignment="1">
      <alignment horizontal="center" vertical="center"/>
    </xf>
    <xf numFmtId="0" fontId="4" fillId="14" borderId="16" xfId="0" applyFont="1" applyFill="1" applyBorder="1" applyAlignment="1">
      <alignment horizontal="center" vertical="center"/>
    </xf>
    <xf numFmtId="0" fontId="26" fillId="15" borderId="10" xfId="0" applyFont="1" applyFill="1" applyBorder="1" applyAlignment="1">
      <alignment horizontal="center" vertical="center" wrapText="1"/>
    </xf>
    <xf numFmtId="0" fontId="26" fillId="15" borderId="0" xfId="0" applyFont="1" applyFill="1" applyAlignment="1">
      <alignment horizontal="center" vertical="center" wrapText="1"/>
    </xf>
    <xf numFmtId="0" fontId="26" fillId="15" borderId="60"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26" fillId="15" borderId="53" xfId="0" applyFont="1" applyFill="1" applyBorder="1" applyAlignment="1">
      <alignment horizontal="center" vertical="center" wrapText="1"/>
    </xf>
    <xf numFmtId="0" fontId="26" fillId="15" borderId="18" xfId="0" applyFont="1" applyFill="1" applyBorder="1" applyAlignment="1">
      <alignment horizontal="center" vertical="center" wrapText="1"/>
    </xf>
    <xf numFmtId="0" fontId="0" fillId="4" borderId="71" xfId="0" applyFill="1" applyBorder="1" applyAlignment="1">
      <alignment horizontal="left" vertical="center" wrapText="1"/>
    </xf>
    <xf numFmtId="0" fontId="1" fillId="4" borderId="68" xfId="0" applyFont="1" applyFill="1" applyBorder="1" applyAlignment="1">
      <alignment horizontal="center" vertical="center"/>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1" fillId="4" borderId="73" xfId="0" applyFont="1" applyFill="1" applyBorder="1" applyAlignment="1">
      <alignment horizontal="center" vertical="center"/>
    </xf>
    <xf numFmtId="0" fontId="1" fillId="4" borderId="18" xfId="0" applyFont="1" applyFill="1" applyBorder="1" applyAlignment="1">
      <alignment horizontal="center" vertical="center"/>
    </xf>
    <xf numFmtId="0" fontId="0" fillId="4" borderId="4" xfId="0" applyFill="1" applyBorder="1" applyAlignment="1">
      <alignment horizontal="left" vertical="center"/>
    </xf>
    <xf numFmtId="0" fontId="0" fillId="4" borderId="5" xfId="0" applyFill="1" applyBorder="1" applyAlignment="1">
      <alignment horizontal="left" vertical="center"/>
    </xf>
    <xf numFmtId="0" fontId="1" fillId="4" borderId="74" xfId="0" applyFont="1" applyFill="1" applyBorder="1" applyAlignment="1">
      <alignment horizontal="center" vertical="center"/>
    </xf>
    <xf numFmtId="0" fontId="0" fillId="4" borderId="66" xfId="0" applyFill="1" applyBorder="1" applyAlignment="1">
      <alignment horizontal="left" wrapText="1"/>
    </xf>
    <xf numFmtId="0" fontId="0" fillId="4" borderId="72" xfId="0" applyFill="1" applyBorder="1" applyAlignment="1">
      <alignment horizontal="left" wrapText="1"/>
    </xf>
    <xf numFmtId="0" fontId="1" fillId="4" borderId="65" xfId="0" applyFont="1" applyFill="1" applyBorder="1" applyAlignment="1">
      <alignment horizontal="center" vertical="center"/>
    </xf>
    <xf numFmtId="0" fontId="1" fillId="4" borderId="44" xfId="0" applyFont="1" applyFill="1" applyBorder="1" applyAlignment="1">
      <alignment horizontal="center" vertical="center"/>
    </xf>
    <xf numFmtId="0" fontId="26" fillId="14" borderId="21"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26" fillId="14" borderId="0" xfId="0" applyFont="1" applyFill="1" applyAlignment="1">
      <alignment horizontal="center" vertical="center" wrapText="1"/>
    </xf>
    <xf numFmtId="0" fontId="26" fillId="14" borderId="19" xfId="0" applyFont="1" applyFill="1" applyBorder="1" applyAlignment="1">
      <alignment horizontal="center" vertical="center" wrapText="1"/>
    </xf>
    <xf numFmtId="0" fontId="0" fillId="4" borderId="71" xfId="0" applyFill="1" applyBorder="1" applyAlignment="1">
      <alignment horizontal="left" vertical="center"/>
    </xf>
    <xf numFmtId="0" fontId="1" fillId="4" borderId="11"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17" borderId="20" xfId="0" applyFont="1" applyFill="1" applyBorder="1" applyAlignment="1">
      <alignment horizontal="center" vertical="center"/>
    </xf>
    <xf numFmtId="0" fontId="1" fillId="17" borderId="74" xfId="0" applyFont="1" applyFill="1" applyBorder="1" applyAlignment="1">
      <alignment horizontal="center" vertical="center"/>
    </xf>
    <xf numFmtId="0" fontId="0" fillId="17" borderId="31" xfId="0" applyFill="1" applyBorder="1" applyAlignment="1">
      <alignment horizontal="left" vertical="center"/>
    </xf>
    <xf numFmtId="0" fontId="0" fillId="17" borderId="5" xfId="0" applyFill="1" applyBorder="1" applyAlignment="1">
      <alignment horizontal="left" vertical="center"/>
    </xf>
    <xf numFmtId="0" fontId="1" fillId="17" borderId="10" xfId="0" applyFont="1" applyFill="1" applyBorder="1" applyAlignment="1">
      <alignment horizontal="center" vertical="center"/>
    </xf>
    <xf numFmtId="0" fontId="1" fillId="17" borderId="69" xfId="0" applyFont="1" applyFill="1" applyBorder="1" applyAlignment="1">
      <alignment horizontal="center" vertical="center"/>
    </xf>
    <xf numFmtId="0" fontId="0" fillId="17" borderId="4" xfId="0" applyFill="1" applyBorder="1" applyAlignment="1">
      <alignment horizontal="left" vertical="center" wrapText="1"/>
    </xf>
    <xf numFmtId="0" fontId="0" fillId="17" borderId="34" xfId="0" applyFill="1" applyBorder="1" applyAlignment="1">
      <alignment horizontal="left" vertical="center" wrapText="1"/>
    </xf>
    <xf numFmtId="0" fontId="1" fillId="17" borderId="11" xfId="0" applyFont="1" applyFill="1" applyBorder="1" applyAlignment="1">
      <alignment horizontal="center" vertical="center"/>
    </xf>
    <xf numFmtId="0" fontId="1" fillId="4" borderId="60" xfId="0" applyFont="1" applyFill="1" applyBorder="1" applyAlignment="1">
      <alignment horizontal="center" vertical="center"/>
    </xf>
    <xf numFmtId="0" fontId="0" fillId="4" borderId="31" xfId="0" applyFill="1" applyBorder="1" applyAlignment="1">
      <alignment horizontal="left" vertical="center"/>
    </xf>
    <xf numFmtId="0" fontId="0" fillId="17" borderId="3" xfId="0" applyFill="1" applyBorder="1" applyAlignment="1">
      <alignment horizontal="left" vertical="center" wrapText="1"/>
    </xf>
    <xf numFmtId="0" fontId="1" fillId="4" borderId="20" xfId="0" applyFont="1" applyFill="1" applyBorder="1" applyAlignment="1">
      <alignment horizontal="center" vertical="center"/>
    </xf>
    <xf numFmtId="0" fontId="1" fillId="17" borderId="73" xfId="0" applyFont="1" applyFill="1" applyBorder="1" applyAlignment="1">
      <alignment horizontal="center" vertical="center"/>
    </xf>
    <xf numFmtId="0" fontId="1" fillId="17" borderId="24" xfId="0" applyFont="1" applyFill="1" applyBorder="1" applyAlignment="1">
      <alignment horizontal="center" vertical="center"/>
    </xf>
    <xf numFmtId="0" fontId="1" fillId="4" borderId="24" xfId="0" applyFont="1" applyFill="1" applyBorder="1" applyAlignment="1">
      <alignment horizontal="center" vertical="center"/>
    </xf>
    <xf numFmtId="0" fontId="0" fillId="4" borderId="34" xfId="0" applyFill="1" applyBorder="1" applyAlignment="1">
      <alignment horizontal="left" vertical="center" wrapText="1"/>
    </xf>
    <xf numFmtId="0" fontId="0" fillId="4" borderId="60" xfId="0" applyFill="1" applyBorder="1" applyAlignment="1">
      <alignment horizontal="left" vertical="center"/>
    </xf>
    <xf numFmtId="0" fontId="0" fillId="4" borderId="68" xfId="0" applyFill="1" applyBorder="1" applyAlignment="1">
      <alignment horizontal="left" vertical="center"/>
    </xf>
    <xf numFmtId="0" fontId="1" fillId="4" borderId="31" xfId="0" applyFont="1" applyFill="1" applyBorder="1" applyAlignment="1">
      <alignment horizontal="center" vertical="center"/>
    </xf>
    <xf numFmtId="0" fontId="1" fillId="4" borderId="5" xfId="0" applyFont="1" applyFill="1" applyBorder="1" applyAlignment="1">
      <alignment horizontal="center" vertical="center"/>
    </xf>
    <xf numFmtId="0" fontId="0" fillId="4" borderId="53" xfId="0" applyFill="1" applyBorder="1" applyAlignment="1">
      <alignment horizontal="left" vertical="center"/>
    </xf>
    <xf numFmtId="0" fontId="0" fillId="4" borderId="13" xfId="0" applyFill="1" applyBorder="1" applyAlignment="1">
      <alignment horizontal="left" vertical="center"/>
    </xf>
    <xf numFmtId="0" fontId="0" fillId="17" borderId="66" xfId="0" applyFill="1" applyBorder="1" applyAlignment="1">
      <alignment horizontal="left" wrapText="1"/>
    </xf>
    <xf numFmtId="0" fontId="0" fillId="17" borderId="72" xfId="0" applyFill="1" applyBorder="1" applyAlignment="1">
      <alignment horizontal="left" wrapText="1"/>
    </xf>
    <xf numFmtId="0" fontId="1" fillId="17" borderId="65" xfId="0" applyFont="1" applyFill="1" applyBorder="1" applyAlignment="1">
      <alignment horizontal="center" vertical="center"/>
    </xf>
    <xf numFmtId="0" fontId="1" fillId="17" borderId="44" xfId="0" applyFont="1" applyFill="1" applyBorder="1" applyAlignment="1">
      <alignment horizontal="center" vertical="center"/>
    </xf>
    <xf numFmtId="0" fontId="1" fillId="17" borderId="38" xfId="0" applyFont="1" applyFill="1" applyBorder="1" applyAlignment="1">
      <alignment horizontal="center" vertical="center"/>
    </xf>
    <xf numFmtId="0" fontId="1" fillId="17" borderId="39" xfId="0" applyFont="1" applyFill="1" applyBorder="1" applyAlignment="1">
      <alignment horizontal="center" vertical="center"/>
    </xf>
    <xf numFmtId="0" fontId="1" fillId="17" borderId="40" xfId="0" applyFont="1" applyFill="1" applyBorder="1" applyAlignment="1">
      <alignment horizontal="center" vertical="center"/>
    </xf>
    <xf numFmtId="0" fontId="1" fillId="4" borderId="38" xfId="0" applyFont="1" applyFill="1" applyBorder="1" applyAlignment="1">
      <alignment horizontal="center" vertical="center"/>
    </xf>
    <xf numFmtId="0" fontId="2" fillId="0" borderId="6" xfId="0" applyFont="1" applyBorder="1" applyAlignment="1">
      <alignment horizontal="center" wrapText="1"/>
    </xf>
    <xf numFmtId="0" fontId="1" fillId="0" borderId="0" xfId="0" applyFont="1" applyAlignment="1">
      <alignment horizontal="left"/>
    </xf>
    <xf numFmtId="0" fontId="0" fillId="0" borderId="21"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21" xfId="0" applyFont="1" applyBorder="1"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33" xfId="0" applyBorder="1" applyAlignment="1">
      <alignment horizontal="center" vertical="center" wrapText="1"/>
    </xf>
    <xf numFmtId="0" fontId="33" fillId="6" borderId="2"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vertical="center" wrapText="1"/>
    </xf>
    <xf numFmtId="0" fontId="28" fillId="4" borderId="17" xfId="0" applyFont="1" applyFill="1" applyBorder="1" applyAlignment="1">
      <alignment horizontal="center" vertical="center"/>
    </xf>
    <xf numFmtId="0" fontId="11" fillId="3" borderId="38" xfId="0" applyFont="1" applyFill="1" applyBorder="1" applyAlignment="1">
      <alignment horizontal="center" vertical="center"/>
    </xf>
    <xf numFmtId="0" fontId="11" fillId="3" borderId="39" xfId="0" applyFont="1" applyFill="1" applyBorder="1" applyAlignment="1">
      <alignment horizontal="center" vertical="center"/>
    </xf>
    <xf numFmtId="0" fontId="11" fillId="3" borderId="40" xfId="0" applyFont="1" applyFill="1"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0" fillId="0" borderId="30"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17" fillId="0" borderId="0" xfId="0" applyFont="1" applyAlignment="1">
      <alignment horizontal="left" vertical="center"/>
    </xf>
    <xf numFmtId="0" fontId="11" fillId="3" borderId="20"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xf>
    <xf numFmtId="0" fontId="0" fillId="0" borderId="32"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1" fillId="12" borderId="3" xfId="0" applyFont="1" applyFill="1" applyBorder="1" applyAlignment="1">
      <alignment horizontal="center" vertical="top" wrapText="1"/>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68"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8" xfId="0" applyBorder="1" applyAlignment="1">
      <alignment horizontal="center" vertical="center"/>
    </xf>
    <xf numFmtId="0" fontId="0" fillId="0" borderId="13" xfId="0" applyBorder="1" applyAlignment="1">
      <alignment horizontal="center" vertical="center"/>
    </xf>
    <xf numFmtId="0" fontId="1" fillId="12" borderId="1" xfId="0" applyFont="1" applyFill="1" applyBorder="1" applyAlignment="1">
      <alignment horizontal="center" vertical="top" wrapText="1"/>
    </xf>
    <xf numFmtId="0" fontId="9" fillId="0" borderId="46" xfId="0" applyFont="1" applyBorder="1" applyAlignment="1">
      <alignment horizontal="center" wrapText="1"/>
    </xf>
    <xf numFmtId="0" fontId="9" fillId="0" borderId="2" xfId="0" applyFont="1" applyBorder="1" applyAlignment="1">
      <alignment horizontal="center" wrapText="1"/>
    </xf>
    <xf numFmtId="0" fontId="1" fillId="12" borderId="46" xfId="0" applyFont="1" applyFill="1" applyBorder="1" applyAlignment="1">
      <alignment horizontal="center" vertical="top"/>
    </xf>
    <xf numFmtId="0" fontId="1" fillId="12" borderId="49" xfId="0" applyFont="1" applyFill="1" applyBorder="1" applyAlignment="1">
      <alignment horizontal="center" vertical="top"/>
    </xf>
    <xf numFmtId="0" fontId="1" fillId="12" borderId="2" xfId="0" applyFont="1" applyFill="1" applyBorder="1" applyAlignment="1">
      <alignment horizontal="center" vertical="top"/>
    </xf>
    <xf numFmtId="0" fontId="20" fillId="12" borderId="3" xfId="0" applyFont="1" applyFill="1" applyBorder="1" applyAlignment="1">
      <alignment horizontal="center" wrapText="1"/>
    </xf>
    <xf numFmtId="0" fontId="1" fillId="12" borderId="11" xfId="0" applyFont="1" applyFill="1" applyBorder="1" applyAlignment="1">
      <alignment horizontal="center" wrapText="1"/>
    </xf>
    <xf numFmtId="0" fontId="1" fillId="12" borderId="12" xfId="0" applyFont="1" applyFill="1" applyBorder="1" applyAlignment="1">
      <alignment horizontal="center" wrapText="1"/>
    </xf>
    <xf numFmtId="0" fontId="20" fillId="12" borderId="11" xfId="0" applyFont="1" applyFill="1" applyBorder="1" applyAlignment="1">
      <alignment horizontal="center" wrapText="1"/>
    </xf>
    <xf numFmtId="0" fontId="20" fillId="12" borderId="6" xfId="0" applyFont="1" applyFill="1" applyBorder="1" applyAlignment="1">
      <alignment horizontal="center" wrapText="1"/>
    </xf>
    <xf numFmtId="0" fontId="20" fillId="12" borderId="12" xfId="0" applyFont="1" applyFill="1" applyBorder="1" applyAlignment="1">
      <alignment horizontal="center" wrapText="1"/>
    </xf>
    <xf numFmtId="0" fontId="19" fillId="0" borderId="11" xfId="0" applyFont="1" applyBorder="1" applyAlignment="1">
      <alignment horizontal="center" wrapText="1"/>
    </xf>
    <xf numFmtId="0" fontId="19" fillId="0" borderId="12" xfId="0" applyFont="1" applyBorder="1" applyAlignment="1">
      <alignment horizontal="center" wrapText="1"/>
    </xf>
    <xf numFmtId="0" fontId="1" fillId="12" borderId="46" xfId="0" applyFont="1" applyFill="1" applyBorder="1" applyAlignment="1">
      <alignment horizontal="center" vertical="top" wrapText="1"/>
    </xf>
    <xf numFmtId="0" fontId="1" fillId="12" borderId="2" xfId="0" applyFont="1" applyFill="1" applyBorder="1" applyAlignment="1">
      <alignment horizontal="center" vertical="top" wrapText="1"/>
    </xf>
    <xf numFmtId="0" fontId="1" fillId="12" borderId="3" xfId="0" applyFont="1" applyFill="1" applyBorder="1" applyAlignment="1">
      <alignment horizontal="center"/>
    </xf>
    <xf numFmtId="0" fontId="19" fillId="0" borderId="8" xfId="0" applyFont="1" applyBorder="1" applyAlignment="1">
      <alignment horizontal="center" wrapText="1"/>
    </xf>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19" fillId="0" borderId="6" xfId="0" applyFont="1" applyBorder="1" applyAlignment="1">
      <alignment horizontal="center" wrapText="1"/>
    </xf>
    <xf numFmtId="0" fontId="5" fillId="0" borderId="8" xfId="0" applyFont="1" applyBorder="1" applyAlignment="1">
      <alignment horizontal="center"/>
    </xf>
    <xf numFmtId="0" fontId="5" fillId="0" borderId="8" xfId="0" applyFont="1" applyBorder="1" applyAlignment="1">
      <alignment horizontal="center" wrapText="1"/>
    </xf>
    <xf numFmtId="0" fontId="1" fillId="2" borderId="4"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0" fillId="0" borderId="11" xfId="0" applyBorder="1" applyAlignment="1">
      <alignment horizontal="center"/>
    </xf>
    <xf numFmtId="0" fontId="0" fillId="0" borderId="6" xfId="0" applyBorder="1" applyAlignment="1">
      <alignment horizontal="center"/>
    </xf>
    <xf numFmtId="0" fontId="5" fillId="0" borderId="10" xfId="0" applyFont="1" applyBorder="1" applyAlignment="1">
      <alignment horizontal="center" vertical="center"/>
      <extLst>
        <ext xmlns:xfpb="http://schemas.microsoft.com/office/spreadsheetml/2022/featurepropertybag" uri="{C7286773-470A-42A8-94C5-96B5CB345126}">
          <xfpb:xfComplement i="0"/>
        </ext>
      </extLst>
    </xf>
    <xf numFmtId="0" fontId="33" fillId="6" borderId="3" xfId="0" applyFont="1" applyFill="1" applyBorder="1" applyAlignment="1">
      <alignment horizontal="center" vertical="center" wrapText="1"/>
    </xf>
    <xf numFmtId="0" fontId="33" fillId="6" borderId="5" xfId="0" applyFont="1" applyFill="1" applyBorder="1" applyAlignment="1">
      <alignment horizontal="center" vertical="center" wrapText="1"/>
    </xf>
    <xf numFmtId="0" fontId="33" fillId="6" borderId="11" xfId="0" applyFont="1" applyFill="1" applyBorder="1" applyAlignment="1">
      <alignment horizontal="center" vertical="center" wrapText="1"/>
    </xf>
    <xf numFmtId="0" fontId="33" fillId="6" borderId="12" xfId="0" applyFont="1" applyFill="1" applyBorder="1" applyAlignment="1">
      <alignment horizontal="center" vertical="center" wrapText="1"/>
    </xf>
    <xf numFmtId="0" fontId="1" fillId="12" borderId="3" xfId="0" applyFont="1" applyFill="1" applyBorder="1" applyAlignment="1">
      <alignment horizontal="center" wrapText="1"/>
    </xf>
    <xf numFmtId="0" fontId="1" fillId="2" borderId="10" xfId="0" applyFont="1" applyFill="1" applyBorder="1" applyAlignment="1">
      <alignment horizontal="center" vertical="center" textRotation="90"/>
    </xf>
    <xf numFmtId="14" fontId="5" fillId="0" borderId="0" xfId="0" applyNumberFormat="1" applyFont="1" applyAlignment="1">
      <alignment horizontal="center" wrapText="1"/>
    </xf>
    <xf numFmtId="1" fontId="5" fillId="0" borderId="0" xfId="0" applyNumberFormat="1" applyFont="1" applyAlignment="1">
      <alignment horizontal="center" wrapText="1"/>
    </xf>
    <xf numFmtId="0" fontId="20" fillId="12" borderId="46" xfId="0" applyFont="1" applyFill="1" applyBorder="1" applyAlignment="1">
      <alignment horizontal="center" wrapText="1"/>
    </xf>
    <xf numFmtId="0" fontId="20" fillId="12" borderId="49" xfId="0" applyFont="1" applyFill="1" applyBorder="1" applyAlignment="1">
      <alignment horizontal="center" wrapText="1"/>
    </xf>
    <xf numFmtId="0" fontId="20" fillId="12" borderId="2" xfId="0" applyFont="1" applyFill="1" applyBorder="1" applyAlignment="1">
      <alignment horizontal="center" wrapText="1"/>
    </xf>
    <xf numFmtId="0" fontId="23" fillId="6" borderId="0" xfId="0" applyFont="1" applyFill="1" applyAlignment="1">
      <alignment horizontal="center" vertical="top" wrapText="1"/>
    </xf>
    <xf numFmtId="0" fontId="1" fillId="12" borderId="12" xfId="0" applyFont="1" applyFill="1" applyBorder="1" applyAlignment="1">
      <alignment horizontal="center" vertical="top" wrapText="1"/>
    </xf>
    <xf numFmtId="0" fontId="39" fillId="12" borderId="3" xfId="0" applyFont="1" applyFill="1" applyBorder="1" applyAlignment="1">
      <alignment horizontal="center" vertical="top" wrapText="1"/>
    </xf>
    <xf numFmtId="0" fontId="20" fillId="7" borderId="1" xfId="0" applyFont="1" applyFill="1" applyBorder="1" applyAlignment="1">
      <alignment horizontal="center" vertical="center" wrapText="1"/>
    </xf>
    <xf numFmtId="0" fontId="0" fillId="0" borderId="46" xfId="0" applyBorder="1" applyAlignment="1">
      <alignment horizontal="center" wrapText="1"/>
    </xf>
    <xf numFmtId="0" fontId="0" fillId="0" borderId="2" xfId="0" applyBorder="1" applyAlignment="1">
      <alignment horizontal="center" wrapText="1"/>
    </xf>
    <xf numFmtId="0" fontId="0" fillId="0" borderId="6" xfId="0" applyBorder="1" applyAlignment="1">
      <alignment horizontal="left" wrapText="1"/>
    </xf>
    <xf numFmtId="0" fontId="0" fillId="0" borderId="0" xfId="0" applyAlignment="1">
      <alignment horizontal="left" wrapText="1"/>
    </xf>
    <xf numFmtId="0" fontId="0" fillId="0" borderId="7" xfId="0" applyBorder="1" applyAlignment="1">
      <alignment horizontal="left" wrapText="1"/>
    </xf>
    <xf numFmtId="0" fontId="1" fillId="12" borderId="1" xfId="0" applyFont="1" applyFill="1" applyBorder="1" applyAlignment="1">
      <alignment horizontal="center" vertical="top"/>
    </xf>
    <xf numFmtId="0" fontId="12" fillId="0" borderId="6" xfId="0" applyFont="1" applyBorder="1" applyAlignment="1">
      <alignment horizontal="center" wrapText="1"/>
    </xf>
    <xf numFmtId="0" fontId="12" fillId="0" borderId="12" xfId="0" applyFont="1" applyBorder="1" applyAlignment="1">
      <alignment horizont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23" fillId="2" borderId="46" xfId="0" applyFont="1" applyFill="1" applyBorder="1" applyAlignment="1" applyProtection="1">
      <alignment horizontal="center"/>
      <protection locked="0"/>
    </xf>
    <xf numFmtId="0" fontId="23" fillId="2" borderId="2" xfId="0" applyFont="1" applyFill="1" applyBorder="1" applyAlignment="1" applyProtection="1">
      <alignment horizontal="center"/>
      <protection locked="0"/>
    </xf>
    <xf numFmtId="0" fontId="20" fillId="6" borderId="6" xfId="0" applyFont="1" applyFill="1" applyBorder="1" applyAlignment="1">
      <alignment horizontal="center" vertical="top" wrapText="1"/>
    </xf>
    <xf numFmtId="0" fontId="25" fillId="3" borderId="11"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68" xfId="0" applyFont="1" applyFill="1" applyBorder="1" applyAlignment="1">
      <alignment horizontal="center" vertical="center"/>
    </xf>
    <xf numFmtId="0" fontId="9" fillId="0" borderId="8" xfId="0" applyFont="1" applyBorder="1" applyAlignment="1">
      <alignment horizontal="left" vertical="top" wrapText="1"/>
    </xf>
    <xf numFmtId="0" fontId="0" fillId="0" borderId="8" xfId="0" applyBorder="1" applyAlignment="1">
      <alignment horizontal="left" vertical="top" wrapText="1"/>
    </xf>
    <xf numFmtId="0" fontId="6" fillId="13" borderId="3" xfId="0" applyFont="1" applyFill="1" applyBorder="1" applyAlignment="1">
      <alignment horizontal="center" wrapText="1"/>
    </xf>
    <xf numFmtId="0" fontId="5" fillId="0" borderId="8" xfId="0" applyFont="1" applyBorder="1" applyAlignment="1">
      <alignment horizontal="left" vertical="top" wrapText="1"/>
    </xf>
    <xf numFmtId="0" fontId="5" fillId="0" borderId="0" xfId="0" applyFont="1" applyAlignment="1">
      <alignment horizontal="center" vertical="center" wrapText="1"/>
    </xf>
    <xf numFmtId="0" fontId="0" fillId="0" borderId="46" xfId="0" applyBorder="1" applyAlignment="1">
      <alignment horizontal="center" vertical="center" wrapText="1"/>
    </xf>
    <xf numFmtId="0" fontId="25" fillId="3" borderId="12"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13" xfId="0" applyFont="1" applyFill="1" applyBorder="1" applyAlignment="1">
      <alignment horizontal="center" vertical="center"/>
    </xf>
    <xf numFmtId="0" fontId="6" fillId="8" borderId="3" xfId="0" applyFont="1" applyFill="1" applyBorder="1" applyAlignment="1">
      <alignment horizontal="center"/>
    </xf>
    <xf numFmtId="0" fontId="0" fillId="0" borderId="6" xfId="0" applyBorder="1" applyAlignment="1">
      <alignment horizontal="left" vertical="center"/>
    </xf>
    <xf numFmtId="0" fontId="0" fillId="0" borderId="0" xfId="0" applyAlignment="1">
      <alignment horizontal="left" vertical="top"/>
    </xf>
    <xf numFmtId="0" fontId="6" fillId="8" borderId="1" xfId="0" applyFont="1" applyFill="1" applyBorder="1" applyAlignment="1">
      <alignment horizontal="center" wrapText="1"/>
    </xf>
    <xf numFmtId="0" fontId="0" fillId="11" borderId="12" xfId="0" applyFill="1" applyBorder="1" applyAlignment="1">
      <alignment horizontal="center"/>
    </xf>
    <xf numFmtId="0" fontId="0" fillId="11" borderId="3" xfId="0" applyFill="1" applyBorder="1" applyAlignment="1">
      <alignment horizontal="center"/>
    </xf>
    <xf numFmtId="0" fontId="6" fillId="8" borderId="12" xfId="0" applyFont="1"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6" fillId="8" borderId="1" xfId="0" applyFont="1" applyFill="1" applyBorder="1" applyAlignment="1">
      <alignment horizontal="center"/>
    </xf>
    <xf numFmtId="0" fontId="0" fillId="0" borderId="6" xfId="0" applyBorder="1" applyAlignment="1">
      <alignment horizontal="left"/>
    </xf>
    <xf numFmtId="0" fontId="0" fillId="0" borderId="12" xfId="0" applyBorder="1" applyAlignment="1">
      <alignment horizontal="left"/>
    </xf>
    <xf numFmtId="0" fontId="6" fillId="8" borderId="46" xfId="0" applyFont="1" applyFill="1" applyBorder="1" applyAlignment="1">
      <alignment horizontal="center"/>
    </xf>
    <xf numFmtId="0" fontId="6" fillId="8" borderId="49" xfId="0" applyFont="1" applyFill="1" applyBorder="1" applyAlignment="1">
      <alignment horizontal="center"/>
    </xf>
    <xf numFmtId="0" fontId="6" fillId="8" borderId="2" xfId="0" applyFont="1" applyFill="1" applyBorder="1" applyAlignment="1">
      <alignment horizontal="center"/>
    </xf>
    <xf numFmtId="0" fontId="5" fillId="0" borderId="8" xfId="0" applyFont="1" applyBorder="1" applyAlignment="1">
      <alignment horizontal="left" wrapText="1"/>
    </xf>
    <xf numFmtId="0" fontId="10" fillId="0" borderId="8" xfId="0" applyFont="1" applyBorder="1" applyAlignment="1">
      <alignment horizontal="left" vertical="top" wrapText="1"/>
    </xf>
    <xf numFmtId="0" fontId="10" fillId="0" borderId="13" xfId="0" applyFont="1" applyBorder="1" applyAlignment="1">
      <alignment horizontal="left" vertical="top" wrapText="1"/>
    </xf>
    <xf numFmtId="0" fontId="5" fillId="0" borderId="0" xfId="0" applyFont="1" applyAlignment="1">
      <alignment horizontal="center" vertical="top"/>
    </xf>
    <xf numFmtId="0" fontId="5" fillId="0" borderId="7" xfId="0" applyFont="1" applyBorder="1" applyAlignment="1">
      <alignment horizontal="center" vertical="top"/>
    </xf>
    <xf numFmtId="0" fontId="0" fillId="0" borderId="8" xfId="0" applyBorder="1" applyAlignment="1">
      <alignment horizontal="left"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0" fillId="0" borderId="10" xfId="0" applyFont="1" applyBorder="1" applyAlignment="1">
      <alignment horizontal="left" vertical="top" wrapText="1"/>
    </xf>
    <xf numFmtId="0" fontId="10" fillId="0" borderId="68" xfId="0" applyFont="1" applyBorder="1" applyAlignment="1">
      <alignment horizontal="left" vertical="top" wrapText="1"/>
    </xf>
    <xf numFmtId="0" fontId="5" fillId="0" borderId="11" xfId="0" applyFont="1" applyBorder="1" applyAlignment="1">
      <alignment horizontal="left" vertical="top" wrapText="1"/>
    </xf>
    <xf numFmtId="0" fontId="5" fillId="0" borderId="6" xfId="0" applyFont="1" applyBorder="1" applyAlignment="1">
      <alignment horizontal="left" vertical="top" wrapText="1"/>
    </xf>
    <xf numFmtId="0" fontId="5" fillId="0" borderId="10" xfId="0" applyFont="1" applyBorder="1" applyAlignment="1">
      <alignment horizontal="left" vertical="top" wrapText="1"/>
    </xf>
    <xf numFmtId="0" fontId="5" fillId="0" borderId="68"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6" fillId="8" borderId="46" xfId="0" applyFont="1" applyFill="1" applyBorder="1" applyAlignment="1">
      <alignment horizontal="center" wrapText="1"/>
    </xf>
    <xf numFmtId="0" fontId="6" fillId="8" borderId="49" xfId="0" applyFont="1" applyFill="1" applyBorder="1" applyAlignment="1">
      <alignment horizontal="center" wrapText="1"/>
    </xf>
    <xf numFmtId="0" fontId="6" fillId="8" borderId="2" xfId="0" applyFont="1" applyFill="1" applyBorder="1" applyAlignment="1">
      <alignment horizontal="center" wrapText="1"/>
    </xf>
    <xf numFmtId="0" fontId="0" fillId="0" borderId="0" xfId="0" applyAlignment="1">
      <alignment horizontal="left"/>
    </xf>
    <xf numFmtId="0" fontId="0" fillId="0" borderId="2" xfId="0" applyBorder="1" applyAlignment="1">
      <alignment horizontal="center" vertical="center" wrapText="1"/>
    </xf>
    <xf numFmtId="0" fontId="6" fillId="13" borderId="11" xfId="0" applyFont="1" applyFill="1" applyBorder="1" applyAlignment="1">
      <alignment horizontal="center" wrapText="1"/>
    </xf>
    <xf numFmtId="0" fontId="6" fillId="13" borderId="6" xfId="0" applyFont="1" applyFill="1" applyBorder="1" applyAlignment="1">
      <alignment horizontal="center" wrapText="1"/>
    </xf>
    <xf numFmtId="0" fontId="6" fillId="13" borderId="12" xfId="0" applyFont="1" applyFill="1" applyBorder="1" applyAlignment="1">
      <alignment horizontal="center" wrapText="1"/>
    </xf>
    <xf numFmtId="0" fontId="6" fillId="13" borderId="12" xfId="0" applyFont="1" applyFill="1" applyBorder="1" applyAlignment="1">
      <alignment horizontal="center"/>
    </xf>
    <xf numFmtId="0" fontId="6" fillId="13" borderId="3" xfId="0" applyFont="1" applyFill="1"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5" fillId="2" borderId="0" xfId="0" applyFont="1" applyFill="1" applyAlignment="1">
      <alignment horizontal="center" wrapText="1"/>
    </xf>
    <xf numFmtId="0" fontId="0" fillId="0" borderId="49" xfId="0" applyBorder="1" applyAlignment="1">
      <alignment horizontal="center" wrapText="1"/>
    </xf>
    <xf numFmtId="0" fontId="19" fillId="0" borderId="6" xfId="0" applyFont="1" applyBorder="1" applyAlignment="1">
      <alignment horizontal="center"/>
    </xf>
    <xf numFmtId="0" fontId="19" fillId="0" borderId="12" xfId="0" applyFont="1" applyBorder="1" applyAlignment="1">
      <alignment horizontal="center"/>
    </xf>
    <xf numFmtId="0" fontId="5" fillId="0" borderId="19" xfId="0" applyFont="1" applyBorder="1" applyAlignment="1">
      <alignment horizontal="center" vertical="center" wrapText="1"/>
    </xf>
    <xf numFmtId="0" fontId="5" fillId="0" borderId="8" xfId="0" applyFont="1" applyBorder="1" applyAlignment="1">
      <alignment horizontal="center" vertical="center" wrapText="1"/>
    </xf>
    <xf numFmtId="0" fontId="1" fillId="12" borderId="6" xfId="0" applyFont="1" applyFill="1" applyBorder="1" applyAlignment="1">
      <alignment horizontal="center" wrapText="1"/>
    </xf>
    <xf numFmtId="0" fontId="0" fillId="0" borderId="49" xfId="0" applyBorder="1" applyAlignment="1">
      <alignment horizontal="center" vertical="center" wrapText="1"/>
    </xf>
    <xf numFmtId="0" fontId="5" fillId="0" borderId="0" xfId="0" applyFont="1" applyAlignment="1">
      <alignment horizontal="center"/>
    </xf>
    <xf numFmtId="0" fontId="1" fillId="12" borderId="68" xfId="0" applyFont="1" applyFill="1" applyBorder="1" applyAlignment="1">
      <alignment horizontal="center" wrapText="1"/>
    </xf>
    <xf numFmtId="0" fontId="1" fillId="12" borderId="7" xfId="0" applyFont="1" applyFill="1" applyBorder="1" applyAlignment="1">
      <alignment horizontal="center" wrapText="1"/>
    </xf>
    <xf numFmtId="0" fontId="0" fillId="0" borderId="6" xfId="0" applyBorder="1" applyAlignment="1">
      <alignment horizontal="center" wrapText="1"/>
    </xf>
    <xf numFmtId="0" fontId="6" fillId="13" borderId="46" xfId="0" applyFont="1" applyFill="1" applyBorder="1" applyAlignment="1">
      <alignment horizontal="center" wrapText="1"/>
    </xf>
    <xf numFmtId="0" fontId="6" fillId="13" borderId="49" xfId="0" applyFont="1" applyFill="1" applyBorder="1" applyAlignment="1">
      <alignment horizontal="center" wrapText="1"/>
    </xf>
    <xf numFmtId="0" fontId="0" fillId="0" borderId="6"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1" fillId="0" borderId="8" xfId="0" applyFont="1" applyBorder="1" applyAlignment="1">
      <alignment horizontal="left"/>
    </xf>
    <xf numFmtId="0" fontId="0" fillId="0" borderId="6" xfId="0" applyBorder="1" applyAlignment="1">
      <alignment horizontal="center" vertical="top"/>
      <extLst>
        <ext xmlns:xfpb="http://schemas.microsoft.com/office/spreadsheetml/2022/featurepropertybag" uri="{C7286773-470A-42A8-94C5-96B5CB345126}">
          <xfpb:xfComplement i="0"/>
        </ext>
      </extLst>
    </xf>
  </cellXfs>
  <cellStyles count="2">
    <cellStyle name="Hyperlink" xfId="1" builtinId="8"/>
    <cellStyle name="Normal" xfId="0" builtinId="0"/>
  </cellStyles>
  <dxfs count="3480">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fill>
        <patternFill>
          <bgColor theme="0"/>
        </patternFill>
      </fill>
      <border>
        <left/>
        <right/>
        <top/>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5" tint="-0.499984740745262"/>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theme="1"/>
      </font>
      <border>
        <left style="thin">
          <color auto="1"/>
        </left>
        <right style="thin">
          <color auto="1"/>
        </right>
        <top style="thin">
          <color auto="1"/>
        </top>
        <bottom style="thin">
          <color auto="1"/>
        </bottom>
        <vertical/>
        <horizontal/>
      </border>
    </dxf>
    <dxf>
      <font>
        <b val="0"/>
        <i val="0"/>
        <strike val="0"/>
        <color theme="1"/>
      </font>
      <border>
        <left style="thin">
          <color auto="1"/>
        </left>
        <right style="thin">
          <color auto="1"/>
        </right>
        <top style="thin">
          <color auto="1"/>
        </top>
        <bottom style="thin">
          <color auto="1"/>
        </bottom>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1"/>
      </font>
    </dxf>
    <dxf>
      <font>
        <color theme="1"/>
      </font>
    </dxf>
    <dxf>
      <font>
        <color theme="1"/>
      </font>
    </dxf>
    <dxf>
      <font>
        <color theme="1"/>
      </font>
      <border>
        <bottom style="thin">
          <color auto="1"/>
        </bottom>
        <vertical/>
        <horizontal/>
      </border>
    </dxf>
    <dxf>
      <font>
        <color theme="1"/>
      </font>
    </dxf>
    <dxf>
      <font>
        <color theme="1"/>
      </font>
    </dxf>
    <dxf>
      <font>
        <color theme="1"/>
      </font>
    </dxf>
    <dxf>
      <font>
        <color theme="1"/>
      </font>
    </dxf>
    <dxf>
      <font>
        <color theme="1"/>
      </font>
      <border>
        <left style="thin">
          <color auto="1"/>
        </left>
        <vertical/>
        <horizontal/>
      </border>
    </dxf>
    <dxf>
      <font>
        <color theme="1"/>
      </font>
    </dxf>
    <dxf>
      <font>
        <color theme="1"/>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0"/>
      </font>
    </dxf>
    <dxf>
      <font>
        <color theme="0"/>
      </font>
    </dxf>
    <dxf>
      <font>
        <color theme="0"/>
      </font>
    </dxf>
    <dxf>
      <font>
        <color theme="1"/>
      </font>
      <border>
        <left style="thin">
          <color auto="1"/>
        </left>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top style="thin">
          <color auto="1"/>
        </top>
        <vertical/>
        <horizontal/>
      </border>
    </dxf>
    <dxf>
      <font>
        <color theme="0"/>
      </font>
      <fill>
        <patternFill>
          <bgColor theme="0"/>
        </patternFill>
      </fill>
      <border>
        <left/>
        <right style="thin">
          <color auto="1"/>
        </right>
        <top/>
        <bottom/>
        <vertical/>
        <horizontal/>
      </border>
    </dxf>
    <dxf>
      <font>
        <color theme="1"/>
      </font>
      <border>
        <left style="thin">
          <color auto="1"/>
        </left>
        <right style="thin">
          <color auto="1"/>
        </right>
        <top style="thin">
          <color auto="1"/>
        </top>
        <bottom style="thin">
          <color auto="1"/>
        </bottom>
        <vertical/>
        <horizontal/>
      </border>
    </dxf>
    <dxf>
      <font>
        <color theme="0"/>
      </font>
      <border>
        <right style="thin">
          <color auto="1"/>
        </right>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0"/>
      </font>
    </dxf>
    <dxf>
      <font>
        <color theme="0"/>
      </font>
    </dxf>
    <dxf>
      <font>
        <color theme="1"/>
      </font>
    </dxf>
    <dxf>
      <font>
        <color theme="0"/>
      </font>
    </dxf>
    <dxf>
      <font>
        <color theme="0"/>
      </font>
    </dxf>
    <dxf>
      <font>
        <color theme="2" tint="-0.499984740745262"/>
      </font>
      <fill>
        <patternFill>
          <bgColor theme="2" tint="-0.499984740745262"/>
        </patternFill>
      </fill>
    </dxf>
    <dxf>
      <font>
        <color theme="0"/>
      </font>
      <border>
        <left style="thin">
          <color auto="1"/>
        </left>
        <vertical/>
        <horizontal/>
      </border>
    </dxf>
    <dxf>
      <font>
        <color theme="0"/>
      </font>
      <border>
        <left style="thin">
          <color auto="1"/>
        </left>
        <vertical/>
        <horizontal/>
      </border>
    </dxf>
    <dxf>
      <font>
        <color theme="1"/>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1"/>
      </font>
    </dxf>
    <dxf>
      <font>
        <color theme="1"/>
      </font>
    </dxf>
    <dxf>
      <font>
        <color theme="1"/>
      </font>
    </dxf>
    <dxf>
      <font>
        <color theme="0"/>
      </font>
      <border>
        <right style="thin">
          <color auto="1"/>
        </right>
        <vertical/>
        <horizontal/>
      </border>
    </dxf>
    <dxf>
      <font>
        <color theme="1"/>
      </font>
    </dxf>
    <dxf>
      <font>
        <color theme="1"/>
      </font>
    </dxf>
    <dxf>
      <font>
        <color theme="0"/>
      </font>
      <border>
        <right style="thin">
          <color auto="1"/>
        </right>
        <vertical/>
        <horizontal/>
      </border>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2" tint="-0.499984740745262"/>
      </font>
      <fill>
        <patternFill>
          <bgColor theme="2" tint="-0.499984740745262"/>
        </patternFill>
      </fill>
      <border>
        <left/>
        <right/>
        <top/>
        <bottom/>
      </border>
    </dxf>
    <dxf>
      <font>
        <color theme="0"/>
      </font>
      <fill>
        <patternFill>
          <bgColor theme="0"/>
        </patternFill>
      </fill>
    </dxf>
    <dxf>
      <font>
        <color theme="0" tint="-0.34998626667073579"/>
      </font>
    </dxf>
    <dxf>
      <font>
        <color theme="0"/>
      </font>
    </dxf>
    <dxf>
      <font>
        <color theme="1"/>
      </font>
    </dxf>
    <dxf>
      <font>
        <color theme="1"/>
      </font>
    </dxf>
    <dxf>
      <font>
        <color theme="1"/>
      </font>
    </dxf>
    <dxf>
      <font>
        <color theme="0"/>
      </font>
      <border>
        <left style="thin">
          <color auto="1"/>
        </left>
        <vertical/>
        <horizontal/>
      </border>
    </dxf>
    <dxf>
      <font>
        <color theme="0"/>
      </font>
      <fill>
        <patternFill>
          <bgColor theme="0"/>
        </patternFill>
      </fill>
      <border>
        <left style="thin">
          <color auto="1"/>
        </left>
        <right/>
        <top/>
        <bottom/>
        <vertical/>
        <horizontal/>
      </border>
    </dxf>
    <dxf>
      <font>
        <color theme="1"/>
      </font>
    </dxf>
    <dxf>
      <border>
        <left style="thin">
          <color auto="1"/>
        </left>
        <vertical/>
        <horizontal/>
      </border>
    </dxf>
    <dxf>
      <font>
        <color theme="1"/>
      </font>
      <border>
        <left style="thin">
          <color auto="1"/>
        </left>
        <right/>
        <top/>
        <bottom/>
        <vertical/>
        <horizontal/>
      </border>
    </dxf>
    <dxf>
      <font>
        <color theme="1"/>
      </font>
    </dxf>
    <dxf>
      <font>
        <color theme="2" tint="-0.24994659260841701"/>
      </font>
      <fill>
        <patternFill>
          <bgColor theme="2" tint="-0.24994659260841701"/>
        </patternFill>
      </fill>
    </dxf>
    <dxf>
      <border>
        <right style="thin">
          <color auto="1"/>
        </righ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0"/>
      </font>
    </dxf>
    <dxf>
      <font>
        <color theme="2" tint="-0.499984740745262"/>
      </font>
      <fill>
        <patternFill>
          <bgColor theme="2" tint="-0.499984740745262"/>
        </patternFill>
      </fill>
    </dxf>
    <dxf>
      <font>
        <color theme="0"/>
      </font>
      <fill>
        <patternFill>
          <bgColor theme="0"/>
        </patternFill>
      </fill>
      <border>
        <left/>
        <right/>
        <top/>
        <bottom/>
        <vertical/>
        <horizontal/>
      </border>
    </dxf>
    <dxf>
      <font>
        <color theme="0"/>
      </font>
      <border>
        <left/>
        <right/>
        <top/>
        <bottom/>
      </border>
    </dxf>
    <dxf>
      <font>
        <color theme="1"/>
      </font>
    </dxf>
    <dxf>
      <font>
        <color theme="2" tint="-0.24994659260841701"/>
      </font>
      <fill>
        <patternFill>
          <bgColor theme="2" tint="-0.24994659260841701"/>
        </patternFill>
      </fill>
    </dxf>
    <dxf>
      <border>
        <left style="thin">
          <color auto="1"/>
        </left>
        <vertical/>
        <horizontal/>
      </border>
    </dxf>
    <dxf>
      <border>
        <left style="thin">
          <color auto="1"/>
        </left>
        <vertical/>
        <horizontal/>
      </border>
    </dxf>
    <dxf>
      <border>
        <left style="thin">
          <color auto="1"/>
        </left>
        <vertical/>
        <horizontal/>
      </border>
    </dxf>
    <dxf>
      <font>
        <color theme="0"/>
      </font>
      <fill>
        <patternFill>
          <bgColor theme="0"/>
        </patternFill>
      </fill>
      <border>
        <left style="thin">
          <color auto="1"/>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1"/>
      </font>
    </dxf>
    <dxf>
      <font>
        <color theme="1"/>
      </font>
    </dxf>
    <dxf>
      <font>
        <color theme="2" tint="-0.24994659260841701"/>
      </font>
    </dxf>
    <dxf>
      <font>
        <color theme="1"/>
      </font>
    </dxf>
    <dxf>
      <font>
        <color theme="2"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2" tint="-0.749961851863155"/>
      </font>
    </dxf>
    <dxf>
      <font>
        <color theme="8"/>
      </font>
    </dxf>
    <dxf>
      <font>
        <color theme="1"/>
      </font>
    </dxf>
    <dxf>
      <font>
        <color theme="0" tint="-0.499984740745262"/>
      </font>
    </dxf>
    <dxf>
      <font>
        <color rgb="FFFFC000"/>
      </font>
    </dxf>
    <dxf>
      <font>
        <color rgb="FF00B050"/>
      </font>
    </dxf>
    <dxf>
      <font>
        <color rgb="FF00B0F0"/>
      </font>
    </dxf>
    <dxf>
      <font>
        <color theme="5" tint="-0.499984740745262"/>
      </font>
    </dxf>
    <dxf>
      <font>
        <color rgb="FF7030A0"/>
      </font>
    </dxf>
    <dxf>
      <font>
        <color theme="5" tint="-0.24994659260841701"/>
      </font>
    </dxf>
    <dxf>
      <font>
        <color theme="8"/>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1"/>
      </font>
    </dxf>
    <dxf>
      <font>
        <color theme="2" tint="-0.749961851863155"/>
      </font>
    </dxf>
    <dxf>
      <font>
        <color theme="0" tint="-0.499984740745262"/>
      </font>
    </dxf>
    <dxf>
      <font>
        <color rgb="FF00B0F0"/>
      </font>
    </dxf>
    <dxf>
      <font>
        <color theme="1"/>
      </font>
    </dxf>
    <dxf>
      <font>
        <color theme="0" tint="-0.499984740745262"/>
      </font>
    </dxf>
    <dxf>
      <font>
        <color theme="8"/>
      </font>
    </dxf>
    <dxf>
      <font>
        <color theme="2" tint="-0.749961851863155"/>
      </font>
    </dxf>
    <dxf>
      <font>
        <color theme="5" tint="-0.499984740745262"/>
      </font>
    </dxf>
    <dxf>
      <font>
        <color theme="5" tint="-0.24994659260841701"/>
      </font>
    </dxf>
    <dxf>
      <font>
        <color rgb="FFFFC000"/>
      </font>
    </dxf>
    <dxf>
      <font>
        <color rgb="FF00B050"/>
      </font>
    </dxf>
    <dxf>
      <font>
        <color rgb="FF7030A0"/>
      </font>
    </dxf>
    <dxf>
      <font>
        <color rgb="FF00B050"/>
      </font>
    </dxf>
    <dxf>
      <font>
        <color rgb="FFFFC000"/>
      </font>
    </dxf>
    <dxf>
      <font>
        <color theme="5" tint="-0.24994659260841701"/>
      </font>
    </dxf>
    <dxf>
      <font>
        <color theme="5" tint="-0.499984740745262"/>
      </font>
    </dxf>
    <dxf>
      <font>
        <color rgb="FF00B0F0"/>
      </font>
    </dxf>
    <dxf>
      <font>
        <color theme="1"/>
      </font>
    </dxf>
    <dxf>
      <font>
        <color theme="0" tint="-0.499984740745262"/>
      </font>
    </dxf>
    <dxf>
      <font>
        <color theme="8"/>
      </font>
    </dxf>
    <dxf>
      <font>
        <color theme="2" tint="-0.749961851863155"/>
      </font>
    </dxf>
    <dxf>
      <font>
        <color rgb="FF7030A0"/>
      </font>
    </dxf>
    <dxf>
      <font>
        <color theme="5" tint="-0.499984740745262"/>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rgb="FF00B050"/>
      </font>
    </dxf>
    <dxf>
      <font>
        <color rgb="FF00B0F0"/>
      </font>
    </dxf>
    <dxf>
      <font>
        <color rgb="FF7030A0"/>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rgb="FF00B050"/>
      </font>
    </dxf>
    <dxf>
      <font>
        <color theme="1"/>
      </font>
    </dxf>
    <dxf>
      <font>
        <color theme="8"/>
      </font>
    </dxf>
    <dxf>
      <font>
        <color theme="0" tint="-0.499984740745262"/>
      </font>
    </dxf>
    <dxf>
      <font>
        <color theme="2" tint="-0.749961851863155"/>
      </font>
    </dxf>
    <dxf>
      <font>
        <color rgb="FF7030A0"/>
      </font>
    </dxf>
    <dxf>
      <font>
        <color rgb="FF00B0F0"/>
      </font>
    </dxf>
    <dxf>
      <font>
        <color rgb="FFFFC000"/>
      </font>
    </dxf>
    <dxf>
      <font>
        <color theme="5" tint="-0.24994659260841701"/>
      </font>
    </dxf>
    <dxf>
      <font>
        <color theme="5" tint="-0.499984740745262"/>
      </font>
    </dxf>
    <dxf>
      <font>
        <color theme="0" tint="-0.499984740745262"/>
      </font>
    </dxf>
    <dxf>
      <font>
        <color theme="2" tint="-0.749961851863155"/>
      </font>
    </dxf>
    <dxf>
      <font>
        <color rgb="FF7030A0"/>
      </font>
    </dxf>
    <dxf>
      <font>
        <color theme="8"/>
      </font>
    </dxf>
    <dxf>
      <font>
        <color rgb="FF00B050"/>
      </font>
    </dxf>
    <dxf>
      <font>
        <color rgb="FFFFC000"/>
      </font>
    </dxf>
    <dxf>
      <font>
        <color theme="5" tint="-0.24994659260841701"/>
      </font>
    </dxf>
    <dxf>
      <font>
        <color theme="5" tint="-0.499984740745262"/>
      </font>
    </dxf>
    <dxf>
      <font>
        <color rgb="FF00B0F0"/>
      </font>
    </dxf>
    <dxf>
      <font>
        <color theme="1"/>
      </font>
    </dxf>
    <dxf>
      <font>
        <color rgb="FF7030A0"/>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theme="5" tint="-0.499984740745262"/>
      </font>
    </dxf>
    <dxf>
      <font>
        <color theme="0" tint="-0.499984740745262"/>
      </font>
    </dxf>
    <dxf>
      <font>
        <color theme="8"/>
      </font>
    </dxf>
    <dxf>
      <font>
        <color theme="2" tint="-0.749961851863155"/>
      </font>
    </dxf>
    <dxf>
      <font>
        <color rgb="FF7030A0"/>
      </font>
    </dxf>
    <dxf>
      <font>
        <color rgb="FF00B0F0"/>
      </font>
    </dxf>
    <dxf>
      <font>
        <color theme="5" tint="-0.24994659260841701"/>
      </font>
    </dxf>
    <dxf>
      <font>
        <color theme="5" tint="-0.499984740745262"/>
      </font>
    </dxf>
    <dxf>
      <font>
        <color rgb="FF00B050"/>
      </font>
    </dxf>
    <dxf>
      <font>
        <color rgb="FFFFC000"/>
      </font>
    </dxf>
    <dxf>
      <font>
        <color theme="1"/>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rgb="FF7030A0"/>
      </font>
    </dxf>
    <dxf>
      <font>
        <color theme="5" tint="-0.499984740745262"/>
      </font>
    </dxf>
    <dxf>
      <font>
        <color theme="5" tint="-0.24994659260841701"/>
      </font>
    </dxf>
    <dxf>
      <font>
        <color theme="5" tint="-0.499984740745262"/>
      </font>
    </dxf>
    <dxf>
      <font>
        <color rgb="FF00B050"/>
      </font>
    </dxf>
    <dxf>
      <font>
        <color rgb="FF00B0F0"/>
      </font>
    </dxf>
    <dxf>
      <font>
        <color theme="2" tint="-0.749961851863155"/>
      </font>
    </dxf>
    <dxf>
      <font>
        <color theme="8"/>
      </font>
    </dxf>
    <dxf>
      <font>
        <color theme="0" tint="-0.499984740745262"/>
      </font>
    </dxf>
    <dxf>
      <font>
        <color theme="1"/>
      </font>
    </dxf>
    <dxf>
      <font>
        <color rgb="FFFFC000"/>
      </font>
    </dxf>
    <dxf>
      <font>
        <color rgb="FF7030A0"/>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5" tint="-0.24994659260841701"/>
      </font>
    </dxf>
    <dxf>
      <font>
        <color theme="1"/>
      </font>
    </dxf>
    <dxf>
      <font>
        <color theme="5" tint="-0.499984740745262"/>
      </font>
    </dxf>
    <dxf>
      <font>
        <color theme="8"/>
      </font>
    </dxf>
    <dxf>
      <font>
        <color theme="5" tint="-0.499984740745262"/>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deploymentmodels/depmod-securebydefault-phase1" TargetMode="External"/><Relationship Id="rId7" Type="http://schemas.openxmlformats.org/officeDocument/2006/relationships/hyperlink" Target="https://www.linkedin.com/pulse/how-enable-container-based-groups-sites-sensitivity-label-bear-pberc/"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apply-sensitivity-label-automatically" TargetMode="External"/><Relationship Id="rId4" Type="http://schemas.openxmlformats.org/officeDocument/2006/relationships/hyperlink" Target="https://learn.microsoft.com/en-us/purview/dlp-learn-about-dl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6" Type="http://schemas.openxmlformats.org/officeDocument/2006/relationships/printerSettings" Target="../printerSettings/printerSettings2.bin"/><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hyperlink" Target="https://learn.microsoft.com/en-us/purview/apply-sensitivity-label-automatically" TargetMode="External"/><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BB225"/>
  <sheetViews>
    <sheetView topLeftCell="Y1" workbookViewId="0">
      <selection activeCell="C26" sqref="C26"/>
    </sheetView>
  </sheetViews>
  <sheetFormatPr defaultColWidth="9.1796875" defaultRowHeight="14.5" x14ac:dyDescent="0.35"/>
  <cols>
    <col min="1" max="1" width="16.1796875" style="3" customWidth="1"/>
    <col min="2" max="2" width="6.453125" style="3" customWidth="1"/>
    <col min="3" max="3" width="19.54296875" style="3" customWidth="1"/>
    <col min="4" max="5" width="24.453125" style="3" customWidth="1"/>
    <col min="6" max="6" width="3.7265625" style="3" customWidth="1"/>
    <col min="7" max="8" width="7.54296875" style="3" customWidth="1"/>
    <col min="9" max="9" width="15" style="3" customWidth="1"/>
    <col min="10" max="10" width="8.453125" style="3" customWidth="1"/>
    <col min="11" max="11" width="11.1796875" style="3" customWidth="1"/>
    <col min="12" max="12" width="9.81640625" style="3" customWidth="1"/>
    <col min="13" max="13" width="41.26953125" style="3" customWidth="1"/>
    <col min="14" max="14" width="33.453125" style="3" customWidth="1"/>
    <col min="15" max="15" width="34.26953125" style="3" customWidth="1"/>
    <col min="16" max="16" width="28.1796875" style="3" customWidth="1"/>
    <col min="17" max="17" width="4.54296875" style="3" customWidth="1"/>
    <col min="18" max="18" width="18.453125" style="3" customWidth="1"/>
    <col min="19" max="19" width="27.7265625" style="3" customWidth="1"/>
    <col min="20" max="20" width="7.54296875" style="3" customWidth="1"/>
    <col min="21" max="21" width="2.453125" style="3" customWidth="1"/>
    <col min="22" max="22" width="46.1796875" style="3" customWidth="1"/>
    <col min="23" max="23" width="2.453125" style="3" customWidth="1"/>
    <col min="24" max="24" width="43.81640625" style="3" customWidth="1"/>
    <col min="25" max="25" width="1.81640625" style="3" customWidth="1"/>
    <col min="26" max="26" width="45.81640625" style="3" customWidth="1"/>
    <col min="27" max="27" width="1.7265625" style="3" customWidth="1"/>
    <col min="28" max="28" width="37.453125" style="3" customWidth="1"/>
    <col min="29" max="29" width="2.7265625" style="3" customWidth="1"/>
    <col min="30" max="30" width="27.81640625" style="3" customWidth="1"/>
    <col min="31" max="31" width="1.7265625" style="3" customWidth="1"/>
    <col min="32" max="32" width="27.7265625" style="3" customWidth="1"/>
    <col min="33" max="33" width="1.7265625" style="3" customWidth="1"/>
    <col min="34" max="34" width="23.81640625" style="3" customWidth="1"/>
    <col min="35" max="35" width="1.7265625" style="3" customWidth="1"/>
    <col min="36" max="36" width="31.54296875" style="3" customWidth="1"/>
    <col min="37" max="37" width="2.1796875" style="3" customWidth="1"/>
    <col min="38" max="38" width="21.81640625" style="3" customWidth="1"/>
    <col min="39" max="39" width="2.7265625" style="3" customWidth="1"/>
    <col min="40" max="40" width="21.54296875" style="3" customWidth="1"/>
    <col min="41" max="41" width="2.26953125" style="3" customWidth="1"/>
    <col min="42" max="42" width="32.1796875" style="3" customWidth="1"/>
    <col min="43" max="43" width="2.7265625" style="3" customWidth="1"/>
    <col min="44" max="44" width="36.81640625" style="3" customWidth="1"/>
    <col min="45" max="45" width="3" style="3" customWidth="1"/>
    <col min="46" max="46" width="41.7265625" style="3" customWidth="1"/>
    <col min="47" max="47" width="3" style="3" customWidth="1"/>
    <col min="48" max="48" width="26.1796875" style="3" customWidth="1"/>
    <col min="49" max="49" width="3" style="3" customWidth="1"/>
    <col min="50" max="50" width="23.26953125" style="3" customWidth="1"/>
    <col min="51" max="51" width="3" style="3" customWidth="1"/>
    <col min="52" max="52" width="30.7265625" style="3" customWidth="1"/>
    <col min="53" max="53" width="2.26953125" style="3" customWidth="1"/>
    <col min="54" max="54" width="44" style="3" customWidth="1"/>
    <col min="55" max="16384" width="9.1796875" style="3"/>
  </cols>
  <sheetData>
    <row r="1" spans="1:54" x14ac:dyDescent="0.35">
      <c r="A1" s="3" t="str">
        <f>'Sensitivity Labels'!C1</f>
        <v>Sensitivity Labels</v>
      </c>
      <c r="C1" s="4" t="s">
        <v>0</v>
      </c>
      <c r="R1" s="3" t="s">
        <v>1</v>
      </c>
      <c r="S1" s="521" t="s">
        <v>2</v>
      </c>
      <c r="T1" s="521"/>
      <c r="U1" s="521"/>
      <c r="V1" s="521"/>
      <c r="X1" s="521" t="s">
        <v>3</v>
      </c>
      <c r="Y1" s="521"/>
      <c r="Z1" s="521"/>
      <c r="AA1" s="521"/>
      <c r="AB1" s="521"/>
      <c r="AC1" s="521"/>
      <c r="AD1" s="521"/>
      <c r="AE1" s="521"/>
      <c r="AF1" s="521"/>
      <c r="AG1" s="521"/>
      <c r="AH1" s="521"/>
      <c r="AI1" s="521"/>
      <c r="AJ1" s="521"/>
      <c r="AK1" s="521"/>
      <c r="AL1" s="521"/>
    </row>
    <row r="2" spans="1:54" ht="43.5" x14ac:dyDescent="0.35">
      <c r="B2" s="5"/>
      <c r="C2" s="5"/>
      <c r="D2" s="4"/>
      <c r="E2" s="4"/>
      <c r="G2" s="4"/>
      <c r="H2" s="4" t="s">
        <v>4</v>
      </c>
      <c r="I2" s="192" t="str">
        <f>'Sensitivity Labels'!G11</f>
        <v>Files &amp; Other Data assets</v>
      </c>
      <c r="J2" s="192" t="str">
        <f>'Sensitivity Labels'!G13</f>
        <v>Emails</v>
      </c>
      <c r="K2" s="193" t="str">
        <f>'Sensitivity Labels'!G15</f>
        <v>Meetings</v>
      </c>
      <c r="L2" s="194" t="str">
        <f>'Sensitivity Labels'!G17</f>
        <v>Groups &amp; Sites</v>
      </c>
      <c r="M2" s="192"/>
      <c r="N2" s="193"/>
      <c r="O2" s="194"/>
      <c r="P2" s="4"/>
      <c r="R2" s="3" t="s">
        <v>5</v>
      </c>
      <c r="S2" s="4" t="s">
        <v>6</v>
      </c>
      <c r="T2" s="4"/>
      <c r="U2" s="4"/>
      <c r="V2" s="4" t="str">
        <f>'Emails, Files, &amp; Other Data'!U10</f>
        <v>In outlook, enforce one of the following restrictions</v>
      </c>
      <c r="W2" s="4"/>
      <c r="X2" s="4" t="str">
        <f>'Teams meetings and chats'!D2</f>
        <v>Control who can Bypass the Lobby:</v>
      </c>
      <c r="Y2" s="4"/>
      <c r="Z2" s="4" t="str">
        <f>'Teams meetings and chats'!I2</f>
        <v>Control Who Can Present:</v>
      </c>
      <c r="AA2" s="4"/>
      <c r="AB2" s="4" t="str">
        <f>'Teams meetings and chats'!K2</f>
        <v>Control who can Record and Transcribe:</v>
      </c>
      <c r="AD2" s="4" t="str">
        <f>'Teams meetings and chats'!M2</f>
        <v>Control Whether Meetings are Recorded Automatically:</v>
      </c>
      <c r="AF2" s="4" t="str">
        <f>'Teams meetings and chats'!O2</f>
        <v>Control End-to-end Encryption for Meeting Video and Audio:</v>
      </c>
      <c r="AH2" s="4" t="str">
        <f>'Teams meetings and chats'!Q2</f>
        <v>Control Watermarks:</v>
      </c>
      <c r="AJ2" s="4" t="str">
        <f>'Teams meetings and chats'!W2</f>
        <v>Control Meeting Chat:</v>
      </c>
      <c r="AL2" s="4" t="str">
        <f>'Teams meetings and chats'!Y2</f>
        <v>Prevent Copying and Forwarding of Meeting Content:</v>
      </c>
      <c r="AN2" s="4" t="str">
        <f>'Groups &amp; Sites'!H3</f>
        <v>Define privacy and external user access settings:</v>
      </c>
      <c r="AO2" s="4"/>
      <c r="AP2" s="4" t="str">
        <f>'Groups &amp; Sites'!N13</f>
        <v>Content can be shared with:</v>
      </c>
      <c r="AQ2" s="4"/>
      <c r="AR2" s="4" t="str">
        <f>'Groups &amp; Sites'!P13</f>
        <v>Use Microsoft Entra Conditional Access to protect labeled SharePoint sites</v>
      </c>
      <c r="AS2" s="4"/>
      <c r="AT2" s="4" t="str">
        <f>Publishing!V3</f>
        <v>Default settings for meetings and calendar events:</v>
      </c>
      <c r="AU2" s="4"/>
      <c r="AV2" s="4" t="str">
        <f>'Service-side Auto-Labeling'!E2</f>
        <v>Policy Mode</v>
      </c>
      <c r="AW2" s="4"/>
      <c r="AX2" s="4" t="str">
        <f>'Service-side Auto-Labeling'!R2</f>
        <v>Common or Advanced Rules:</v>
      </c>
      <c r="AY2" s="4"/>
      <c r="AZ2" s="4" t="str">
        <f>'Data Loss Prevention (DLP)'!E3</f>
        <v>Policy mode:</v>
      </c>
      <c r="BB2" s="3" t="str">
        <f>'Emails, Files, &amp; Other Data'!AB3</f>
        <v>Auto-labeling for files and emails: "Client-side Auto-Labeling"</v>
      </c>
    </row>
    <row r="3" spans="1:54" ht="43.5" x14ac:dyDescent="0.35">
      <c r="A3" s="5" t="s">
        <v>7</v>
      </c>
      <c r="B3" s="96">
        <f>G3</f>
        <v>1</v>
      </c>
      <c r="C3" s="5" t="str">
        <f>IF('Sensitivity Labels'!C11="","",'Sensitivity Labels'!C11)</f>
        <v/>
      </c>
      <c r="D3" s="5" t="str">
        <f>IF('Sensitivity Labels'!D11="","",C3&amp;"-"&amp;'Sensitivity Labels'!D11)</f>
        <v/>
      </c>
      <c r="E3" s="5" t="str">
        <f t="shared" ref="E3:E22" si="0">IF(OR(C3="",(LEFT(D3,3)="Par"),RIGHT(C3,1)="p"),"",D3)</f>
        <v/>
      </c>
      <c r="G3" s="3">
        <v>1</v>
      </c>
      <c r="H3" s="305" t="str">
        <f>IF(OR((LEFT(D3,3)="Par"),RIGHT(C3,1)="p"),"True","false")</f>
        <v>false</v>
      </c>
      <c r="I3" s="3" t="b">
        <f>'Sensitivity Labels'!F11</f>
        <v>0</v>
      </c>
      <c r="J3" s="3" t="b">
        <f>'Sensitivity Labels'!F13</f>
        <v>0</v>
      </c>
      <c r="K3" s="3" t="b">
        <f>'Sensitivity Labels'!F15</f>
        <v>0</v>
      </c>
      <c r="L3" s="3" t="b">
        <f>'Sensitivity Labels'!F17</f>
        <v>0</v>
      </c>
      <c r="M3" s="33" t="str">
        <f>IF(D3="",P$3,IF(OR(I3=TRUE,J3=TRUE),D3,P$4))</f>
        <v>Please fill out Sensitivity Labels Tab</v>
      </c>
      <c r="N3" s="33" t="str">
        <f>IF(D3="",P$3,IF(AND(I3=TRUE,J3=TRUE,K3=TRUE),$D3,P$4))</f>
        <v>Please fill out Sensitivity Labels Tab</v>
      </c>
      <c r="O3" s="33" t="str">
        <f>IF(D3="",P$3,IF(L3=TRUE,$D3,P$4))</f>
        <v>Please fill out Sensitivity Labels Tab</v>
      </c>
      <c r="P3" s="5" t="s">
        <v>8</v>
      </c>
      <c r="R3" s="522" t="s">
        <v>9</v>
      </c>
      <c r="S3" s="5" t="s">
        <v>10</v>
      </c>
      <c r="V3" s="5" t="s">
        <v>11</v>
      </c>
      <c r="X3" s="6" t="s">
        <v>12</v>
      </c>
      <c r="Z3" s="6" t="s">
        <v>12</v>
      </c>
      <c r="AB3" s="6" t="s">
        <v>13</v>
      </c>
      <c r="AD3" s="6" t="s">
        <v>14</v>
      </c>
      <c r="AF3" s="5" t="s">
        <v>15</v>
      </c>
      <c r="AH3" s="6" t="s">
        <v>16</v>
      </c>
      <c r="AJ3" s="5" t="s">
        <v>17</v>
      </c>
      <c r="AL3" s="5" t="s">
        <v>18</v>
      </c>
      <c r="AN3" s="5" t="s">
        <v>19</v>
      </c>
      <c r="AP3" s="5" t="s">
        <v>20</v>
      </c>
      <c r="AR3" s="5" t="s">
        <v>21</v>
      </c>
      <c r="AT3" s="5" t="s">
        <v>22</v>
      </c>
      <c r="AV3" s="5" t="s">
        <v>17</v>
      </c>
      <c r="AX3" s="5" t="s">
        <v>23</v>
      </c>
      <c r="AZ3" s="5" t="s">
        <v>24</v>
      </c>
      <c r="BB3" s="22" t="s">
        <v>25</v>
      </c>
    </row>
    <row r="4" spans="1:54" ht="32" x14ac:dyDescent="0.35">
      <c r="A4" s="5" t="s">
        <v>26</v>
      </c>
      <c r="B4" s="96">
        <f t="shared" ref="B4:B22" si="1">G4</f>
        <v>2</v>
      </c>
      <c r="C4" s="5" t="str">
        <f>IF('Sensitivity Labels'!C19="","",'Sensitivity Labels'!C19)</f>
        <v/>
      </c>
      <c r="D4" s="5" t="str">
        <f>IF('Sensitivity Labels'!D19="","",C4&amp;"-"&amp;'Sensitivity Labels'!D19)</f>
        <v/>
      </c>
      <c r="E4" s="5" t="str">
        <f>IF(OR(C4="",(LEFT(D4,3)="Par"),RIGHT(C4,1)="p"),"",D4)</f>
        <v/>
      </c>
      <c r="G4" s="3">
        <f>G3+1</f>
        <v>2</v>
      </c>
      <c r="H4" s="305" t="str">
        <f t="shared" ref="H4:H22" si="2">IF(OR((LEFT(D4,3)="Par"),RIGHT(C4,1)="p"),"True","false")</f>
        <v>false</v>
      </c>
      <c r="I4" s="3" t="b">
        <f>'Sensitivity Labels'!F19</f>
        <v>0</v>
      </c>
      <c r="J4" s="3" t="b">
        <f>'Sensitivity Labels'!F21</f>
        <v>0</v>
      </c>
      <c r="K4" s="3" t="b">
        <f>'Sensitivity Labels'!F23</f>
        <v>0</v>
      </c>
      <c r="L4" s="3" t="b">
        <f>'Sensitivity Labels'!F25</f>
        <v>0</v>
      </c>
      <c r="M4" s="33" t="str">
        <f>IF(D4="",P$3,IF(OR(I4=TRUE,J4=TRUE),D4,P$4))</f>
        <v>Please fill out Sensitivity Labels Tab</v>
      </c>
      <c r="N4" s="33" t="str">
        <f t="shared" ref="N4:N22" si="3">IF(D4="",P$3,IF(AND(I4=TRUE,J4=TRUE,K4=TRUE),$D4,P$4))</f>
        <v>Please fill out Sensitivity Labels Tab</v>
      </c>
      <c r="O4" s="33" t="str">
        <f t="shared" ref="O4:O22" si="4">IF(D4="",P$3,IF(L4=TRUE,$D4,P$4))</f>
        <v>Please fill out Sensitivity Labels Tab</v>
      </c>
      <c r="P4" s="5" t="s">
        <v>27</v>
      </c>
      <c r="R4" s="522"/>
      <c r="S4" s="5" t="s">
        <v>28</v>
      </c>
      <c r="V4" s="5" t="s">
        <v>29</v>
      </c>
      <c r="X4" s="6" t="s">
        <v>30</v>
      </c>
      <c r="Z4" s="6" t="s">
        <v>31</v>
      </c>
      <c r="AB4" s="6" t="s">
        <v>32</v>
      </c>
      <c r="AD4" s="6" t="s">
        <v>33</v>
      </c>
      <c r="AF4" s="5" t="s">
        <v>34</v>
      </c>
      <c r="AH4" s="6" t="s">
        <v>35</v>
      </c>
      <c r="AJ4" s="5" t="s">
        <v>36</v>
      </c>
      <c r="AL4" s="5" t="s">
        <v>37</v>
      </c>
      <c r="AN4" s="5" t="s">
        <v>38</v>
      </c>
      <c r="AP4" s="5" t="s">
        <v>39</v>
      </c>
      <c r="AR4" s="5" t="s">
        <v>40</v>
      </c>
      <c r="AT4" s="5" t="s">
        <v>41</v>
      </c>
      <c r="AV4" s="5" t="s">
        <v>42</v>
      </c>
      <c r="AX4" s="5" t="s">
        <v>43</v>
      </c>
      <c r="AZ4" s="5" t="s">
        <v>44</v>
      </c>
      <c r="BB4" s="22" t="s">
        <v>45</v>
      </c>
    </row>
    <row r="5" spans="1:54" ht="29" x14ac:dyDescent="0.35">
      <c r="A5" s="5" t="s">
        <v>46</v>
      </c>
      <c r="B5" s="96">
        <f t="shared" si="1"/>
        <v>3</v>
      </c>
      <c r="C5" s="5" t="str">
        <f>IF('Sensitivity Labels'!C27="","",'Sensitivity Labels'!C27)</f>
        <v/>
      </c>
      <c r="D5" s="5" t="str">
        <f>IF('Sensitivity Labels'!D27="","",C5&amp;"-"&amp;'Sensitivity Labels'!D27)</f>
        <v/>
      </c>
      <c r="E5" s="5" t="str">
        <f t="shared" si="0"/>
        <v/>
      </c>
      <c r="G5" s="3">
        <f t="shared" ref="G5:G22" si="5">G4+1</f>
        <v>3</v>
      </c>
      <c r="H5" s="305" t="str">
        <f t="shared" si="2"/>
        <v>false</v>
      </c>
      <c r="I5" s="3" t="b">
        <f>'Sensitivity Labels'!F27</f>
        <v>0</v>
      </c>
      <c r="J5" s="3" t="b">
        <f>'Sensitivity Labels'!F29</f>
        <v>0</v>
      </c>
      <c r="K5" s="3" t="b">
        <f>'Sensitivity Labels'!F31</f>
        <v>0</v>
      </c>
      <c r="L5" s="3" t="b">
        <f>'Sensitivity Labels'!F33</f>
        <v>0</v>
      </c>
      <c r="M5" s="33" t="str">
        <f t="shared" ref="M5:M22" si="6">IF(D5="",P$3,IF(OR(I5=TRUE,J5=TRUE),D5,P$4))</f>
        <v>Please fill out Sensitivity Labels Tab</v>
      </c>
      <c r="N5" s="33" t="str">
        <f t="shared" si="3"/>
        <v>Please fill out Sensitivity Labels Tab</v>
      </c>
      <c r="O5" s="33" t="str">
        <f t="shared" si="4"/>
        <v>Please fill out Sensitivity Labels Tab</v>
      </c>
      <c r="R5" s="522"/>
      <c r="S5" s="5"/>
      <c r="V5" s="5"/>
      <c r="X5" s="6" t="s">
        <v>31</v>
      </c>
      <c r="Z5" s="6" t="s">
        <v>47</v>
      </c>
      <c r="AB5" s="5"/>
      <c r="AD5" s="5"/>
      <c r="AF5" s="5"/>
      <c r="AH5" s="5"/>
      <c r="AJ5" s="5" t="s">
        <v>48</v>
      </c>
      <c r="AL5" s="5"/>
      <c r="AN5" s="5" t="s">
        <v>49</v>
      </c>
      <c r="AP5" s="5" t="s">
        <v>50</v>
      </c>
      <c r="AR5" s="5" t="s">
        <v>51</v>
      </c>
      <c r="AT5" s="5" t="s">
        <v>52</v>
      </c>
      <c r="AV5" s="5" t="s">
        <v>53</v>
      </c>
      <c r="AX5" s="5"/>
      <c r="AZ5" s="5" t="s">
        <v>54</v>
      </c>
      <c r="BB5" s="5"/>
    </row>
    <row r="6" spans="1:54" ht="16" x14ac:dyDescent="0.35">
      <c r="A6" s="5" t="s">
        <v>55</v>
      </c>
      <c r="B6" s="96">
        <f t="shared" si="1"/>
        <v>4</v>
      </c>
      <c r="C6" s="5" t="str">
        <f>IF('Sensitivity Labels'!C35="","",'Sensitivity Labels'!C35)</f>
        <v/>
      </c>
      <c r="D6" s="5" t="str">
        <f>IF('Sensitivity Labels'!D35="","",C6&amp;"-"&amp;'Sensitivity Labels'!D35)</f>
        <v/>
      </c>
      <c r="E6" s="5" t="str">
        <f t="shared" si="0"/>
        <v/>
      </c>
      <c r="G6" s="3">
        <f t="shared" si="5"/>
        <v>4</v>
      </c>
      <c r="H6" s="305" t="str">
        <f t="shared" si="2"/>
        <v>false</v>
      </c>
      <c r="I6" s="3" t="b">
        <f>'Sensitivity Labels'!F35</f>
        <v>0</v>
      </c>
      <c r="J6" s="3" t="b">
        <f>'Sensitivity Labels'!F37</f>
        <v>0</v>
      </c>
      <c r="K6" s="3" t="b">
        <f>'Sensitivity Labels'!F39</f>
        <v>0</v>
      </c>
      <c r="L6" s="3" t="b">
        <f>'Sensitivity Labels'!F41</f>
        <v>0</v>
      </c>
      <c r="M6" s="33" t="str">
        <f>IF(D6="",P$3,IF(OR(I6=TRUE,J6=TRUE),D6,P$4))</f>
        <v>Please fill out Sensitivity Labels Tab</v>
      </c>
      <c r="N6" s="33" t="str">
        <f t="shared" si="3"/>
        <v>Please fill out Sensitivity Labels Tab</v>
      </c>
      <c r="O6" s="33" t="str">
        <f t="shared" si="4"/>
        <v>Please fill out Sensitivity Labels Tab</v>
      </c>
      <c r="R6" s="522"/>
      <c r="S6" s="5"/>
      <c r="V6" s="5"/>
      <c r="X6" s="6" t="s">
        <v>56</v>
      </c>
      <c r="Z6" s="6" t="s">
        <v>57</v>
      </c>
      <c r="AB6" s="5"/>
      <c r="AD6" s="5"/>
      <c r="AF6" s="5"/>
      <c r="AH6" s="5"/>
      <c r="AJ6" s="5"/>
      <c r="AN6" s="5"/>
      <c r="AP6" s="5" t="s">
        <v>58</v>
      </c>
      <c r="AR6" s="5"/>
      <c r="AT6" s="5"/>
      <c r="AV6" s="5" t="s">
        <v>36</v>
      </c>
      <c r="AZ6" s="5" t="s">
        <v>17</v>
      </c>
    </row>
    <row r="7" spans="1:54" ht="16" x14ac:dyDescent="0.35">
      <c r="A7" s="5"/>
      <c r="B7" s="96">
        <f t="shared" si="1"/>
        <v>5</v>
      </c>
      <c r="C7" s="5" t="str">
        <f>IF('Sensitivity Labels'!C43="","",'Sensitivity Labels'!C43)</f>
        <v/>
      </c>
      <c r="D7" s="5" t="str">
        <f>IF('Sensitivity Labels'!D43="","",C7&amp;"-"&amp;'Sensitivity Labels'!D43)</f>
        <v/>
      </c>
      <c r="E7" s="5" t="str">
        <f t="shared" si="0"/>
        <v/>
      </c>
      <c r="G7" s="3">
        <f t="shared" si="5"/>
        <v>5</v>
      </c>
      <c r="H7" s="305" t="str">
        <f t="shared" si="2"/>
        <v>false</v>
      </c>
      <c r="I7" s="3" t="b">
        <f>'Sensitivity Labels'!F43</f>
        <v>0</v>
      </c>
      <c r="J7" s="3" t="b">
        <f>'Sensitivity Labels'!F45</f>
        <v>0</v>
      </c>
      <c r="K7" s="3" t="b">
        <f>'Sensitivity Labels'!F47</f>
        <v>0</v>
      </c>
      <c r="L7" s="3" t="b">
        <f>'Sensitivity Labels'!F49</f>
        <v>0</v>
      </c>
      <c r="M7" s="33" t="str">
        <f t="shared" si="6"/>
        <v>Please fill out Sensitivity Labels Tab</v>
      </c>
      <c r="N7" s="33" t="str">
        <f t="shared" si="3"/>
        <v>Please fill out Sensitivity Labels Tab</v>
      </c>
      <c r="O7" s="33" t="str">
        <f t="shared" si="4"/>
        <v>Please fill out Sensitivity Labels Tab</v>
      </c>
      <c r="R7" s="522"/>
      <c r="S7" s="5"/>
      <c r="X7" s="6" t="s">
        <v>59</v>
      </c>
      <c r="Z7" s="5"/>
      <c r="AP7" s="5"/>
      <c r="AV7" s="5"/>
      <c r="AZ7" s="5"/>
    </row>
    <row r="8" spans="1:54" ht="32" x14ac:dyDescent="0.35">
      <c r="B8" s="96">
        <f t="shared" si="1"/>
        <v>6</v>
      </c>
      <c r="C8" s="5" t="str">
        <f>IF('Sensitivity Labels'!C51="","",'Sensitivity Labels'!C51)</f>
        <v/>
      </c>
      <c r="D8" s="5" t="str">
        <f>IF('Sensitivity Labels'!D51="","",C8&amp;"-"&amp;'Sensitivity Labels'!D51)</f>
        <v/>
      </c>
      <c r="E8" s="5" t="str">
        <f t="shared" si="0"/>
        <v/>
      </c>
      <c r="G8" s="3">
        <f t="shared" si="5"/>
        <v>6</v>
      </c>
      <c r="H8" s="305" t="str">
        <f t="shared" si="2"/>
        <v>false</v>
      </c>
      <c r="I8" s="3" t="b">
        <f>'Sensitivity Labels'!F51</f>
        <v>0</v>
      </c>
      <c r="J8" s="3" t="b">
        <f>'Sensitivity Labels'!F53</f>
        <v>0</v>
      </c>
      <c r="K8" s="3" t="b">
        <f>'Sensitivity Labels'!F55</f>
        <v>0</v>
      </c>
      <c r="L8" s="3" t="b">
        <f>'Sensitivity Labels'!F57</f>
        <v>0</v>
      </c>
      <c r="M8" s="33" t="str">
        <f t="shared" si="6"/>
        <v>Please fill out Sensitivity Labels Tab</v>
      </c>
      <c r="N8" s="33" t="str">
        <f t="shared" si="3"/>
        <v>Please fill out Sensitivity Labels Tab</v>
      </c>
      <c r="O8" s="33" t="str">
        <f t="shared" si="4"/>
        <v>Please fill out Sensitivity Labels Tab</v>
      </c>
      <c r="R8" s="522"/>
      <c r="X8" s="6" t="s">
        <v>57</v>
      </c>
      <c r="Z8" s="5"/>
      <c r="AH8" s="6" t="s">
        <v>60</v>
      </c>
    </row>
    <row r="9" spans="1:54" ht="48" x14ac:dyDescent="0.35">
      <c r="B9" s="96">
        <f t="shared" si="1"/>
        <v>7</v>
      </c>
      <c r="C9" s="5" t="str">
        <f>IF('Sensitivity Labels'!C59="","",'Sensitivity Labels'!C59)</f>
        <v/>
      </c>
      <c r="D9" s="5" t="str">
        <f>IF('Sensitivity Labels'!D59="","",C9&amp;"-"&amp;'Sensitivity Labels'!D59)</f>
        <v/>
      </c>
      <c r="E9" s="5" t="str">
        <f t="shared" si="0"/>
        <v/>
      </c>
      <c r="G9" s="3">
        <f t="shared" si="5"/>
        <v>7</v>
      </c>
      <c r="H9" s="305" t="str">
        <f t="shared" si="2"/>
        <v>false</v>
      </c>
      <c r="I9" s="3" t="b">
        <f>'Sensitivity Labels'!F59</f>
        <v>0</v>
      </c>
      <c r="J9" s="3" t="b">
        <f>'Sensitivity Labels'!F61</f>
        <v>0</v>
      </c>
      <c r="K9" s="3" t="b">
        <f>'Sensitivity Labels'!F63</f>
        <v>0</v>
      </c>
      <c r="L9" s="3" t="b">
        <f>'Sensitivity Labels'!F65</f>
        <v>0</v>
      </c>
      <c r="M9" s="33" t="str">
        <f t="shared" si="6"/>
        <v>Please fill out Sensitivity Labels Tab</v>
      </c>
      <c r="N9" s="33" t="str">
        <f t="shared" si="3"/>
        <v>Please fill out Sensitivity Labels Tab</v>
      </c>
      <c r="O9" s="33" t="str">
        <f t="shared" si="4"/>
        <v>Please fill out Sensitivity Labels Tab</v>
      </c>
      <c r="R9" s="522"/>
      <c r="X9" s="5"/>
      <c r="AH9" s="6" t="s">
        <v>61</v>
      </c>
    </row>
    <row r="10" spans="1:54" x14ac:dyDescent="0.35">
      <c r="B10" s="96">
        <f t="shared" si="1"/>
        <v>8</v>
      </c>
      <c r="C10" s="5" t="str">
        <f>IF('Sensitivity Labels'!C67="","",'Sensitivity Labels'!C67)</f>
        <v/>
      </c>
      <c r="D10" s="5" t="str">
        <f>IF('Sensitivity Labels'!D67="","",C10&amp;"-"&amp;'Sensitivity Labels'!D67)</f>
        <v/>
      </c>
      <c r="E10" s="5" t="str">
        <f t="shared" si="0"/>
        <v/>
      </c>
      <c r="G10" s="3">
        <f t="shared" si="5"/>
        <v>8</v>
      </c>
      <c r="H10" s="305" t="str">
        <f t="shared" si="2"/>
        <v>false</v>
      </c>
      <c r="I10" s="3" t="b">
        <f>'Sensitivity Labels'!F67</f>
        <v>0</v>
      </c>
      <c r="J10" s="3" t="b">
        <f>'Sensitivity Labels'!F69</f>
        <v>0</v>
      </c>
      <c r="K10" s="3" t="b">
        <f>'Sensitivity Labels'!F71</f>
        <v>0</v>
      </c>
      <c r="L10" s="3" t="b">
        <f>'Sensitivity Labels'!F73</f>
        <v>0</v>
      </c>
      <c r="M10" s="33" t="str">
        <f t="shared" si="6"/>
        <v>Please fill out Sensitivity Labels Tab</v>
      </c>
      <c r="N10" s="33" t="str">
        <f t="shared" si="3"/>
        <v>Please fill out Sensitivity Labels Tab</v>
      </c>
      <c r="O10" s="33" t="str">
        <f t="shared" si="4"/>
        <v>Please fill out Sensitivity Labels Tab</v>
      </c>
      <c r="R10" s="522"/>
      <c r="X10" s="5"/>
      <c r="AH10" s="5"/>
    </row>
    <row r="11" spans="1:54" x14ac:dyDescent="0.35">
      <c r="B11" s="96">
        <f t="shared" si="1"/>
        <v>9</v>
      </c>
      <c r="C11" s="5" t="str">
        <f>IF('Sensitivity Labels'!C75="","",'Sensitivity Labels'!C75)</f>
        <v/>
      </c>
      <c r="D11" s="5" t="str">
        <f>IF('Sensitivity Labels'!D75="","",C11&amp;"-"&amp;'Sensitivity Labels'!D75)</f>
        <v/>
      </c>
      <c r="E11" s="5" t="str">
        <f t="shared" si="0"/>
        <v/>
      </c>
      <c r="G11" s="3">
        <f t="shared" si="5"/>
        <v>9</v>
      </c>
      <c r="H11" s="305" t="str">
        <f t="shared" si="2"/>
        <v>false</v>
      </c>
      <c r="I11" s="3" t="b">
        <f>'Sensitivity Labels'!F75</f>
        <v>0</v>
      </c>
      <c r="J11" s="3" t="b">
        <f>'Sensitivity Labels'!F77</f>
        <v>0</v>
      </c>
      <c r="K11" s="3" t="b">
        <f>'Sensitivity Labels'!F79</f>
        <v>0</v>
      </c>
      <c r="L11" s="3" t="b">
        <f>'Sensitivity Labels'!F81</f>
        <v>0</v>
      </c>
      <c r="M11" s="33" t="str">
        <f t="shared" si="6"/>
        <v>Please fill out Sensitivity Labels Tab</v>
      </c>
      <c r="N11" s="33" t="str">
        <f t="shared" si="3"/>
        <v>Please fill out Sensitivity Labels Tab</v>
      </c>
      <c r="O11" s="33" t="str">
        <f t="shared" si="4"/>
        <v>Please fill out Sensitivity Labels Tab</v>
      </c>
      <c r="R11" s="522"/>
      <c r="S11" s="4" t="s">
        <v>62</v>
      </c>
      <c r="AH11" s="5"/>
    </row>
    <row r="12" spans="1:54" x14ac:dyDescent="0.35">
      <c r="B12" s="96">
        <f t="shared" si="1"/>
        <v>10</v>
      </c>
      <c r="C12" s="5" t="str">
        <f>IF('Sensitivity Labels'!C83="","",'Sensitivity Labels'!C83)</f>
        <v/>
      </c>
      <c r="D12" s="5" t="str">
        <f>IF('Sensitivity Labels'!D83="","",C12&amp;"-"&amp;'Sensitivity Labels'!D83)</f>
        <v/>
      </c>
      <c r="E12" s="5" t="str">
        <f t="shared" si="0"/>
        <v/>
      </c>
      <c r="G12" s="3">
        <f t="shared" si="5"/>
        <v>10</v>
      </c>
      <c r="H12" s="305" t="str">
        <f t="shared" si="2"/>
        <v>false</v>
      </c>
      <c r="I12" s="3" t="b">
        <f>'Sensitivity Labels'!F83</f>
        <v>0</v>
      </c>
      <c r="J12" s="3" t="b">
        <f>'Sensitivity Labels'!F85</f>
        <v>0</v>
      </c>
      <c r="K12" s="3" t="b">
        <f>'Sensitivity Labels'!F87</f>
        <v>0</v>
      </c>
      <c r="L12" s="3" t="b">
        <f>'Sensitivity Labels'!F89</f>
        <v>0</v>
      </c>
      <c r="M12" s="33" t="str">
        <f t="shared" si="6"/>
        <v>Please fill out Sensitivity Labels Tab</v>
      </c>
      <c r="N12" s="33" t="str">
        <f t="shared" si="3"/>
        <v>Please fill out Sensitivity Labels Tab</v>
      </c>
      <c r="O12" s="33" t="str">
        <f t="shared" si="4"/>
        <v>Please fill out Sensitivity Labels Tab</v>
      </c>
      <c r="R12" s="522"/>
      <c r="S12" s="3" t="s">
        <v>63</v>
      </c>
      <c r="AH12" s="5"/>
    </row>
    <row r="13" spans="1:54" x14ac:dyDescent="0.35">
      <c r="B13" s="96">
        <f t="shared" si="1"/>
        <v>11</v>
      </c>
      <c r="C13" s="5" t="str">
        <f>IF('Sensitivity Labels'!C91="","",'Sensitivity Labels'!C91)</f>
        <v/>
      </c>
      <c r="D13" s="5" t="str">
        <f>IF('Sensitivity Labels'!D91="","",C13&amp;"-"&amp;'Sensitivity Labels'!D91)</f>
        <v/>
      </c>
      <c r="E13" s="5" t="str">
        <f t="shared" si="0"/>
        <v/>
      </c>
      <c r="G13" s="3">
        <f t="shared" si="5"/>
        <v>11</v>
      </c>
      <c r="H13" s="305" t="str">
        <f t="shared" si="2"/>
        <v>false</v>
      </c>
      <c r="I13" s="3" t="b">
        <f>'Sensitivity Labels'!F91</f>
        <v>0</v>
      </c>
      <c r="J13" s="3" t="b">
        <f>'Sensitivity Labels'!F93</f>
        <v>0</v>
      </c>
      <c r="K13" s="3" t="b">
        <f>'Sensitivity Labels'!F95</f>
        <v>0</v>
      </c>
      <c r="L13" s="3" t="b">
        <f>'Sensitivity Labels'!F97</f>
        <v>0</v>
      </c>
      <c r="M13" s="33" t="str">
        <f t="shared" si="6"/>
        <v>Please fill out Sensitivity Labels Tab</v>
      </c>
      <c r="N13" s="33" t="str">
        <f t="shared" si="3"/>
        <v>Please fill out Sensitivity Labels Tab</v>
      </c>
      <c r="O13" s="33" t="str">
        <f t="shared" si="4"/>
        <v>Please fill out Sensitivity Labels Tab</v>
      </c>
      <c r="R13" s="522"/>
      <c r="S13" s="3" t="s">
        <v>64</v>
      </c>
    </row>
    <row r="14" spans="1:54" x14ac:dyDescent="0.35">
      <c r="B14" s="96">
        <f t="shared" si="1"/>
        <v>12</v>
      </c>
      <c r="C14" s="5" t="str">
        <f>IF('Sensitivity Labels'!C99="","",'Sensitivity Labels'!C99)</f>
        <v/>
      </c>
      <c r="D14" s="5" t="str">
        <f>IF('Sensitivity Labels'!D99="","",C14&amp;"-"&amp;'Sensitivity Labels'!D99)</f>
        <v/>
      </c>
      <c r="E14" s="5" t="str">
        <f t="shared" si="0"/>
        <v/>
      </c>
      <c r="G14" s="3">
        <f t="shared" si="5"/>
        <v>12</v>
      </c>
      <c r="H14" s="305" t="str">
        <f t="shared" si="2"/>
        <v>false</v>
      </c>
      <c r="I14" s="3" t="b">
        <f>'Sensitivity Labels'!F99</f>
        <v>0</v>
      </c>
      <c r="J14" s="3" t="b">
        <f>'Sensitivity Labels'!F101</f>
        <v>0</v>
      </c>
      <c r="K14" s="3" t="b">
        <f>'Sensitivity Labels'!F103</f>
        <v>0</v>
      </c>
      <c r="L14" s="3" t="b">
        <f>'Sensitivity Labels'!F105</f>
        <v>0</v>
      </c>
      <c r="M14" s="33" t="str">
        <f t="shared" si="6"/>
        <v>Please fill out Sensitivity Labels Tab</v>
      </c>
      <c r="N14" s="33" t="str">
        <f t="shared" si="3"/>
        <v>Please fill out Sensitivity Labels Tab</v>
      </c>
      <c r="O14" s="33" t="str">
        <f t="shared" si="4"/>
        <v>Please fill out Sensitivity Labels Tab</v>
      </c>
      <c r="R14" s="522"/>
      <c r="S14" s="3" t="s">
        <v>65</v>
      </c>
    </row>
    <row r="15" spans="1:54" x14ac:dyDescent="0.35">
      <c r="B15" s="96">
        <f t="shared" si="1"/>
        <v>13</v>
      </c>
      <c r="C15" s="5" t="str">
        <f>IF('Sensitivity Labels'!C107="","",'Sensitivity Labels'!C107)</f>
        <v/>
      </c>
      <c r="D15" s="5" t="str">
        <f>IF('Sensitivity Labels'!D107="","",C15&amp;"-"&amp;'Sensitivity Labels'!D107)</f>
        <v/>
      </c>
      <c r="E15" s="5" t="str">
        <f t="shared" si="0"/>
        <v/>
      </c>
      <c r="G15" s="3">
        <f t="shared" si="5"/>
        <v>13</v>
      </c>
      <c r="H15" s="305" t="str">
        <f t="shared" si="2"/>
        <v>false</v>
      </c>
      <c r="I15" s="3" t="b">
        <f>'Sensitivity Labels'!F107</f>
        <v>0</v>
      </c>
      <c r="J15" s="3" t="b">
        <f>'Sensitivity Labels'!F109</f>
        <v>0</v>
      </c>
      <c r="K15" s="3" t="b">
        <f>'Sensitivity Labels'!F111</f>
        <v>0</v>
      </c>
      <c r="L15" s="3" t="b">
        <f>'Sensitivity Labels'!F113</f>
        <v>0</v>
      </c>
      <c r="M15" s="33" t="str">
        <f t="shared" si="6"/>
        <v>Please fill out Sensitivity Labels Tab</v>
      </c>
      <c r="N15" s="33" t="str">
        <f t="shared" si="3"/>
        <v>Please fill out Sensitivity Labels Tab</v>
      </c>
      <c r="O15" s="33" t="str">
        <f t="shared" si="4"/>
        <v>Please fill out Sensitivity Labels Tab</v>
      </c>
      <c r="R15" s="522"/>
      <c r="S15" s="3" t="s">
        <v>66</v>
      </c>
    </row>
    <row r="16" spans="1:54" x14ac:dyDescent="0.35">
      <c r="B16" s="96">
        <f t="shared" si="1"/>
        <v>14</v>
      </c>
      <c r="C16" s="5" t="str">
        <f>IF('Sensitivity Labels'!C115="","",'Sensitivity Labels'!C115)</f>
        <v/>
      </c>
      <c r="D16" s="5" t="str">
        <f>IF('Sensitivity Labels'!D115="","",C16&amp;"-"&amp;'Sensitivity Labels'!D115)</f>
        <v/>
      </c>
      <c r="E16" s="5" t="str">
        <f t="shared" si="0"/>
        <v/>
      </c>
      <c r="G16" s="3">
        <f t="shared" si="5"/>
        <v>14</v>
      </c>
      <c r="H16" s="305" t="str">
        <f t="shared" si="2"/>
        <v>false</v>
      </c>
      <c r="I16" s="3" t="b">
        <f>'Sensitivity Labels'!F115</f>
        <v>0</v>
      </c>
      <c r="J16" s="3" t="b">
        <f>'Sensitivity Labels'!F117</f>
        <v>0</v>
      </c>
      <c r="K16" s="3" t="b">
        <f>'Sensitivity Labels'!F119</f>
        <v>0</v>
      </c>
      <c r="L16" s="3" t="b">
        <f>'Sensitivity Labels'!F121</f>
        <v>0</v>
      </c>
      <c r="M16" s="33" t="str">
        <f t="shared" si="6"/>
        <v>Please fill out Sensitivity Labels Tab</v>
      </c>
      <c r="N16" s="33" t="str">
        <f t="shared" si="3"/>
        <v>Please fill out Sensitivity Labels Tab</v>
      </c>
      <c r="O16" s="33" t="str">
        <f t="shared" si="4"/>
        <v>Please fill out Sensitivity Labels Tab</v>
      </c>
      <c r="R16" s="522"/>
      <c r="S16" s="3" t="s">
        <v>67</v>
      </c>
    </row>
    <row r="17" spans="2:19" x14ac:dyDescent="0.35">
      <c r="B17" s="96">
        <f t="shared" si="1"/>
        <v>15</v>
      </c>
      <c r="C17" s="5" t="str">
        <f>IF('Sensitivity Labels'!C123="","",'Sensitivity Labels'!C123)</f>
        <v/>
      </c>
      <c r="D17" s="5" t="str">
        <f>IF('Sensitivity Labels'!D123="","",C17&amp;"-"&amp;'Sensitivity Labels'!D123)</f>
        <v/>
      </c>
      <c r="E17" s="5" t="str">
        <f t="shared" si="0"/>
        <v/>
      </c>
      <c r="G17" s="3">
        <f t="shared" si="5"/>
        <v>15</v>
      </c>
      <c r="H17" s="305" t="str">
        <f t="shared" si="2"/>
        <v>false</v>
      </c>
      <c r="I17" s="3" t="b">
        <f>'Sensitivity Labels'!F123</f>
        <v>0</v>
      </c>
      <c r="J17" s="3" t="b">
        <f>'Sensitivity Labels'!F125</f>
        <v>0</v>
      </c>
      <c r="K17" s="3" t="b">
        <f>'Sensitivity Labels'!F127</f>
        <v>0</v>
      </c>
      <c r="L17" s="3" t="b">
        <f>'Sensitivity Labels'!F129</f>
        <v>0</v>
      </c>
      <c r="M17" s="33" t="str">
        <f t="shared" si="6"/>
        <v>Please fill out Sensitivity Labels Tab</v>
      </c>
      <c r="N17" s="33" t="str">
        <f t="shared" si="3"/>
        <v>Please fill out Sensitivity Labels Tab</v>
      </c>
      <c r="O17" s="33" t="str">
        <f t="shared" si="4"/>
        <v>Please fill out Sensitivity Labels Tab</v>
      </c>
      <c r="R17" s="522"/>
      <c r="S17" s="3" t="s">
        <v>68</v>
      </c>
    </row>
    <row r="18" spans="2:19" x14ac:dyDescent="0.35">
      <c r="B18" s="96">
        <f t="shared" si="1"/>
        <v>16</v>
      </c>
      <c r="C18" s="5" t="str">
        <f>IF('Sensitivity Labels'!C131="","",'Sensitivity Labels'!C131)</f>
        <v/>
      </c>
      <c r="D18" s="5" t="str">
        <f>IF('Sensitivity Labels'!D131="","",C18&amp;"-"&amp;'Sensitivity Labels'!D131)</f>
        <v/>
      </c>
      <c r="E18" s="5" t="str">
        <f t="shared" si="0"/>
        <v/>
      </c>
      <c r="G18" s="3">
        <f t="shared" si="5"/>
        <v>16</v>
      </c>
      <c r="H18" s="305" t="str">
        <f t="shared" si="2"/>
        <v>false</v>
      </c>
      <c r="I18" s="3" t="b">
        <f>'Sensitivity Labels'!F131</f>
        <v>0</v>
      </c>
      <c r="J18" s="3" t="b">
        <f>'Sensitivity Labels'!F133</f>
        <v>0</v>
      </c>
      <c r="K18" s="3" t="b">
        <f>'Sensitivity Labels'!F135</f>
        <v>0</v>
      </c>
      <c r="L18" s="3" t="b">
        <f>'Sensitivity Labels'!F137</f>
        <v>0</v>
      </c>
      <c r="M18" s="33" t="str">
        <f t="shared" si="6"/>
        <v>Please fill out Sensitivity Labels Tab</v>
      </c>
      <c r="N18" s="33" t="str">
        <f t="shared" si="3"/>
        <v>Please fill out Sensitivity Labels Tab</v>
      </c>
      <c r="O18" s="33" t="str">
        <f t="shared" si="4"/>
        <v>Please fill out Sensitivity Labels Tab</v>
      </c>
      <c r="R18" s="522"/>
      <c r="S18" s="3" t="s">
        <v>69</v>
      </c>
    </row>
    <row r="19" spans="2:19" x14ac:dyDescent="0.35">
      <c r="B19" s="96">
        <f t="shared" si="1"/>
        <v>17</v>
      </c>
      <c r="C19" s="5" t="str">
        <f>IF('Sensitivity Labels'!C139="","",'Sensitivity Labels'!C139)</f>
        <v/>
      </c>
      <c r="D19" s="5" t="str">
        <f>IF('Sensitivity Labels'!D139="","",C19&amp;"-"&amp;'Sensitivity Labels'!D139)</f>
        <v/>
      </c>
      <c r="E19" s="5" t="str">
        <f t="shared" si="0"/>
        <v/>
      </c>
      <c r="G19" s="3">
        <f t="shared" si="5"/>
        <v>17</v>
      </c>
      <c r="H19" s="305" t="str">
        <f t="shared" si="2"/>
        <v>false</v>
      </c>
      <c r="I19" s="3" t="b">
        <f>'Sensitivity Labels'!F139</f>
        <v>0</v>
      </c>
      <c r="J19" s="3" t="b">
        <f>'Sensitivity Labels'!F141</f>
        <v>0</v>
      </c>
      <c r="K19" s="3" t="b">
        <f>'Sensitivity Labels'!F143</f>
        <v>0</v>
      </c>
      <c r="L19" s="3" t="b">
        <f>'Sensitivity Labels'!F145</f>
        <v>0</v>
      </c>
      <c r="M19" s="33" t="str">
        <f t="shared" si="6"/>
        <v>Please fill out Sensitivity Labels Tab</v>
      </c>
      <c r="N19" s="33" t="str">
        <f t="shared" si="3"/>
        <v>Please fill out Sensitivity Labels Tab</v>
      </c>
      <c r="O19" s="33" t="str">
        <f t="shared" si="4"/>
        <v>Please fill out Sensitivity Labels Tab</v>
      </c>
      <c r="R19" s="522"/>
      <c r="S19" s="3" t="s">
        <v>70</v>
      </c>
    </row>
    <row r="20" spans="2:19" x14ac:dyDescent="0.35">
      <c r="B20" s="96">
        <f t="shared" si="1"/>
        <v>18</v>
      </c>
      <c r="C20" s="5" t="str">
        <f>IF('Sensitivity Labels'!C147="","",'Sensitivity Labels'!C147)</f>
        <v/>
      </c>
      <c r="D20" s="5" t="str">
        <f>IF('Sensitivity Labels'!D147="","",C20&amp;"-"&amp;'Sensitivity Labels'!D147)</f>
        <v/>
      </c>
      <c r="E20" s="5" t="str">
        <f t="shared" si="0"/>
        <v/>
      </c>
      <c r="G20" s="3">
        <f t="shared" si="5"/>
        <v>18</v>
      </c>
      <c r="H20" s="305" t="str">
        <f t="shared" si="2"/>
        <v>false</v>
      </c>
      <c r="I20" s="3" t="b">
        <f>'Sensitivity Labels'!F147</f>
        <v>0</v>
      </c>
      <c r="J20" s="3" t="b">
        <f>'Sensitivity Labels'!F149</f>
        <v>0</v>
      </c>
      <c r="K20" s="3" t="b">
        <f>'Sensitivity Labels'!F151</f>
        <v>0</v>
      </c>
      <c r="L20" s="3" t="b">
        <f>'Sensitivity Labels'!F153</f>
        <v>0</v>
      </c>
      <c r="M20" s="33" t="str">
        <f t="shared" si="6"/>
        <v>Please fill out Sensitivity Labels Tab</v>
      </c>
      <c r="N20" s="33" t="str">
        <f t="shared" si="3"/>
        <v>Please fill out Sensitivity Labels Tab</v>
      </c>
      <c r="O20" s="33" t="str">
        <f t="shared" si="4"/>
        <v>Please fill out Sensitivity Labels Tab</v>
      </c>
      <c r="R20" s="522"/>
      <c r="S20" s="3" t="s">
        <v>71</v>
      </c>
    </row>
    <row r="21" spans="2:19" x14ac:dyDescent="0.35">
      <c r="B21" s="96">
        <f t="shared" si="1"/>
        <v>19</v>
      </c>
      <c r="C21" s="5" t="str">
        <f>IF('Sensitivity Labels'!C155="","",'Sensitivity Labels'!C155)</f>
        <v/>
      </c>
      <c r="D21" s="5" t="str">
        <f>IF('Sensitivity Labels'!D155="","",C21&amp;"-"&amp;'Sensitivity Labels'!D155)</f>
        <v/>
      </c>
      <c r="E21" s="5" t="str">
        <f t="shared" si="0"/>
        <v/>
      </c>
      <c r="G21" s="3">
        <f t="shared" si="5"/>
        <v>19</v>
      </c>
      <c r="H21" s="305" t="str">
        <f t="shared" si="2"/>
        <v>false</v>
      </c>
      <c r="I21" s="3" t="b">
        <f>'Sensitivity Labels'!F155</f>
        <v>0</v>
      </c>
      <c r="J21" s="3" t="b">
        <f>'Sensitivity Labels'!F157</f>
        <v>0</v>
      </c>
      <c r="K21" s="3" t="b">
        <f>'Sensitivity Labels'!F159</f>
        <v>0</v>
      </c>
      <c r="L21" s="3" t="b">
        <f>'Sensitivity Labels'!F161</f>
        <v>0</v>
      </c>
      <c r="M21" s="33" t="str">
        <f t="shared" si="6"/>
        <v>Please fill out Sensitivity Labels Tab</v>
      </c>
      <c r="N21" s="33" t="str">
        <f t="shared" si="3"/>
        <v>Please fill out Sensitivity Labels Tab</v>
      </c>
      <c r="O21" s="33" t="str">
        <f t="shared" si="4"/>
        <v>Please fill out Sensitivity Labels Tab</v>
      </c>
      <c r="R21" s="522"/>
      <c r="S21" s="3" t="s">
        <v>72</v>
      </c>
    </row>
    <row r="22" spans="2:19" x14ac:dyDescent="0.35">
      <c r="B22" s="96">
        <f t="shared" si="1"/>
        <v>20</v>
      </c>
      <c r="C22" s="5" t="str">
        <f>IF('Sensitivity Labels'!C163="","",'Sensitivity Labels'!C163)</f>
        <v/>
      </c>
      <c r="D22" s="5" t="str">
        <f>IF('Sensitivity Labels'!D163="","",C22&amp;"-"&amp;'Sensitivity Labels'!D163)</f>
        <v/>
      </c>
      <c r="E22" s="5" t="str">
        <f t="shared" si="0"/>
        <v/>
      </c>
      <c r="G22" s="3">
        <f t="shared" si="5"/>
        <v>20</v>
      </c>
      <c r="H22" s="305" t="str">
        <f t="shared" si="2"/>
        <v>false</v>
      </c>
      <c r="I22" s="3" t="b">
        <f>'Sensitivity Labels'!F163</f>
        <v>0</v>
      </c>
      <c r="J22" s="3" t="b">
        <f>'Sensitivity Labels'!F165</f>
        <v>0</v>
      </c>
      <c r="K22" s="3" t="b">
        <f>'Sensitivity Labels'!F167</f>
        <v>0</v>
      </c>
      <c r="L22" s="3" t="b">
        <f>'Sensitivity Labels'!F169</f>
        <v>0</v>
      </c>
      <c r="M22" s="33" t="str">
        <f t="shared" si="6"/>
        <v>Please fill out Sensitivity Labels Tab</v>
      </c>
      <c r="N22" s="33" t="str">
        <f t="shared" si="3"/>
        <v>Please fill out Sensitivity Labels Tab</v>
      </c>
      <c r="O22" s="33" t="str">
        <f t="shared" si="4"/>
        <v>Please fill out Sensitivity Labels Tab</v>
      </c>
      <c r="R22" s="522"/>
    </row>
    <row r="23" spans="2:19" x14ac:dyDescent="0.35">
      <c r="E23" s="196" t="s">
        <v>73</v>
      </c>
      <c r="F23" s="196"/>
      <c r="M23" s="192" t="s">
        <v>74</v>
      </c>
      <c r="N23" s="193" t="s">
        <v>75</v>
      </c>
      <c r="O23" s="194" t="s">
        <v>76</v>
      </c>
      <c r="R23" s="522"/>
    </row>
    <row r="24" spans="2:19" ht="29" x14ac:dyDescent="0.35">
      <c r="E24" s="5" t="str" cm="1">
        <f t="array" ref="E24">IFERROR(_xlfn._xlws.FILTER(E3:E22,E3:E22&lt;&gt;""),"Please fill out Sensitivity Labels Tab")</f>
        <v>Please fill out Sensitivity Labels Tab</v>
      </c>
      <c r="M24" s="5" t="str" cm="1">
        <f t="array" ref="M24:M43">IFERROR(_xlfn._xlws.FILTER(M3:M22,M3:M22&lt;&gt;""),"Please fill out Sensitivity Labels Tab")</f>
        <v>Please fill out Sensitivity Labels Tab</v>
      </c>
      <c r="N24" s="5" t="str" cm="1">
        <f t="array" ref="N24:N43">IFERROR(_xlfn._xlws.FILTER(N3:N22,N3:N22&lt;&gt;""),"Please fill out Sensitivity Labels Tab")</f>
        <v>Please fill out Sensitivity Labels Tab</v>
      </c>
      <c r="O24" s="5" t="str" cm="1">
        <f t="array" ref="O24:O43">IFERROR(_xlfn._xlws.FILTER(O3:O22,O3:O22&lt;&gt;""),"Please fill out Sensitivity Labels Tab")</f>
        <v>Please fill out Sensitivity Labels Tab</v>
      </c>
      <c r="R24" s="39"/>
    </row>
    <row r="25" spans="2:19" ht="29" x14ac:dyDescent="0.35">
      <c r="E25" s="5"/>
      <c r="M25" s="5" t="str">
        <v>Please fill out Sensitivity Labels Tab</v>
      </c>
      <c r="N25" s="5" t="str">
        <v>Please fill out Sensitivity Labels Tab</v>
      </c>
      <c r="O25" s="5" t="str">
        <v>Please fill out Sensitivity Labels Tab</v>
      </c>
      <c r="R25" s="3">
        <v>1</v>
      </c>
    </row>
    <row r="26" spans="2:19" ht="29" x14ac:dyDescent="0.35">
      <c r="E26" s="5"/>
      <c r="M26" s="5" t="str">
        <v>Please fill out Sensitivity Labels Tab</v>
      </c>
      <c r="N26" s="5" t="str">
        <v>Please fill out Sensitivity Labels Tab</v>
      </c>
      <c r="O26" s="5" t="str">
        <v>Please fill out Sensitivity Labels Tab</v>
      </c>
      <c r="R26" s="3">
        <f>R25+1</f>
        <v>2</v>
      </c>
    </row>
    <row r="27" spans="2:19" x14ac:dyDescent="0.35">
      <c r="E27" s="5"/>
      <c r="M27" s="5" t="str">
        <v>Please fill out Sensitivity Labels Tab</v>
      </c>
      <c r="N27" s="5" t="str">
        <v>Please fill out Sensitivity Labels Tab</v>
      </c>
      <c r="O27" s="5" t="str">
        <v>Please fill out Sensitivity Labels Tab</v>
      </c>
      <c r="R27" s="3">
        <f t="shared" ref="R27:R44" si="7">R26+1</f>
        <v>3</v>
      </c>
    </row>
    <row r="28" spans="2:19" x14ac:dyDescent="0.35">
      <c r="C28"/>
      <c r="D28"/>
      <c r="E28" s="10"/>
      <c r="F28"/>
      <c r="M28" s="10" t="str">
        <v>Please fill out Sensitivity Labels Tab</v>
      </c>
      <c r="N28" s="10" t="str">
        <v>Please fill out Sensitivity Labels Tab</v>
      </c>
      <c r="O28" s="10" t="str">
        <v>Please fill out Sensitivity Labels Tab</v>
      </c>
      <c r="R28" s="3">
        <f t="shared" si="7"/>
        <v>4</v>
      </c>
    </row>
    <row r="29" spans="2:19" x14ac:dyDescent="0.35">
      <c r="C29"/>
      <c r="D29"/>
      <c r="E29" s="10"/>
      <c r="F29"/>
      <c r="M29" s="10" t="str">
        <v>Please fill out Sensitivity Labels Tab</v>
      </c>
      <c r="N29" s="10" t="str">
        <v>Please fill out Sensitivity Labels Tab</v>
      </c>
      <c r="O29" s="10" t="str">
        <v>Please fill out Sensitivity Labels Tab</v>
      </c>
      <c r="R29" s="3">
        <f t="shared" si="7"/>
        <v>5</v>
      </c>
    </row>
    <row r="30" spans="2:19" x14ac:dyDescent="0.35">
      <c r="C30"/>
      <c r="D30"/>
      <c r="E30" s="10"/>
      <c r="F30"/>
      <c r="M30" s="10" t="str">
        <v>Please fill out Sensitivity Labels Tab</v>
      </c>
      <c r="N30" s="10" t="str">
        <v>Please fill out Sensitivity Labels Tab</v>
      </c>
      <c r="O30" s="10" t="str">
        <v>Please fill out Sensitivity Labels Tab</v>
      </c>
      <c r="R30" s="3">
        <f t="shared" si="7"/>
        <v>6</v>
      </c>
    </row>
    <row r="31" spans="2:19" x14ac:dyDescent="0.35">
      <c r="C31"/>
      <c r="D31"/>
      <c r="E31" s="10"/>
      <c r="F31"/>
      <c r="M31" s="10" t="str">
        <v>Please fill out Sensitivity Labels Tab</v>
      </c>
      <c r="N31" s="10" t="str">
        <v>Please fill out Sensitivity Labels Tab</v>
      </c>
      <c r="O31" s="10" t="str">
        <v>Please fill out Sensitivity Labels Tab</v>
      </c>
      <c r="R31" s="3">
        <f t="shared" si="7"/>
        <v>7</v>
      </c>
    </row>
    <row r="32" spans="2:19" x14ac:dyDescent="0.35">
      <c r="E32" s="5"/>
      <c r="M32" s="5" t="str">
        <v>Please fill out Sensitivity Labels Tab</v>
      </c>
      <c r="N32" s="5" t="str">
        <v>Please fill out Sensitivity Labels Tab</v>
      </c>
      <c r="O32" s="5" t="str">
        <v>Please fill out Sensitivity Labels Tab</v>
      </c>
      <c r="R32" s="3">
        <f t="shared" si="7"/>
        <v>8</v>
      </c>
    </row>
    <row r="33" spans="3:18" x14ac:dyDescent="0.35">
      <c r="E33" s="5"/>
      <c r="M33" s="5" t="str">
        <v>Please fill out Sensitivity Labels Tab</v>
      </c>
      <c r="N33" s="5" t="str">
        <v>Please fill out Sensitivity Labels Tab</v>
      </c>
      <c r="O33" s="5" t="str">
        <v>Please fill out Sensitivity Labels Tab</v>
      </c>
      <c r="R33" s="3">
        <f t="shared" si="7"/>
        <v>9</v>
      </c>
    </row>
    <row r="34" spans="3:18" x14ac:dyDescent="0.35">
      <c r="E34" s="5"/>
      <c r="M34" s="5" t="str">
        <v>Please fill out Sensitivity Labels Tab</v>
      </c>
      <c r="N34" s="5" t="str">
        <v>Please fill out Sensitivity Labels Tab</v>
      </c>
      <c r="O34" s="5" t="str">
        <v>Please fill out Sensitivity Labels Tab</v>
      </c>
      <c r="R34" s="3">
        <f t="shared" si="7"/>
        <v>10</v>
      </c>
    </row>
    <row r="35" spans="3:18" x14ac:dyDescent="0.35">
      <c r="E35" s="5"/>
      <c r="M35" s="5" t="str">
        <v>Please fill out Sensitivity Labels Tab</v>
      </c>
      <c r="N35" s="5" t="str">
        <v>Please fill out Sensitivity Labels Tab</v>
      </c>
      <c r="O35" s="5" t="str">
        <v>Please fill out Sensitivity Labels Tab</v>
      </c>
      <c r="R35" s="3">
        <f t="shared" si="7"/>
        <v>11</v>
      </c>
    </row>
    <row r="36" spans="3:18" x14ac:dyDescent="0.35">
      <c r="E36" s="5"/>
      <c r="M36" s="5" t="str">
        <v>Please fill out Sensitivity Labels Tab</v>
      </c>
      <c r="N36" s="5" t="str">
        <v>Please fill out Sensitivity Labels Tab</v>
      </c>
      <c r="O36" s="5" t="str">
        <v>Please fill out Sensitivity Labels Tab</v>
      </c>
      <c r="R36" s="3">
        <f t="shared" si="7"/>
        <v>12</v>
      </c>
    </row>
    <row r="37" spans="3:18" x14ac:dyDescent="0.35">
      <c r="E37" s="5"/>
      <c r="M37" s="5" t="str">
        <v>Please fill out Sensitivity Labels Tab</v>
      </c>
      <c r="N37" s="5" t="str">
        <v>Please fill out Sensitivity Labels Tab</v>
      </c>
      <c r="O37" s="5" t="str">
        <v>Please fill out Sensitivity Labels Tab</v>
      </c>
      <c r="R37" s="3">
        <f t="shared" si="7"/>
        <v>13</v>
      </c>
    </row>
    <row r="38" spans="3:18" x14ac:dyDescent="0.35">
      <c r="E38" s="5"/>
      <c r="M38" s="5" t="str">
        <v>Please fill out Sensitivity Labels Tab</v>
      </c>
      <c r="N38" s="5" t="str">
        <v>Please fill out Sensitivity Labels Tab</v>
      </c>
      <c r="O38" s="5" t="str">
        <v>Please fill out Sensitivity Labels Tab</v>
      </c>
      <c r="R38" s="3">
        <f t="shared" si="7"/>
        <v>14</v>
      </c>
    </row>
    <row r="39" spans="3:18" x14ac:dyDescent="0.35">
      <c r="E39" s="5"/>
      <c r="M39" s="5" t="str">
        <v>Please fill out Sensitivity Labels Tab</v>
      </c>
      <c r="N39" s="5" t="str">
        <v>Please fill out Sensitivity Labels Tab</v>
      </c>
      <c r="O39" s="5" t="str">
        <v>Please fill out Sensitivity Labels Tab</v>
      </c>
      <c r="R39" s="3">
        <f t="shared" si="7"/>
        <v>15</v>
      </c>
    </row>
    <row r="40" spans="3:18" x14ac:dyDescent="0.35">
      <c r="E40" s="5"/>
      <c r="M40" s="5" t="str">
        <v>Please fill out Sensitivity Labels Tab</v>
      </c>
      <c r="N40" s="5" t="str">
        <v>Please fill out Sensitivity Labels Tab</v>
      </c>
      <c r="O40" s="5" t="str">
        <v>Please fill out Sensitivity Labels Tab</v>
      </c>
      <c r="R40" s="3">
        <f t="shared" si="7"/>
        <v>16</v>
      </c>
    </row>
    <row r="41" spans="3:18" x14ac:dyDescent="0.35">
      <c r="E41" s="5"/>
      <c r="M41" s="5" t="str">
        <v>Please fill out Sensitivity Labels Tab</v>
      </c>
      <c r="N41" s="5" t="str">
        <v>Please fill out Sensitivity Labels Tab</v>
      </c>
      <c r="O41" s="5" t="str">
        <v>Please fill out Sensitivity Labels Tab</v>
      </c>
      <c r="R41" s="3">
        <f t="shared" si="7"/>
        <v>17</v>
      </c>
    </row>
    <row r="42" spans="3:18" x14ac:dyDescent="0.35">
      <c r="E42" s="5"/>
      <c r="M42" s="5" t="str">
        <v>Please fill out Sensitivity Labels Tab</v>
      </c>
      <c r="N42" s="5" t="str">
        <v>Please fill out Sensitivity Labels Tab</v>
      </c>
      <c r="O42" s="5" t="str">
        <v>Please fill out Sensitivity Labels Tab</v>
      </c>
      <c r="R42" s="3">
        <f t="shared" si="7"/>
        <v>18</v>
      </c>
    </row>
    <row r="43" spans="3:18" x14ac:dyDescent="0.35">
      <c r="E43" s="5"/>
      <c r="M43" s="5" t="str">
        <v>Please fill out Sensitivity Labels Tab</v>
      </c>
      <c r="N43" s="5" t="str">
        <v>Please fill out Sensitivity Labels Tab</v>
      </c>
      <c r="O43" s="5" t="str">
        <v>Please fill out Sensitivity Labels Tab</v>
      </c>
      <c r="R43" s="3">
        <f t="shared" si="7"/>
        <v>19</v>
      </c>
    </row>
    <row r="44" spans="3:18" x14ac:dyDescent="0.35">
      <c r="C44" s="4"/>
      <c r="D44" s="4"/>
      <c r="E44" s="195"/>
      <c r="F44" s="4"/>
      <c r="G44" s="4"/>
      <c r="H44" s="4"/>
      <c r="M44" s="195"/>
      <c r="N44" s="195"/>
      <c r="O44" s="195"/>
      <c r="R44" s="3">
        <f t="shared" si="7"/>
        <v>20</v>
      </c>
    </row>
    <row r="45" spans="3:18" x14ac:dyDescent="0.35">
      <c r="R45" s="39"/>
    </row>
    <row r="46" spans="3:18" x14ac:dyDescent="0.35">
      <c r="R46" s="39"/>
    </row>
    <row r="47" spans="3:18" x14ac:dyDescent="0.35">
      <c r="R47" s="39"/>
    </row>
    <row r="48" spans="3:18" x14ac:dyDescent="0.35">
      <c r="R48" s="39"/>
    </row>
    <row r="49" spans="1:52" x14ac:dyDescent="0.35">
      <c r="R49" s="39"/>
    </row>
    <row r="50" spans="1:52" x14ac:dyDescent="0.35">
      <c r="R50" s="39"/>
    </row>
    <row r="51" spans="1:52" x14ac:dyDescent="0.35">
      <c r="R51" s="39"/>
    </row>
    <row r="52" spans="1:52" x14ac:dyDescent="0.35">
      <c r="R52" s="39"/>
    </row>
    <row r="53" spans="1:52" x14ac:dyDescent="0.35">
      <c r="A53"/>
      <c r="B53"/>
      <c r="C53"/>
      <c r="D53"/>
      <c r="E53"/>
      <c r="F53"/>
      <c r="G53"/>
      <c r="H53"/>
      <c r="I53"/>
      <c r="J53"/>
      <c r="K53"/>
      <c r="L53"/>
      <c r="M53"/>
      <c r="N53"/>
      <c r="R53" s="39"/>
    </row>
    <row r="54" spans="1:52" s="13" customFormat="1" x14ac:dyDescent="0.35">
      <c r="A54"/>
      <c r="B54"/>
      <c r="C54"/>
      <c r="D54"/>
      <c r="E54"/>
      <c r="F54"/>
      <c r="G54"/>
      <c r="H54"/>
      <c r="I54"/>
      <c r="J54"/>
      <c r="K54"/>
      <c r="L54"/>
      <c r="M54"/>
      <c r="N54"/>
      <c r="R54" s="39"/>
      <c r="AZ54" s="3"/>
    </row>
    <row r="55" spans="1:52" x14ac:dyDescent="0.35">
      <c r="A55"/>
      <c r="B55"/>
      <c r="C55"/>
      <c r="D55"/>
      <c r="E55"/>
      <c r="F55"/>
      <c r="G55"/>
      <c r="H55"/>
      <c r="I55"/>
      <c r="J55"/>
      <c r="K55"/>
      <c r="L55"/>
      <c r="M55"/>
      <c r="N55"/>
      <c r="R55" s="39"/>
    </row>
    <row r="56" spans="1:52" x14ac:dyDescent="0.35">
      <c r="A56"/>
      <c r="B56"/>
      <c r="C56"/>
      <c r="D56"/>
      <c r="E56"/>
      <c r="F56"/>
      <c r="G56"/>
      <c r="H56"/>
      <c r="I56"/>
      <c r="J56"/>
      <c r="K56"/>
      <c r="L56"/>
      <c r="M56"/>
      <c r="N56"/>
      <c r="R56" s="39"/>
      <c r="AZ56" s="13"/>
    </row>
    <row r="57" spans="1:52" x14ac:dyDescent="0.35">
      <c r="A57"/>
      <c r="B57"/>
      <c r="C57"/>
      <c r="D57"/>
      <c r="E57"/>
      <c r="F57"/>
      <c r="G57"/>
      <c r="H57"/>
      <c r="I57"/>
      <c r="J57"/>
      <c r="K57"/>
      <c r="L57"/>
      <c r="M57"/>
      <c r="N57"/>
      <c r="R57" s="39"/>
    </row>
    <row r="58" spans="1:52" x14ac:dyDescent="0.35">
      <c r="A58"/>
      <c r="B58"/>
      <c r="C58"/>
      <c r="D58"/>
      <c r="E58"/>
      <c r="F58"/>
      <c r="G58"/>
      <c r="H58"/>
      <c r="I58"/>
      <c r="J58"/>
      <c r="K58"/>
      <c r="L58"/>
      <c r="M58"/>
      <c r="N58"/>
      <c r="R58" s="39"/>
    </row>
    <row r="59" spans="1:52" x14ac:dyDescent="0.35">
      <c r="A59"/>
      <c r="B59"/>
      <c r="C59"/>
      <c r="D59"/>
      <c r="E59"/>
      <c r="F59"/>
      <c r="G59"/>
      <c r="H59"/>
      <c r="I59"/>
      <c r="J59"/>
      <c r="K59"/>
      <c r="L59"/>
      <c r="M59"/>
      <c r="N59"/>
      <c r="R59" s="39"/>
    </row>
    <row r="60" spans="1:52" x14ac:dyDescent="0.35">
      <c r="A60"/>
      <c r="B60"/>
      <c r="C60"/>
      <c r="D60"/>
      <c r="E60"/>
      <c r="F60"/>
      <c r="G60"/>
      <c r="H60"/>
      <c r="I60"/>
      <c r="J60"/>
      <c r="K60"/>
      <c r="L60"/>
      <c r="M60"/>
      <c r="N60"/>
      <c r="R60" s="39"/>
    </row>
    <row r="61" spans="1:52" x14ac:dyDescent="0.35">
      <c r="A61"/>
      <c r="B61"/>
      <c r="C61"/>
      <c r="D61"/>
      <c r="E61"/>
      <c r="F61"/>
      <c r="G61"/>
      <c r="H61"/>
      <c r="I61"/>
      <c r="J61"/>
      <c r="K61"/>
      <c r="L61"/>
      <c r="M61"/>
      <c r="N61"/>
      <c r="R61" s="39"/>
    </row>
    <row r="62" spans="1:52" x14ac:dyDescent="0.35">
      <c r="A62"/>
      <c r="B62"/>
      <c r="C62"/>
      <c r="D62"/>
      <c r="E62"/>
      <c r="F62"/>
      <c r="G62"/>
      <c r="H62"/>
      <c r="I62"/>
      <c r="J62"/>
      <c r="K62"/>
      <c r="L62"/>
      <c r="M62"/>
      <c r="N62"/>
      <c r="R62" s="39"/>
    </row>
    <row r="63" spans="1:52" x14ac:dyDescent="0.35">
      <c r="A63"/>
      <c r="B63"/>
      <c r="C63"/>
      <c r="D63"/>
      <c r="E63"/>
      <c r="F63"/>
      <c r="G63"/>
      <c r="H63"/>
      <c r="I63"/>
      <c r="J63"/>
      <c r="K63"/>
      <c r="L63"/>
      <c r="M63"/>
      <c r="N63"/>
      <c r="R63" s="39"/>
    </row>
    <row r="64" spans="1:52" x14ac:dyDescent="0.35">
      <c r="A64"/>
      <c r="B64"/>
      <c r="C64"/>
      <c r="D64"/>
      <c r="E64"/>
      <c r="F64"/>
      <c r="G64"/>
      <c r="H64"/>
      <c r="I64"/>
      <c r="J64"/>
      <c r="K64"/>
      <c r="L64"/>
      <c r="M64"/>
      <c r="N64"/>
      <c r="R64" s="39"/>
    </row>
    <row r="65" spans="1:20" x14ac:dyDescent="0.35">
      <c r="A65"/>
      <c r="B65"/>
      <c r="C65"/>
      <c r="D65"/>
      <c r="E65"/>
      <c r="F65"/>
      <c r="G65"/>
      <c r="H65"/>
      <c r="I65"/>
      <c r="J65"/>
      <c r="K65"/>
      <c r="L65"/>
      <c r="M65"/>
      <c r="N65"/>
      <c r="R65" s="39"/>
    </row>
    <row r="66" spans="1:20" x14ac:dyDescent="0.35">
      <c r="A66"/>
      <c r="B66"/>
      <c r="C66"/>
      <c r="D66"/>
      <c r="E66"/>
      <c r="F66"/>
      <c r="G66"/>
      <c r="H66"/>
      <c r="I66"/>
      <c r="J66"/>
      <c r="K66"/>
      <c r="L66"/>
      <c r="M66"/>
      <c r="N66"/>
      <c r="R66" s="39"/>
    </row>
    <row r="67" spans="1:20" x14ac:dyDescent="0.35">
      <c r="A67"/>
      <c r="B67"/>
      <c r="C67"/>
      <c r="D67"/>
      <c r="E67"/>
      <c r="F67"/>
      <c r="G67"/>
      <c r="H67"/>
      <c r="I67"/>
      <c r="J67"/>
      <c r="K67"/>
      <c r="L67"/>
      <c r="M67"/>
      <c r="N67"/>
      <c r="R67" s="39"/>
    </row>
    <row r="68" spans="1:20" x14ac:dyDescent="0.35">
      <c r="A68"/>
      <c r="B68"/>
      <c r="C68"/>
      <c r="D68"/>
      <c r="E68"/>
      <c r="F68"/>
      <c r="G68"/>
      <c r="H68"/>
      <c r="I68"/>
      <c r="J68"/>
      <c r="K68"/>
      <c r="L68"/>
      <c r="M68"/>
      <c r="N68"/>
      <c r="R68" s="39"/>
    </row>
    <row r="69" spans="1:20" x14ac:dyDescent="0.35">
      <c r="A69"/>
      <c r="B69"/>
      <c r="C69"/>
      <c r="D69"/>
      <c r="E69"/>
      <c r="F69"/>
      <c r="G69"/>
      <c r="H69"/>
      <c r="I69"/>
      <c r="J69"/>
      <c r="K69"/>
      <c r="L69"/>
      <c r="M69"/>
      <c r="N69"/>
      <c r="R69" s="39"/>
    </row>
    <row r="70" spans="1:20" x14ac:dyDescent="0.35">
      <c r="A70"/>
      <c r="B70"/>
      <c r="C70"/>
      <c r="D70"/>
      <c r="E70"/>
      <c r="F70"/>
      <c r="G70"/>
      <c r="H70"/>
      <c r="I70"/>
      <c r="J70"/>
      <c r="K70"/>
      <c r="L70"/>
      <c r="M70"/>
      <c r="N70"/>
      <c r="R70" s="39"/>
    </row>
    <row r="71" spans="1:20" x14ac:dyDescent="0.35">
      <c r="A71"/>
      <c r="B71"/>
      <c r="C71"/>
      <c r="D71"/>
      <c r="E71"/>
      <c r="F71"/>
      <c r="G71"/>
      <c r="H71"/>
      <c r="I71"/>
      <c r="J71"/>
      <c r="K71"/>
      <c r="L71"/>
      <c r="M71"/>
      <c r="N71"/>
      <c r="R71" s="39"/>
    </row>
    <row r="72" spans="1:20" x14ac:dyDescent="0.35">
      <c r="A72"/>
      <c r="B72"/>
      <c r="C72"/>
      <c r="D72"/>
      <c r="E72"/>
      <c r="F72"/>
      <c r="G72"/>
      <c r="H72"/>
      <c r="I72"/>
      <c r="J72"/>
      <c r="K72"/>
      <c r="L72"/>
      <c r="M72"/>
      <c r="N72"/>
      <c r="R72" s="39"/>
    </row>
    <row r="73" spans="1:20" x14ac:dyDescent="0.35">
      <c r="A73"/>
      <c r="B73"/>
      <c r="C73"/>
      <c r="D73"/>
      <c r="E73"/>
      <c r="F73"/>
      <c r="G73"/>
      <c r="H73"/>
      <c r="I73"/>
      <c r="J73"/>
      <c r="K73"/>
      <c r="L73"/>
      <c r="M73"/>
      <c r="N73"/>
      <c r="R73" s="39"/>
    </row>
    <row r="74" spans="1:20" x14ac:dyDescent="0.35">
      <c r="A74"/>
      <c r="B74"/>
      <c r="C74"/>
      <c r="D74"/>
      <c r="E74"/>
      <c r="F74"/>
      <c r="G74"/>
      <c r="H74"/>
      <c r="I74"/>
      <c r="J74"/>
      <c r="K74"/>
      <c r="L74"/>
      <c r="M74"/>
      <c r="N74"/>
      <c r="R74" s="39"/>
    </row>
    <row r="75" spans="1:20" x14ac:dyDescent="0.35">
      <c r="A75"/>
      <c r="B75"/>
      <c r="C75"/>
      <c r="D75"/>
      <c r="E75"/>
      <c r="F75"/>
      <c r="G75"/>
      <c r="H75"/>
      <c r="I75"/>
      <c r="J75"/>
      <c r="K75"/>
      <c r="L75"/>
      <c r="M75"/>
      <c r="N75"/>
      <c r="R75" s="39"/>
    </row>
    <row r="76" spans="1:20" x14ac:dyDescent="0.35">
      <c r="A76"/>
      <c r="B76"/>
      <c r="C76"/>
      <c r="D76"/>
      <c r="E76"/>
      <c r="F76"/>
      <c r="G76"/>
      <c r="H76"/>
      <c r="I76"/>
      <c r="J76"/>
      <c r="K76"/>
      <c r="L76"/>
      <c r="M76"/>
      <c r="N76"/>
      <c r="R76" s="39"/>
    </row>
    <row r="77" spans="1:20" x14ac:dyDescent="0.35">
      <c r="A77"/>
      <c r="B77"/>
      <c r="C77"/>
      <c r="D77"/>
      <c r="E77"/>
      <c r="F77"/>
      <c r="G77"/>
      <c r="H77"/>
      <c r="I77"/>
      <c r="J77"/>
      <c r="K77"/>
      <c r="L77"/>
      <c r="M77"/>
      <c r="N77"/>
      <c r="R77" s="39"/>
    </row>
    <row r="78" spans="1:20" x14ac:dyDescent="0.35">
      <c r="A78"/>
      <c r="B78"/>
      <c r="C78"/>
      <c r="D78"/>
      <c r="E78"/>
      <c r="F78"/>
      <c r="G78"/>
      <c r="H78"/>
      <c r="I78"/>
      <c r="J78"/>
      <c r="K78"/>
      <c r="L78"/>
      <c r="M78"/>
      <c r="N78"/>
      <c r="R78" s="523"/>
      <c r="S78" s="523"/>
      <c r="T78" s="13"/>
    </row>
    <row r="79" spans="1:20" x14ac:dyDescent="0.35">
      <c r="A79"/>
      <c r="B79"/>
      <c r="C79"/>
      <c r="D79"/>
      <c r="E79"/>
      <c r="F79"/>
      <c r="G79"/>
      <c r="H79"/>
      <c r="I79"/>
      <c r="J79"/>
      <c r="K79"/>
      <c r="L79"/>
      <c r="M79"/>
      <c r="N79"/>
      <c r="P79" s="4"/>
    </row>
    <row r="80" spans="1:20" x14ac:dyDescent="0.35">
      <c r="A80"/>
      <c r="B80"/>
      <c r="C80"/>
      <c r="D80"/>
      <c r="E80"/>
      <c r="F80"/>
      <c r="G80"/>
      <c r="H80"/>
      <c r="I80"/>
      <c r="J80"/>
      <c r="K80"/>
      <c r="L80"/>
      <c r="M80"/>
      <c r="N80"/>
    </row>
    <row r="81" spans="1:14" x14ac:dyDescent="0.35">
      <c r="A81"/>
      <c r="B81"/>
      <c r="C81"/>
      <c r="D81"/>
      <c r="E81"/>
      <c r="F81"/>
      <c r="G81"/>
      <c r="H81"/>
      <c r="I81"/>
      <c r="J81"/>
      <c r="K81"/>
      <c r="L81"/>
      <c r="M81"/>
      <c r="N81"/>
    </row>
    <row r="82" spans="1:14" x14ac:dyDescent="0.35">
      <c r="A82"/>
      <c r="B82"/>
      <c r="C82"/>
      <c r="D82"/>
      <c r="E82"/>
      <c r="F82"/>
      <c r="G82"/>
      <c r="H82"/>
      <c r="I82"/>
      <c r="J82"/>
      <c r="K82"/>
      <c r="L82"/>
      <c r="M82"/>
      <c r="N82"/>
    </row>
    <row r="83" spans="1:14" x14ac:dyDescent="0.35">
      <c r="A83"/>
      <c r="B83"/>
      <c r="C83"/>
      <c r="D83"/>
      <c r="E83"/>
      <c r="F83"/>
      <c r="G83"/>
      <c r="H83"/>
      <c r="I83"/>
      <c r="J83"/>
      <c r="K83"/>
      <c r="L83"/>
      <c r="M83"/>
      <c r="N83"/>
    </row>
    <row r="84" spans="1:14" x14ac:dyDescent="0.35">
      <c r="A84"/>
      <c r="B84"/>
      <c r="C84"/>
      <c r="D84"/>
      <c r="E84"/>
      <c r="F84"/>
      <c r="G84"/>
      <c r="H84"/>
      <c r="I84"/>
      <c r="J84"/>
      <c r="K84"/>
      <c r="L84"/>
      <c r="M84"/>
      <c r="N84"/>
    </row>
    <row r="85" spans="1:14" x14ac:dyDescent="0.35">
      <c r="A85"/>
      <c r="B85"/>
      <c r="C85"/>
      <c r="D85"/>
      <c r="E85"/>
      <c r="F85"/>
      <c r="G85"/>
      <c r="H85"/>
      <c r="I85"/>
      <c r="J85"/>
      <c r="K85"/>
      <c r="L85"/>
      <c r="M85"/>
      <c r="N85"/>
    </row>
    <row r="86" spans="1:14" x14ac:dyDescent="0.35">
      <c r="A86"/>
      <c r="B86"/>
      <c r="C86"/>
      <c r="D86"/>
      <c r="E86"/>
      <c r="F86"/>
      <c r="G86"/>
      <c r="H86"/>
      <c r="I86"/>
      <c r="J86"/>
      <c r="K86"/>
      <c r="L86"/>
      <c r="M86"/>
      <c r="N86"/>
    </row>
    <row r="87" spans="1:14" x14ac:dyDescent="0.35">
      <c r="A87"/>
      <c r="B87"/>
      <c r="C87"/>
      <c r="D87"/>
      <c r="E87"/>
      <c r="F87"/>
      <c r="G87"/>
      <c r="H87"/>
      <c r="I87"/>
      <c r="J87"/>
      <c r="K87"/>
      <c r="L87"/>
      <c r="M87"/>
      <c r="N87"/>
    </row>
    <row r="88" spans="1:14" x14ac:dyDescent="0.35">
      <c r="A88"/>
      <c r="B88"/>
      <c r="C88"/>
      <c r="D88"/>
      <c r="E88"/>
      <c r="F88"/>
      <c r="G88"/>
      <c r="H88"/>
      <c r="I88"/>
      <c r="J88"/>
      <c r="K88"/>
      <c r="L88"/>
      <c r="M88"/>
      <c r="N88"/>
    </row>
    <row r="89" spans="1:14" x14ac:dyDescent="0.35">
      <c r="A89"/>
      <c r="B89"/>
      <c r="C89"/>
      <c r="D89"/>
      <c r="E89"/>
      <c r="F89"/>
      <c r="G89"/>
      <c r="H89"/>
      <c r="I89"/>
      <c r="J89"/>
      <c r="K89"/>
      <c r="L89"/>
      <c r="M89"/>
      <c r="N89"/>
    </row>
    <row r="90" spans="1:14" x14ac:dyDescent="0.35">
      <c r="A90"/>
      <c r="B90"/>
      <c r="C90"/>
      <c r="D90"/>
      <c r="E90"/>
      <c r="F90"/>
      <c r="G90"/>
      <c r="H90"/>
      <c r="I90"/>
      <c r="J90"/>
      <c r="K90"/>
      <c r="L90"/>
      <c r="M90"/>
      <c r="N90"/>
    </row>
    <row r="91" spans="1:14" x14ac:dyDescent="0.35">
      <c r="A91"/>
      <c r="B91"/>
      <c r="C91"/>
      <c r="D91"/>
      <c r="E91"/>
      <c r="F91"/>
      <c r="G91"/>
      <c r="H91"/>
      <c r="I91"/>
      <c r="J91"/>
      <c r="K91"/>
      <c r="L91"/>
      <c r="M91"/>
      <c r="N91"/>
    </row>
    <row r="92" spans="1:14" x14ac:dyDescent="0.35">
      <c r="A92"/>
      <c r="B92"/>
      <c r="C92"/>
      <c r="D92"/>
      <c r="E92"/>
      <c r="F92"/>
      <c r="G92"/>
      <c r="H92"/>
      <c r="I92"/>
      <c r="J92"/>
      <c r="K92"/>
      <c r="L92"/>
      <c r="M92"/>
      <c r="N92"/>
    </row>
    <row r="93" spans="1:14" x14ac:dyDescent="0.35">
      <c r="A93"/>
      <c r="B93"/>
      <c r="C93"/>
      <c r="D93"/>
      <c r="E93"/>
      <c r="F93"/>
      <c r="G93"/>
      <c r="H93"/>
      <c r="I93"/>
      <c r="J93"/>
      <c r="K93"/>
      <c r="L93"/>
      <c r="M93"/>
      <c r="N93"/>
    </row>
    <row r="94" spans="1:14" x14ac:dyDescent="0.35">
      <c r="A94"/>
      <c r="B94"/>
      <c r="C94"/>
      <c r="D94"/>
      <c r="E94"/>
      <c r="F94"/>
      <c r="G94"/>
      <c r="H94"/>
      <c r="I94"/>
      <c r="J94"/>
      <c r="K94"/>
      <c r="L94"/>
      <c r="M94"/>
      <c r="N94"/>
    </row>
    <row r="95" spans="1:14" x14ac:dyDescent="0.35">
      <c r="A95"/>
      <c r="B95"/>
      <c r="C95"/>
      <c r="D95"/>
      <c r="E95"/>
      <c r="F95"/>
      <c r="G95"/>
      <c r="H95"/>
      <c r="I95"/>
      <c r="J95"/>
      <c r="K95"/>
      <c r="L95"/>
      <c r="M95"/>
      <c r="N95"/>
    </row>
    <row r="96" spans="1:14" x14ac:dyDescent="0.35">
      <c r="A96"/>
      <c r="B96"/>
      <c r="C96"/>
      <c r="D96"/>
      <c r="E96"/>
      <c r="F96"/>
      <c r="G96"/>
      <c r="H96"/>
      <c r="I96"/>
      <c r="J96"/>
      <c r="K96"/>
      <c r="L96"/>
      <c r="M96"/>
      <c r="N96"/>
    </row>
    <row r="97" spans="1:14" x14ac:dyDescent="0.35">
      <c r="A97"/>
      <c r="B97"/>
      <c r="C97"/>
      <c r="D97"/>
      <c r="E97"/>
      <c r="F97"/>
      <c r="G97"/>
      <c r="H97"/>
      <c r="I97"/>
      <c r="J97"/>
      <c r="K97"/>
      <c r="L97"/>
      <c r="M97"/>
      <c r="N97"/>
    </row>
    <row r="98" spans="1:14" x14ac:dyDescent="0.35">
      <c r="A98"/>
      <c r="B98"/>
      <c r="C98"/>
      <c r="D98"/>
      <c r="E98"/>
      <c r="F98"/>
      <c r="G98"/>
      <c r="H98"/>
      <c r="I98"/>
      <c r="J98"/>
      <c r="K98"/>
      <c r="L98"/>
      <c r="M98"/>
      <c r="N98"/>
    </row>
    <row r="99" spans="1:14" x14ac:dyDescent="0.35">
      <c r="A99"/>
      <c r="B99"/>
      <c r="C99"/>
      <c r="D99"/>
      <c r="E99"/>
      <c r="F99"/>
      <c r="G99"/>
      <c r="H99"/>
      <c r="I99"/>
      <c r="J99"/>
      <c r="K99"/>
      <c r="L99"/>
      <c r="M99"/>
      <c r="N99"/>
    </row>
    <row r="100" spans="1:14" x14ac:dyDescent="0.35">
      <c r="A100"/>
      <c r="B100"/>
      <c r="C100"/>
      <c r="D100"/>
      <c r="E100"/>
      <c r="F100"/>
      <c r="G100"/>
      <c r="H100"/>
      <c r="I100"/>
      <c r="J100"/>
      <c r="K100"/>
      <c r="L100"/>
      <c r="M100"/>
      <c r="N100"/>
    </row>
    <row r="101" spans="1:14" x14ac:dyDescent="0.35">
      <c r="A101"/>
      <c r="B101"/>
      <c r="C101"/>
      <c r="D101"/>
      <c r="E101"/>
      <c r="F101"/>
      <c r="G101"/>
      <c r="H101"/>
      <c r="I101"/>
      <c r="J101"/>
      <c r="K101"/>
      <c r="L101"/>
      <c r="M101"/>
      <c r="N101"/>
    </row>
    <row r="102" spans="1:14" x14ac:dyDescent="0.35">
      <c r="A102"/>
      <c r="B102"/>
      <c r="C102"/>
      <c r="D102"/>
      <c r="E102"/>
      <c r="F102"/>
      <c r="G102"/>
      <c r="H102"/>
      <c r="I102"/>
      <c r="J102"/>
      <c r="K102"/>
      <c r="L102"/>
      <c r="M102"/>
      <c r="N102"/>
    </row>
    <row r="103" spans="1:14" x14ac:dyDescent="0.35">
      <c r="A103"/>
      <c r="B103"/>
      <c r="C103"/>
      <c r="D103"/>
      <c r="E103"/>
      <c r="F103"/>
      <c r="G103"/>
      <c r="H103"/>
      <c r="I103"/>
      <c r="J103"/>
      <c r="K103"/>
      <c r="L103"/>
      <c r="M103"/>
      <c r="N103"/>
    </row>
    <row r="104" spans="1:14" x14ac:dyDescent="0.35">
      <c r="A104"/>
      <c r="B104"/>
      <c r="C104"/>
      <c r="D104"/>
      <c r="E104"/>
      <c r="F104"/>
      <c r="G104"/>
      <c r="H104"/>
      <c r="I104"/>
      <c r="J104"/>
      <c r="K104"/>
      <c r="L104"/>
      <c r="M104"/>
      <c r="N104"/>
    </row>
    <row r="105" spans="1:14" x14ac:dyDescent="0.35">
      <c r="A105"/>
      <c r="B105"/>
      <c r="C105"/>
      <c r="D105"/>
      <c r="E105"/>
      <c r="F105"/>
      <c r="G105"/>
      <c r="H105"/>
      <c r="I105"/>
      <c r="J105"/>
      <c r="K105"/>
      <c r="L105"/>
      <c r="M105"/>
      <c r="N105"/>
    </row>
    <row r="106" spans="1:14" x14ac:dyDescent="0.35">
      <c r="A106"/>
      <c r="B106"/>
      <c r="C106"/>
      <c r="D106"/>
      <c r="E106"/>
      <c r="F106"/>
      <c r="G106"/>
      <c r="H106"/>
      <c r="I106"/>
      <c r="J106"/>
      <c r="K106"/>
      <c r="L106"/>
      <c r="M106"/>
      <c r="N106"/>
    </row>
    <row r="107" spans="1:14" x14ac:dyDescent="0.35">
      <c r="A107"/>
      <c r="B107"/>
      <c r="C107"/>
      <c r="D107"/>
      <c r="E107"/>
      <c r="F107"/>
      <c r="G107"/>
      <c r="H107"/>
      <c r="I107"/>
      <c r="J107"/>
      <c r="K107"/>
      <c r="L107"/>
      <c r="M107"/>
      <c r="N107"/>
    </row>
    <row r="108" spans="1:14" x14ac:dyDescent="0.35">
      <c r="A108"/>
      <c r="B108"/>
      <c r="C108"/>
      <c r="D108"/>
      <c r="E108"/>
      <c r="F108"/>
      <c r="G108"/>
      <c r="H108"/>
      <c r="I108"/>
      <c r="J108"/>
      <c r="K108"/>
      <c r="L108"/>
      <c r="M108"/>
      <c r="N108"/>
    </row>
    <row r="109" spans="1:14" x14ac:dyDescent="0.35">
      <c r="A109"/>
      <c r="B109"/>
      <c r="C109"/>
      <c r="D109"/>
      <c r="E109"/>
      <c r="F109"/>
      <c r="G109"/>
      <c r="H109"/>
      <c r="I109"/>
      <c r="J109"/>
      <c r="K109"/>
      <c r="L109"/>
      <c r="M109"/>
      <c r="N109"/>
    </row>
    <row r="110" spans="1:14" x14ac:dyDescent="0.35">
      <c r="A110"/>
      <c r="B110"/>
      <c r="C110"/>
      <c r="D110"/>
      <c r="E110"/>
      <c r="F110"/>
      <c r="G110"/>
      <c r="H110"/>
      <c r="I110"/>
      <c r="J110"/>
      <c r="K110"/>
      <c r="L110"/>
      <c r="M110"/>
      <c r="N110"/>
    </row>
    <row r="111" spans="1:14" x14ac:dyDescent="0.35">
      <c r="A111"/>
      <c r="B111"/>
      <c r="C111"/>
      <c r="D111"/>
      <c r="E111"/>
      <c r="F111"/>
      <c r="G111"/>
      <c r="H111"/>
      <c r="I111"/>
      <c r="J111"/>
      <c r="K111"/>
      <c r="L111"/>
      <c r="M111"/>
      <c r="N111"/>
    </row>
    <row r="112" spans="1:14" x14ac:dyDescent="0.35">
      <c r="A112"/>
      <c r="B112"/>
      <c r="C112"/>
      <c r="D112"/>
      <c r="E112"/>
      <c r="F112"/>
      <c r="G112"/>
      <c r="H112"/>
      <c r="I112"/>
      <c r="J112"/>
      <c r="K112"/>
      <c r="L112"/>
      <c r="M112"/>
      <c r="N112"/>
    </row>
    <row r="113" spans="1:14" x14ac:dyDescent="0.35">
      <c r="A113"/>
      <c r="B113"/>
      <c r="C113"/>
      <c r="D113"/>
      <c r="E113"/>
      <c r="F113"/>
      <c r="G113"/>
      <c r="H113"/>
      <c r="I113"/>
      <c r="J113"/>
      <c r="K113"/>
      <c r="L113"/>
      <c r="M113"/>
      <c r="N113"/>
    </row>
    <row r="114" spans="1:14" x14ac:dyDescent="0.35">
      <c r="A114"/>
      <c r="B114"/>
      <c r="C114"/>
      <c r="D114"/>
      <c r="E114"/>
      <c r="F114"/>
      <c r="G114"/>
      <c r="H114"/>
      <c r="I114"/>
      <c r="J114"/>
      <c r="K114"/>
      <c r="L114"/>
      <c r="M114"/>
      <c r="N114"/>
    </row>
    <row r="115" spans="1:14" x14ac:dyDescent="0.35">
      <c r="A115"/>
      <c r="B115"/>
      <c r="C115"/>
      <c r="D115"/>
      <c r="E115"/>
      <c r="F115"/>
      <c r="G115"/>
      <c r="H115"/>
      <c r="I115"/>
      <c r="J115"/>
      <c r="K115"/>
      <c r="L115"/>
      <c r="M115"/>
      <c r="N115"/>
    </row>
    <row r="116" spans="1:14" x14ac:dyDescent="0.35">
      <c r="A116"/>
      <c r="B116"/>
      <c r="C116"/>
      <c r="D116"/>
      <c r="E116"/>
      <c r="F116"/>
      <c r="G116"/>
      <c r="H116"/>
      <c r="I116"/>
      <c r="J116"/>
      <c r="K116"/>
      <c r="L116"/>
      <c r="M116"/>
      <c r="N116"/>
    </row>
    <row r="117" spans="1:14" x14ac:dyDescent="0.35">
      <c r="A117"/>
      <c r="B117"/>
      <c r="C117"/>
      <c r="D117"/>
      <c r="E117"/>
      <c r="F117"/>
      <c r="G117"/>
      <c r="H117"/>
      <c r="I117"/>
      <c r="J117"/>
      <c r="K117"/>
      <c r="L117"/>
      <c r="M117"/>
      <c r="N117"/>
    </row>
    <row r="118" spans="1:14" x14ac:dyDescent="0.35">
      <c r="A118"/>
      <c r="B118"/>
      <c r="C118"/>
      <c r="D118"/>
      <c r="E118"/>
      <c r="F118"/>
      <c r="G118"/>
      <c r="H118"/>
      <c r="I118"/>
      <c r="J118"/>
      <c r="K118"/>
      <c r="L118"/>
      <c r="M118"/>
      <c r="N118"/>
    </row>
    <row r="119" spans="1:14" x14ac:dyDescent="0.35">
      <c r="A119"/>
      <c r="B119"/>
      <c r="C119"/>
      <c r="D119"/>
      <c r="E119"/>
      <c r="F119"/>
      <c r="G119"/>
      <c r="H119"/>
      <c r="I119"/>
      <c r="J119"/>
      <c r="K119"/>
      <c r="L119"/>
      <c r="M119"/>
      <c r="N119"/>
    </row>
    <row r="120" spans="1:14" x14ac:dyDescent="0.35">
      <c r="A120"/>
      <c r="B120"/>
      <c r="C120"/>
      <c r="D120"/>
      <c r="E120"/>
      <c r="F120"/>
      <c r="G120"/>
      <c r="H120"/>
      <c r="I120"/>
      <c r="J120"/>
      <c r="K120"/>
      <c r="L120"/>
      <c r="M120"/>
      <c r="N120"/>
    </row>
    <row r="121" spans="1:14" x14ac:dyDescent="0.35">
      <c r="A121"/>
      <c r="B121"/>
      <c r="C121"/>
      <c r="D121"/>
      <c r="E121"/>
      <c r="F121"/>
      <c r="G121"/>
      <c r="H121"/>
      <c r="I121"/>
      <c r="J121"/>
      <c r="K121"/>
      <c r="L121"/>
      <c r="M121"/>
      <c r="N121"/>
    </row>
    <row r="122" spans="1:14" x14ac:dyDescent="0.35">
      <c r="A122"/>
      <c r="B122"/>
      <c r="C122"/>
      <c r="D122"/>
      <c r="E122"/>
      <c r="F122"/>
      <c r="G122"/>
      <c r="H122"/>
      <c r="I122"/>
      <c r="J122"/>
      <c r="K122"/>
      <c r="L122"/>
      <c r="M122"/>
      <c r="N122"/>
    </row>
    <row r="123" spans="1:14" x14ac:dyDescent="0.35">
      <c r="A123"/>
      <c r="B123"/>
      <c r="C123"/>
      <c r="D123"/>
      <c r="E123"/>
      <c r="F123"/>
      <c r="G123"/>
      <c r="H123"/>
      <c r="I123"/>
      <c r="J123"/>
      <c r="K123"/>
      <c r="L123"/>
      <c r="M123"/>
      <c r="N123"/>
    </row>
    <row r="124" spans="1:14" x14ac:dyDescent="0.35">
      <c r="A124"/>
      <c r="B124"/>
      <c r="C124"/>
      <c r="D124"/>
      <c r="E124"/>
      <c r="F124"/>
      <c r="G124"/>
      <c r="H124"/>
      <c r="I124"/>
      <c r="J124"/>
      <c r="K124"/>
      <c r="L124"/>
      <c r="M124"/>
      <c r="N124"/>
    </row>
    <row r="125" spans="1:14" x14ac:dyDescent="0.35">
      <c r="A125"/>
      <c r="B125"/>
      <c r="C125"/>
      <c r="D125"/>
      <c r="E125"/>
      <c r="F125"/>
      <c r="G125"/>
      <c r="H125"/>
      <c r="I125"/>
      <c r="J125"/>
      <c r="K125"/>
      <c r="L125"/>
      <c r="M125"/>
      <c r="N125"/>
    </row>
    <row r="126" spans="1:14" x14ac:dyDescent="0.35">
      <c r="A126"/>
      <c r="B126"/>
      <c r="C126"/>
      <c r="D126"/>
      <c r="E126"/>
      <c r="F126"/>
      <c r="G126"/>
      <c r="H126"/>
      <c r="I126"/>
      <c r="J126"/>
      <c r="K126"/>
      <c r="L126"/>
      <c r="M126"/>
      <c r="N126"/>
    </row>
    <row r="127" spans="1:14" x14ac:dyDescent="0.35">
      <c r="A127"/>
      <c r="B127"/>
      <c r="C127"/>
      <c r="D127"/>
      <c r="E127"/>
      <c r="F127"/>
      <c r="G127"/>
      <c r="H127"/>
      <c r="I127"/>
      <c r="J127"/>
      <c r="K127"/>
      <c r="L127"/>
      <c r="M127"/>
      <c r="N127"/>
    </row>
    <row r="128" spans="1:14" x14ac:dyDescent="0.35">
      <c r="A128"/>
      <c r="B128"/>
      <c r="C128"/>
      <c r="D128"/>
      <c r="E128"/>
      <c r="F128"/>
      <c r="G128"/>
      <c r="H128"/>
      <c r="I128"/>
      <c r="J128"/>
      <c r="K128"/>
      <c r="L128"/>
      <c r="M128"/>
      <c r="N128"/>
    </row>
    <row r="129" spans="1:14" x14ac:dyDescent="0.35">
      <c r="A129"/>
      <c r="B129"/>
      <c r="C129"/>
      <c r="D129"/>
      <c r="E129"/>
      <c r="F129"/>
      <c r="G129"/>
      <c r="H129"/>
      <c r="I129"/>
      <c r="J129"/>
      <c r="K129"/>
      <c r="L129"/>
      <c r="M129"/>
      <c r="N129"/>
    </row>
    <row r="130" spans="1:14" x14ac:dyDescent="0.35">
      <c r="A130"/>
      <c r="B130"/>
      <c r="C130"/>
      <c r="D130"/>
      <c r="E130"/>
      <c r="F130"/>
      <c r="G130"/>
      <c r="H130"/>
      <c r="I130"/>
      <c r="J130"/>
      <c r="K130"/>
      <c r="L130"/>
      <c r="M130"/>
      <c r="N130"/>
    </row>
    <row r="131" spans="1:14" x14ac:dyDescent="0.35">
      <c r="A131"/>
      <c r="B131"/>
      <c r="C131"/>
      <c r="D131"/>
      <c r="E131"/>
      <c r="F131"/>
      <c r="G131"/>
      <c r="H131"/>
      <c r="I131"/>
      <c r="J131"/>
      <c r="K131"/>
      <c r="L131"/>
      <c r="M131"/>
      <c r="N131"/>
    </row>
    <row r="132" spans="1:14" x14ac:dyDescent="0.35">
      <c r="A132"/>
      <c r="B132"/>
      <c r="C132"/>
      <c r="D132"/>
      <c r="E132"/>
      <c r="F132"/>
      <c r="G132"/>
      <c r="H132"/>
      <c r="I132"/>
      <c r="J132"/>
      <c r="K132"/>
      <c r="L132"/>
      <c r="M132"/>
      <c r="N132"/>
    </row>
    <row r="133" spans="1:14" x14ac:dyDescent="0.35">
      <c r="A133"/>
      <c r="B133"/>
      <c r="C133"/>
      <c r="D133"/>
      <c r="E133"/>
      <c r="F133"/>
      <c r="G133"/>
      <c r="H133"/>
      <c r="I133"/>
      <c r="J133"/>
      <c r="K133"/>
      <c r="L133"/>
      <c r="M133"/>
      <c r="N133"/>
    </row>
    <row r="134" spans="1:14" x14ac:dyDescent="0.35">
      <c r="A134"/>
      <c r="B134"/>
      <c r="C134"/>
      <c r="D134"/>
      <c r="E134"/>
      <c r="F134"/>
      <c r="G134"/>
      <c r="H134"/>
      <c r="I134"/>
      <c r="J134"/>
      <c r="K134"/>
      <c r="L134"/>
      <c r="M134"/>
      <c r="N134"/>
    </row>
    <row r="135" spans="1:14" x14ac:dyDescent="0.35">
      <c r="A135"/>
      <c r="B135"/>
      <c r="C135"/>
      <c r="D135"/>
      <c r="E135"/>
      <c r="F135"/>
      <c r="G135"/>
      <c r="H135"/>
      <c r="I135"/>
      <c r="J135"/>
      <c r="K135"/>
      <c r="L135"/>
      <c r="M135"/>
      <c r="N135"/>
    </row>
    <row r="136" spans="1:14" x14ac:dyDescent="0.35">
      <c r="A136"/>
      <c r="B136"/>
      <c r="C136"/>
      <c r="D136"/>
      <c r="E136"/>
      <c r="F136"/>
      <c r="G136"/>
      <c r="H136"/>
      <c r="I136"/>
      <c r="J136"/>
      <c r="K136"/>
      <c r="L136"/>
      <c r="M136"/>
      <c r="N136"/>
    </row>
    <row r="137" spans="1:14" x14ac:dyDescent="0.35">
      <c r="A137"/>
      <c r="B137"/>
      <c r="C137"/>
      <c r="D137"/>
      <c r="E137"/>
      <c r="F137"/>
      <c r="G137"/>
      <c r="H137"/>
      <c r="I137"/>
      <c r="J137"/>
      <c r="K137"/>
      <c r="L137"/>
      <c r="M137"/>
      <c r="N137"/>
    </row>
    <row r="138" spans="1:14" x14ac:dyDescent="0.35">
      <c r="A138"/>
      <c r="B138"/>
      <c r="C138"/>
      <c r="D138"/>
      <c r="E138"/>
      <c r="F138"/>
      <c r="G138"/>
      <c r="H138"/>
      <c r="I138"/>
      <c r="J138"/>
      <c r="K138"/>
      <c r="L138"/>
      <c r="M138"/>
      <c r="N138"/>
    </row>
    <row r="139" spans="1:14" x14ac:dyDescent="0.35">
      <c r="A139"/>
      <c r="B139"/>
      <c r="C139"/>
      <c r="D139"/>
      <c r="E139"/>
      <c r="F139"/>
      <c r="G139"/>
      <c r="H139"/>
      <c r="I139"/>
      <c r="J139"/>
      <c r="K139"/>
      <c r="L139"/>
      <c r="M139"/>
      <c r="N139"/>
    </row>
    <row r="140" spans="1:14" x14ac:dyDescent="0.35">
      <c r="A140"/>
      <c r="B140"/>
      <c r="C140"/>
      <c r="D140"/>
      <c r="E140"/>
      <c r="F140"/>
      <c r="G140"/>
      <c r="H140"/>
      <c r="I140"/>
      <c r="J140"/>
      <c r="K140"/>
      <c r="L140"/>
      <c r="M140"/>
      <c r="N140"/>
    </row>
    <row r="141" spans="1:14" x14ac:dyDescent="0.35">
      <c r="A141"/>
      <c r="B141"/>
      <c r="C141"/>
      <c r="D141"/>
      <c r="E141"/>
      <c r="F141"/>
      <c r="G141"/>
      <c r="H141"/>
      <c r="I141"/>
      <c r="J141"/>
      <c r="K141"/>
      <c r="L141"/>
      <c r="M141"/>
      <c r="N141"/>
    </row>
    <row r="142" spans="1:14" x14ac:dyDescent="0.35">
      <c r="A142"/>
      <c r="B142"/>
      <c r="C142"/>
      <c r="D142"/>
      <c r="E142"/>
      <c r="F142"/>
      <c r="G142"/>
      <c r="H142"/>
      <c r="I142"/>
      <c r="J142"/>
      <c r="K142"/>
      <c r="L142"/>
      <c r="M142"/>
      <c r="N142"/>
    </row>
    <row r="143" spans="1:14" x14ac:dyDescent="0.35">
      <c r="A143"/>
      <c r="B143"/>
      <c r="C143"/>
      <c r="D143"/>
      <c r="E143"/>
      <c r="F143"/>
      <c r="G143"/>
      <c r="H143"/>
      <c r="I143"/>
      <c r="J143"/>
      <c r="K143"/>
      <c r="L143"/>
      <c r="M143"/>
      <c r="N143"/>
    </row>
    <row r="144" spans="1:14" x14ac:dyDescent="0.35">
      <c r="A144"/>
      <c r="B144"/>
      <c r="C144"/>
      <c r="D144"/>
      <c r="E144"/>
      <c r="F144"/>
      <c r="G144"/>
      <c r="H144"/>
      <c r="I144"/>
      <c r="J144"/>
      <c r="K144"/>
      <c r="L144"/>
      <c r="M144"/>
      <c r="N144"/>
    </row>
    <row r="145" spans="1:14" x14ac:dyDescent="0.35">
      <c r="A145"/>
      <c r="B145"/>
      <c r="C145"/>
      <c r="D145"/>
      <c r="E145"/>
      <c r="F145"/>
      <c r="G145"/>
      <c r="H145"/>
      <c r="I145"/>
      <c r="J145"/>
      <c r="K145"/>
      <c r="L145"/>
      <c r="M145"/>
      <c r="N145"/>
    </row>
    <row r="146" spans="1:14" x14ac:dyDescent="0.35">
      <c r="A146"/>
      <c r="B146"/>
      <c r="C146"/>
      <c r="D146"/>
      <c r="E146"/>
      <c r="F146"/>
      <c r="G146"/>
      <c r="H146"/>
      <c r="I146"/>
      <c r="J146"/>
      <c r="K146"/>
      <c r="L146"/>
      <c r="M146"/>
      <c r="N146"/>
    </row>
    <row r="147" spans="1:14" x14ac:dyDescent="0.35">
      <c r="A147"/>
      <c r="B147"/>
      <c r="C147"/>
      <c r="D147"/>
      <c r="E147"/>
      <c r="F147"/>
      <c r="G147"/>
      <c r="H147"/>
      <c r="I147"/>
      <c r="J147"/>
      <c r="K147"/>
      <c r="L147"/>
      <c r="M147"/>
      <c r="N147"/>
    </row>
    <row r="148" spans="1:14" x14ac:dyDescent="0.35">
      <c r="A148"/>
      <c r="B148"/>
      <c r="C148"/>
      <c r="D148"/>
      <c r="E148"/>
      <c r="F148"/>
      <c r="G148"/>
      <c r="H148"/>
      <c r="I148"/>
      <c r="J148"/>
      <c r="K148"/>
      <c r="L148"/>
      <c r="M148"/>
      <c r="N148"/>
    </row>
    <row r="149" spans="1:14" x14ac:dyDescent="0.35">
      <c r="A149"/>
      <c r="B149"/>
      <c r="C149"/>
      <c r="D149"/>
      <c r="E149"/>
      <c r="F149"/>
      <c r="G149"/>
      <c r="H149"/>
      <c r="I149"/>
      <c r="J149"/>
      <c r="K149"/>
      <c r="L149"/>
      <c r="M149"/>
      <c r="N149"/>
    </row>
    <row r="150" spans="1:14" x14ac:dyDescent="0.35">
      <c r="A150"/>
      <c r="B150"/>
      <c r="C150"/>
      <c r="D150"/>
      <c r="E150"/>
      <c r="F150"/>
      <c r="G150"/>
      <c r="H150"/>
      <c r="I150"/>
      <c r="J150"/>
      <c r="K150"/>
      <c r="L150"/>
      <c r="M150"/>
      <c r="N150"/>
    </row>
    <row r="151" spans="1:14" x14ac:dyDescent="0.35">
      <c r="A151"/>
      <c r="B151"/>
      <c r="C151"/>
      <c r="D151"/>
      <c r="E151"/>
      <c r="F151"/>
      <c r="G151"/>
      <c r="H151"/>
      <c r="I151"/>
      <c r="J151"/>
      <c r="K151"/>
      <c r="L151"/>
      <c r="M151"/>
      <c r="N151"/>
    </row>
    <row r="152" spans="1:14" x14ac:dyDescent="0.35">
      <c r="A152"/>
      <c r="B152"/>
      <c r="C152"/>
      <c r="D152"/>
      <c r="E152"/>
      <c r="F152"/>
      <c r="G152"/>
      <c r="H152"/>
      <c r="I152"/>
      <c r="J152"/>
      <c r="K152"/>
      <c r="L152"/>
      <c r="M152"/>
      <c r="N152"/>
    </row>
    <row r="153" spans="1:14" x14ac:dyDescent="0.35">
      <c r="A153"/>
      <c r="B153"/>
      <c r="C153"/>
      <c r="D153"/>
      <c r="E153"/>
      <c r="F153"/>
      <c r="G153"/>
      <c r="H153"/>
      <c r="I153"/>
      <c r="J153"/>
      <c r="K153"/>
      <c r="L153"/>
      <c r="M153"/>
      <c r="N153"/>
    </row>
    <row r="154" spans="1:14" x14ac:dyDescent="0.35">
      <c r="A154"/>
      <c r="B154"/>
      <c r="C154"/>
      <c r="D154"/>
      <c r="E154"/>
      <c r="F154"/>
      <c r="G154"/>
      <c r="H154"/>
      <c r="I154"/>
      <c r="J154"/>
      <c r="K154"/>
      <c r="L154"/>
      <c r="M154"/>
      <c r="N154"/>
    </row>
    <row r="155" spans="1:14" x14ac:dyDescent="0.35">
      <c r="A155"/>
      <c r="B155"/>
      <c r="C155"/>
      <c r="D155"/>
      <c r="E155"/>
      <c r="F155"/>
      <c r="G155"/>
      <c r="H155"/>
      <c r="I155"/>
      <c r="J155"/>
      <c r="K155"/>
      <c r="L155"/>
      <c r="M155"/>
      <c r="N155"/>
    </row>
    <row r="156" spans="1:14" x14ac:dyDescent="0.35">
      <c r="A156"/>
      <c r="B156"/>
      <c r="C156"/>
      <c r="D156"/>
      <c r="E156"/>
      <c r="F156"/>
      <c r="G156"/>
      <c r="H156"/>
      <c r="I156"/>
      <c r="J156"/>
      <c r="K156"/>
      <c r="L156"/>
      <c r="M156"/>
      <c r="N156"/>
    </row>
    <row r="157" spans="1:14" x14ac:dyDescent="0.35">
      <c r="A157"/>
      <c r="B157"/>
      <c r="C157"/>
      <c r="D157"/>
      <c r="E157"/>
      <c r="F157"/>
      <c r="G157"/>
      <c r="H157"/>
      <c r="I157"/>
      <c r="J157"/>
      <c r="K157"/>
      <c r="L157"/>
      <c r="M157"/>
      <c r="N157"/>
    </row>
    <row r="158" spans="1:14" x14ac:dyDescent="0.35">
      <c r="A158"/>
      <c r="B158"/>
      <c r="C158"/>
      <c r="D158"/>
      <c r="E158"/>
      <c r="F158"/>
      <c r="G158"/>
      <c r="H158"/>
      <c r="I158"/>
      <c r="J158"/>
      <c r="K158"/>
      <c r="L158"/>
      <c r="M158"/>
      <c r="N158"/>
    </row>
    <row r="159" spans="1:14" x14ac:dyDescent="0.35">
      <c r="A159"/>
      <c r="B159"/>
      <c r="C159"/>
      <c r="D159"/>
      <c r="E159"/>
      <c r="F159"/>
      <c r="G159"/>
      <c r="H159"/>
      <c r="I159"/>
      <c r="J159"/>
      <c r="K159"/>
      <c r="L159"/>
      <c r="M159"/>
      <c r="N159"/>
    </row>
    <row r="160" spans="1:14" x14ac:dyDescent="0.35">
      <c r="A160"/>
      <c r="B160"/>
      <c r="C160"/>
      <c r="D160"/>
      <c r="E160"/>
      <c r="F160"/>
      <c r="G160"/>
      <c r="H160"/>
      <c r="I160"/>
      <c r="J160"/>
      <c r="K160"/>
      <c r="L160"/>
      <c r="M160"/>
      <c r="N160"/>
    </row>
    <row r="161" spans="1:14" x14ac:dyDescent="0.35">
      <c r="A161"/>
      <c r="B161"/>
      <c r="C161"/>
      <c r="D161"/>
      <c r="E161"/>
      <c r="F161"/>
      <c r="G161"/>
      <c r="H161"/>
      <c r="I161"/>
      <c r="J161"/>
      <c r="K161"/>
      <c r="L161"/>
      <c r="M161"/>
      <c r="N161"/>
    </row>
    <row r="162" spans="1:14" x14ac:dyDescent="0.35">
      <c r="A162"/>
      <c r="B162"/>
      <c r="C162"/>
      <c r="D162"/>
      <c r="E162"/>
      <c r="F162"/>
      <c r="G162"/>
      <c r="H162"/>
      <c r="I162"/>
      <c r="J162"/>
      <c r="K162"/>
      <c r="L162"/>
      <c r="M162"/>
      <c r="N162"/>
    </row>
    <row r="163" spans="1:14" x14ac:dyDescent="0.35">
      <c r="A163"/>
      <c r="B163"/>
      <c r="C163"/>
      <c r="D163"/>
      <c r="E163"/>
      <c r="F163"/>
      <c r="G163"/>
      <c r="H163"/>
      <c r="I163"/>
      <c r="J163"/>
      <c r="K163"/>
      <c r="L163"/>
      <c r="M163"/>
      <c r="N163"/>
    </row>
    <row r="164" spans="1:14" x14ac:dyDescent="0.35">
      <c r="A164"/>
      <c r="B164"/>
      <c r="C164"/>
      <c r="D164"/>
      <c r="E164"/>
      <c r="F164"/>
      <c r="G164"/>
      <c r="H164"/>
      <c r="I164"/>
      <c r="J164"/>
      <c r="K164"/>
      <c r="L164"/>
      <c r="M164"/>
      <c r="N164"/>
    </row>
    <row r="165" spans="1:14" x14ac:dyDescent="0.35">
      <c r="A165"/>
      <c r="B165"/>
      <c r="C165"/>
      <c r="D165"/>
      <c r="E165"/>
      <c r="F165"/>
      <c r="G165"/>
      <c r="H165"/>
      <c r="I165"/>
      <c r="J165"/>
      <c r="K165"/>
      <c r="L165"/>
      <c r="M165"/>
      <c r="N165"/>
    </row>
    <row r="166" spans="1:14" x14ac:dyDescent="0.35">
      <c r="A166"/>
      <c r="B166"/>
      <c r="C166"/>
      <c r="D166"/>
      <c r="E166"/>
      <c r="F166"/>
      <c r="G166"/>
      <c r="H166"/>
      <c r="I166"/>
      <c r="J166"/>
      <c r="K166"/>
      <c r="L166"/>
      <c r="M166"/>
      <c r="N166"/>
    </row>
    <row r="167" spans="1:14" x14ac:dyDescent="0.35">
      <c r="A167"/>
      <c r="B167"/>
      <c r="C167"/>
      <c r="D167"/>
      <c r="E167"/>
      <c r="F167"/>
      <c r="G167"/>
      <c r="H167"/>
      <c r="I167"/>
      <c r="J167"/>
      <c r="K167"/>
      <c r="L167"/>
      <c r="M167"/>
      <c r="N167"/>
    </row>
    <row r="168" spans="1:14" x14ac:dyDescent="0.35">
      <c r="A168"/>
      <c r="B168"/>
      <c r="C168"/>
      <c r="D168"/>
      <c r="E168"/>
      <c r="F168"/>
      <c r="G168"/>
      <c r="H168"/>
      <c r="I168"/>
      <c r="J168"/>
      <c r="K168"/>
      <c r="L168"/>
      <c r="M168"/>
      <c r="N168"/>
    </row>
    <row r="169" spans="1:14" x14ac:dyDescent="0.35">
      <c r="A169"/>
      <c r="B169"/>
      <c r="C169"/>
      <c r="D169"/>
      <c r="E169"/>
      <c r="F169"/>
      <c r="G169"/>
      <c r="H169"/>
      <c r="I169"/>
      <c r="J169"/>
      <c r="K169"/>
      <c r="L169"/>
      <c r="M169"/>
      <c r="N169"/>
    </row>
    <row r="170" spans="1:14" x14ac:dyDescent="0.35">
      <c r="A170"/>
      <c r="B170"/>
      <c r="C170"/>
      <c r="D170"/>
      <c r="E170"/>
      <c r="F170"/>
      <c r="G170"/>
      <c r="H170"/>
      <c r="I170"/>
      <c r="J170"/>
      <c r="K170"/>
      <c r="L170"/>
      <c r="M170"/>
      <c r="N170"/>
    </row>
    <row r="171" spans="1:14" x14ac:dyDescent="0.35">
      <c r="A171"/>
      <c r="B171"/>
      <c r="C171"/>
      <c r="D171"/>
      <c r="E171"/>
      <c r="F171"/>
      <c r="G171"/>
      <c r="H171"/>
      <c r="I171"/>
      <c r="J171"/>
      <c r="K171"/>
      <c r="L171"/>
      <c r="M171"/>
      <c r="N171"/>
    </row>
    <row r="172" spans="1:14" x14ac:dyDescent="0.35">
      <c r="A172"/>
      <c r="B172"/>
      <c r="C172"/>
      <c r="D172"/>
      <c r="E172"/>
      <c r="F172"/>
      <c r="G172"/>
      <c r="H172"/>
      <c r="I172"/>
      <c r="J172"/>
      <c r="K172"/>
      <c r="L172"/>
      <c r="M172"/>
      <c r="N172"/>
    </row>
    <row r="173" spans="1:14" x14ac:dyDescent="0.35">
      <c r="A173"/>
      <c r="B173"/>
      <c r="C173"/>
      <c r="D173"/>
      <c r="E173"/>
      <c r="F173"/>
      <c r="G173"/>
      <c r="H173"/>
      <c r="I173"/>
      <c r="J173"/>
      <c r="K173"/>
      <c r="L173"/>
      <c r="M173"/>
      <c r="N173"/>
    </row>
    <row r="174" spans="1:14" x14ac:dyDescent="0.35">
      <c r="A174"/>
      <c r="B174"/>
      <c r="C174"/>
      <c r="D174"/>
      <c r="E174"/>
      <c r="F174"/>
      <c r="G174"/>
      <c r="H174"/>
      <c r="I174"/>
      <c r="J174"/>
      <c r="K174"/>
      <c r="L174"/>
      <c r="M174"/>
      <c r="N174"/>
    </row>
    <row r="175" spans="1:14" x14ac:dyDescent="0.35">
      <c r="A175"/>
      <c r="B175"/>
      <c r="C175"/>
      <c r="D175"/>
      <c r="E175"/>
      <c r="F175"/>
      <c r="G175"/>
      <c r="H175"/>
      <c r="I175"/>
      <c r="J175"/>
      <c r="K175"/>
      <c r="L175"/>
      <c r="M175"/>
      <c r="N175"/>
    </row>
    <row r="176" spans="1:14" x14ac:dyDescent="0.35">
      <c r="A176"/>
      <c r="B176"/>
      <c r="C176"/>
      <c r="D176"/>
      <c r="E176"/>
      <c r="F176"/>
      <c r="G176"/>
      <c r="H176"/>
      <c r="I176"/>
      <c r="J176"/>
      <c r="K176"/>
      <c r="L176"/>
      <c r="M176"/>
      <c r="N176"/>
    </row>
    <row r="177" spans="1:14" x14ac:dyDescent="0.35">
      <c r="A177"/>
      <c r="B177"/>
      <c r="C177"/>
      <c r="D177"/>
      <c r="E177"/>
      <c r="F177"/>
      <c r="G177"/>
      <c r="H177"/>
      <c r="I177"/>
      <c r="J177"/>
      <c r="K177"/>
      <c r="L177"/>
      <c r="M177"/>
      <c r="N177"/>
    </row>
    <row r="178" spans="1:14" x14ac:dyDescent="0.35">
      <c r="A178"/>
      <c r="B178"/>
      <c r="C178"/>
      <c r="D178"/>
      <c r="E178"/>
      <c r="F178"/>
      <c r="G178"/>
      <c r="H178"/>
      <c r="I178"/>
      <c r="J178"/>
      <c r="K178"/>
      <c r="L178"/>
      <c r="M178"/>
      <c r="N178"/>
    </row>
    <row r="179" spans="1:14" x14ac:dyDescent="0.35">
      <c r="A179"/>
      <c r="B179"/>
      <c r="C179"/>
      <c r="D179"/>
      <c r="E179"/>
      <c r="F179"/>
      <c r="G179"/>
      <c r="H179"/>
      <c r="I179"/>
      <c r="J179"/>
      <c r="K179"/>
      <c r="L179"/>
      <c r="M179"/>
      <c r="N179"/>
    </row>
    <row r="180" spans="1:14" x14ac:dyDescent="0.35">
      <c r="A180"/>
      <c r="B180"/>
      <c r="C180"/>
      <c r="D180"/>
      <c r="E180"/>
      <c r="F180"/>
      <c r="G180"/>
      <c r="H180"/>
      <c r="I180"/>
      <c r="J180"/>
      <c r="K180"/>
      <c r="L180"/>
      <c r="M180"/>
      <c r="N180"/>
    </row>
    <row r="181" spans="1:14" x14ac:dyDescent="0.35">
      <c r="A181"/>
      <c r="B181"/>
      <c r="C181"/>
      <c r="D181"/>
      <c r="E181"/>
      <c r="F181"/>
      <c r="G181"/>
      <c r="H181"/>
      <c r="I181"/>
      <c r="J181"/>
      <c r="K181"/>
      <c r="L181"/>
      <c r="M181"/>
      <c r="N181"/>
    </row>
    <row r="182" spans="1:14" x14ac:dyDescent="0.35">
      <c r="A182"/>
      <c r="B182"/>
      <c r="C182"/>
      <c r="D182"/>
      <c r="E182"/>
      <c r="F182"/>
      <c r="G182"/>
      <c r="H182"/>
      <c r="I182"/>
      <c r="J182"/>
      <c r="K182"/>
      <c r="L182"/>
      <c r="M182"/>
      <c r="N182"/>
    </row>
    <row r="183" spans="1:14" x14ac:dyDescent="0.35">
      <c r="A183"/>
      <c r="B183"/>
      <c r="C183"/>
      <c r="D183"/>
      <c r="E183"/>
      <c r="F183"/>
      <c r="G183"/>
      <c r="H183"/>
      <c r="I183"/>
      <c r="J183"/>
      <c r="K183"/>
      <c r="L183"/>
      <c r="M183"/>
      <c r="N183"/>
    </row>
    <row r="184" spans="1:14" x14ac:dyDescent="0.35">
      <c r="A184"/>
      <c r="B184"/>
      <c r="C184"/>
      <c r="D184"/>
      <c r="E184"/>
      <c r="F184"/>
      <c r="G184"/>
      <c r="H184"/>
      <c r="I184"/>
      <c r="J184"/>
      <c r="K184"/>
      <c r="L184"/>
      <c r="M184"/>
      <c r="N184"/>
    </row>
    <row r="185" spans="1:14" x14ac:dyDescent="0.35">
      <c r="A185"/>
      <c r="B185"/>
      <c r="C185"/>
      <c r="D185"/>
      <c r="E185"/>
      <c r="F185"/>
      <c r="G185"/>
      <c r="H185"/>
      <c r="I185"/>
      <c r="J185"/>
      <c r="K185"/>
      <c r="L185"/>
      <c r="M185"/>
      <c r="N185"/>
    </row>
    <row r="186" spans="1:14" x14ac:dyDescent="0.35">
      <c r="A186"/>
      <c r="B186"/>
      <c r="C186"/>
      <c r="D186"/>
      <c r="E186"/>
      <c r="F186"/>
      <c r="G186"/>
      <c r="H186"/>
      <c r="I186"/>
      <c r="J186"/>
      <c r="K186"/>
      <c r="L186"/>
      <c r="M186"/>
      <c r="N186"/>
    </row>
    <row r="187" spans="1:14" x14ac:dyDescent="0.35">
      <c r="A187"/>
      <c r="B187"/>
      <c r="C187"/>
      <c r="D187"/>
      <c r="E187"/>
      <c r="F187"/>
      <c r="G187"/>
      <c r="H187"/>
      <c r="I187"/>
      <c r="J187"/>
      <c r="K187"/>
      <c r="L187"/>
      <c r="M187"/>
      <c r="N187"/>
    </row>
    <row r="188" spans="1:14" x14ac:dyDescent="0.35">
      <c r="A188"/>
      <c r="B188"/>
      <c r="C188"/>
      <c r="D188"/>
      <c r="E188"/>
      <c r="F188"/>
      <c r="G188"/>
      <c r="H188"/>
      <c r="I188"/>
      <c r="J188"/>
      <c r="K188"/>
      <c r="L188"/>
      <c r="M188"/>
      <c r="N188"/>
    </row>
    <row r="189" spans="1:14" x14ac:dyDescent="0.35">
      <c r="A189"/>
      <c r="B189"/>
      <c r="C189"/>
      <c r="D189"/>
      <c r="E189"/>
      <c r="F189"/>
      <c r="G189"/>
      <c r="H189"/>
      <c r="I189"/>
      <c r="J189"/>
      <c r="K189"/>
      <c r="L189"/>
      <c r="M189"/>
      <c r="N189"/>
    </row>
    <row r="190" spans="1:14" x14ac:dyDescent="0.35">
      <c r="A190"/>
      <c r="B190"/>
      <c r="C190"/>
      <c r="D190"/>
      <c r="E190"/>
      <c r="F190"/>
      <c r="G190"/>
      <c r="H190"/>
      <c r="I190"/>
      <c r="J190"/>
      <c r="K190"/>
      <c r="L190"/>
      <c r="M190"/>
      <c r="N190"/>
    </row>
    <row r="191" spans="1:14" x14ac:dyDescent="0.35">
      <c r="A191"/>
      <c r="B191"/>
      <c r="C191"/>
      <c r="D191"/>
      <c r="E191"/>
      <c r="F191"/>
      <c r="G191"/>
      <c r="H191"/>
      <c r="I191"/>
      <c r="J191"/>
      <c r="K191"/>
      <c r="L191"/>
      <c r="M191"/>
      <c r="N191"/>
    </row>
    <row r="192" spans="1:14" x14ac:dyDescent="0.35">
      <c r="A192"/>
      <c r="B192"/>
      <c r="C192"/>
      <c r="D192"/>
      <c r="E192"/>
      <c r="F192"/>
      <c r="G192"/>
      <c r="H192"/>
      <c r="I192"/>
      <c r="J192"/>
      <c r="K192"/>
      <c r="L192"/>
      <c r="M192"/>
      <c r="N192"/>
    </row>
    <row r="193" spans="1:14" x14ac:dyDescent="0.35">
      <c r="A193"/>
      <c r="B193"/>
      <c r="C193"/>
      <c r="D193"/>
      <c r="E193"/>
      <c r="F193"/>
      <c r="G193"/>
      <c r="H193"/>
      <c r="I193"/>
      <c r="J193"/>
      <c r="K193"/>
      <c r="L193"/>
      <c r="M193"/>
      <c r="N193"/>
    </row>
    <row r="194" spans="1:14" x14ac:dyDescent="0.35">
      <c r="A194"/>
      <c r="B194"/>
      <c r="C194"/>
      <c r="D194"/>
      <c r="E194"/>
      <c r="F194"/>
      <c r="G194"/>
      <c r="H194"/>
      <c r="I194"/>
      <c r="J194"/>
      <c r="K194"/>
      <c r="L194"/>
      <c r="M194"/>
      <c r="N194"/>
    </row>
    <row r="195" spans="1:14" x14ac:dyDescent="0.35">
      <c r="A195"/>
      <c r="B195"/>
      <c r="C195"/>
      <c r="D195"/>
      <c r="E195"/>
      <c r="F195"/>
      <c r="G195"/>
      <c r="H195"/>
      <c r="I195"/>
      <c r="J195"/>
      <c r="K195"/>
      <c r="L195"/>
      <c r="M195"/>
      <c r="N195"/>
    </row>
    <row r="196" spans="1:14" x14ac:dyDescent="0.35">
      <c r="A196"/>
      <c r="B196"/>
      <c r="C196"/>
      <c r="D196"/>
      <c r="E196"/>
      <c r="F196"/>
      <c r="G196"/>
      <c r="H196"/>
      <c r="I196"/>
      <c r="J196"/>
      <c r="K196"/>
      <c r="L196"/>
      <c r="M196"/>
      <c r="N196"/>
    </row>
    <row r="197" spans="1:14" x14ac:dyDescent="0.35">
      <c r="A197"/>
      <c r="B197"/>
      <c r="C197"/>
      <c r="D197"/>
      <c r="E197"/>
      <c r="F197"/>
      <c r="G197"/>
      <c r="H197"/>
      <c r="I197"/>
      <c r="J197"/>
      <c r="K197"/>
      <c r="L197"/>
      <c r="M197"/>
      <c r="N197"/>
    </row>
    <row r="198" spans="1:14" x14ac:dyDescent="0.35">
      <c r="A198"/>
      <c r="B198"/>
      <c r="C198"/>
      <c r="D198"/>
      <c r="E198"/>
      <c r="F198"/>
      <c r="G198"/>
      <c r="H198"/>
      <c r="I198"/>
      <c r="J198"/>
      <c r="K198"/>
      <c r="L198"/>
      <c r="M198"/>
      <c r="N198"/>
    </row>
    <row r="199" spans="1:14" x14ac:dyDescent="0.35">
      <c r="A199"/>
      <c r="B199"/>
      <c r="C199"/>
      <c r="D199"/>
      <c r="E199"/>
      <c r="F199"/>
      <c r="G199"/>
      <c r="H199"/>
      <c r="I199"/>
      <c r="J199"/>
      <c r="K199"/>
      <c r="L199"/>
      <c r="M199"/>
      <c r="N199"/>
    </row>
    <row r="200" spans="1:14" x14ac:dyDescent="0.35">
      <c r="A200"/>
      <c r="B200"/>
      <c r="C200"/>
      <c r="D200"/>
      <c r="E200"/>
      <c r="F200"/>
      <c r="G200"/>
      <c r="H200"/>
      <c r="I200"/>
      <c r="J200"/>
      <c r="K200"/>
      <c r="L200"/>
      <c r="M200"/>
      <c r="N200"/>
    </row>
    <row r="201" spans="1:14" x14ac:dyDescent="0.35">
      <c r="A201"/>
      <c r="B201"/>
      <c r="C201"/>
      <c r="D201"/>
      <c r="E201"/>
      <c r="F201"/>
      <c r="G201"/>
      <c r="H201"/>
      <c r="I201"/>
      <c r="J201"/>
      <c r="K201"/>
      <c r="L201"/>
      <c r="M201"/>
      <c r="N201"/>
    </row>
    <row r="202" spans="1:14" x14ac:dyDescent="0.35">
      <c r="A202"/>
      <c r="B202"/>
      <c r="C202"/>
      <c r="D202"/>
      <c r="E202"/>
      <c r="F202"/>
      <c r="G202"/>
      <c r="H202"/>
      <c r="I202"/>
      <c r="J202"/>
      <c r="K202"/>
      <c r="L202"/>
      <c r="M202"/>
      <c r="N202"/>
    </row>
    <row r="203" spans="1:14" x14ac:dyDescent="0.35">
      <c r="A203"/>
      <c r="B203"/>
      <c r="C203"/>
      <c r="D203"/>
      <c r="E203"/>
      <c r="F203"/>
      <c r="G203"/>
      <c r="H203"/>
      <c r="I203"/>
      <c r="J203"/>
      <c r="K203"/>
      <c r="L203"/>
      <c r="M203"/>
      <c r="N203"/>
    </row>
    <row r="204" spans="1:14" x14ac:dyDescent="0.35">
      <c r="A204"/>
      <c r="B204"/>
      <c r="C204"/>
      <c r="D204"/>
      <c r="E204"/>
      <c r="F204"/>
      <c r="G204"/>
      <c r="H204"/>
      <c r="I204"/>
      <c r="J204"/>
      <c r="K204"/>
      <c r="L204"/>
      <c r="M204"/>
      <c r="N204"/>
    </row>
    <row r="205" spans="1:14" x14ac:dyDescent="0.35">
      <c r="A205"/>
      <c r="B205"/>
      <c r="C205"/>
      <c r="D205"/>
      <c r="E205"/>
      <c r="F205"/>
      <c r="G205"/>
      <c r="H205"/>
      <c r="I205"/>
      <c r="J205"/>
      <c r="K205"/>
      <c r="L205"/>
      <c r="M205"/>
      <c r="N205"/>
    </row>
    <row r="206" spans="1:14" x14ac:dyDescent="0.35">
      <c r="A206"/>
      <c r="B206"/>
      <c r="C206"/>
      <c r="D206"/>
      <c r="E206"/>
      <c r="F206"/>
      <c r="G206"/>
      <c r="H206"/>
      <c r="I206"/>
      <c r="J206"/>
      <c r="K206"/>
      <c r="L206"/>
      <c r="M206"/>
      <c r="N206"/>
    </row>
    <row r="207" spans="1:14" x14ac:dyDescent="0.35">
      <c r="A207"/>
      <c r="B207"/>
      <c r="C207"/>
      <c r="D207"/>
      <c r="E207"/>
      <c r="F207"/>
      <c r="G207"/>
      <c r="H207"/>
      <c r="I207"/>
      <c r="J207"/>
      <c r="K207"/>
      <c r="L207"/>
      <c r="M207"/>
      <c r="N207"/>
    </row>
    <row r="208" spans="1:14" x14ac:dyDescent="0.35">
      <c r="A208"/>
      <c r="B208"/>
      <c r="C208"/>
      <c r="D208"/>
      <c r="E208"/>
      <c r="F208"/>
      <c r="G208"/>
      <c r="H208"/>
      <c r="I208"/>
      <c r="J208"/>
      <c r="K208"/>
      <c r="L208"/>
      <c r="M208"/>
      <c r="N208"/>
    </row>
    <row r="209" spans="1:34" x14ac:dyDescent="0.35">
      <c r="A209"/>
      <c r="B209"/>
      <c r="C209"/>
      <c r="D209"/>
      <c r="E209"/>
      <c r="F209"/>
      <c r="G209"/>
      <c r="H209"/>
      <c r="I209"/>
      <c r="J209"/>
      <c r="K209"/>
      <c r="L209"/>
      <c r="M209"/>
      <c r="N209"/>
    </row>
    <row r="210" spans="1:34" x14ac:dyDescent="0.35">
      <c r="A210"/>
      <c r="B210"/>
      <c r="C210"/>
      <c r="D210"/>
      <c r="E210"/>
      <c r="F210"/>
      <c r="G210"/>
      <c r="H210"/>
      <c r="I210"/>
      <c r="J210"/>
      <c r="K210"/>
      <c r="L210"/>
      <c r="M210"/>
      <c r="N210"/>
    </row>
    <row r="211" spans="1:34" x14ac:dyDescent="0.35">
      <c r="A211"/>
      <c r="B211"/>
      <c r="C211"/>
      <c r="D211"/>
      <c r="E211"/>
      <c r="F211"/>
      <c r="G211"/>
      <c r="H211"/>
      <c r="I211"/>
      <c r="J211"/>
      <c r="K211"/>
      <c r="L211"/>
      <c r="M211"/>
      <c r="N211"/>
    </row>
    <row r="212" spans="1:34" x14ac:dyDescent="0.35">
      <c r="A212"/>
      <c r="B212"/>
      <c r="C212"/>
      <c r="D212"/>
      <c r="E212"/>
      <c r="F212"/>
      <c r="G212"/>
      <c r="H212"/>
      <c r="I212"/>
      <c r="J212"/>
      <c r="K212"/>
      <c r="L212"/>
      <c r="M212"/>
      <c r="N212"/>
    </row>
    <row r="213" spans="1:34"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row>
    <row r="214" spans="1:34"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row>
    <row r="215" spans="1:34"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row>
    <row r="216" spans="1:34"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row>
    <row r="217" spans="1:34"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row>
    <row r="218" spans="1:34"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row>
    <row r="219" spans="1:34"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row>
    <row r="220" spans="1:34"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row>
    <row r="221" spans="1:34"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row>
    <row r="222" spans="1:34"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row>
    <row r="223" spans="1:34"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row>
    <row r="224" spans="1:34"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row>
    <row r="225" spans="1:34"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row>
  </sheetData>
  <mergeCells count="4">
    <mergeCell ref="S1:V1"/>
    <mergeCell ref="X1:AL1"/>
    <mergeCell ref="R3:R23"/>
    <mergeCell ref="R78:S78"/>
  </mergeCells>
  <conditionalFormatting sqref="BB3">
    <cfRule type="expression" dxfId="3479" priority="116">
      <formula>Z2=$S$4</formula>
    </cfRule>
  </conditionalFormatting>
  <conditionalFormatting sqref="BB4">
    <cfRule type="expression" dxfId="3478" priority="115">
      <formula>Z2=$S$4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5"/>
  <sheetViews>
    <sheetView showGridLines="0" tabSelected="1" workbookViewId="0">
      <selection activeCell="J7" sqref="J7"/>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07" t="s">
        <v>77</v>
      </c>
      <c r="B1" s="28" t="s">
        <v>78</v>
      </c>
      <c r="D1" s="28"/>
    </row>
    <row r="2" spans="1:9" x14ac:dyDescent="0.35">
      <c r="A2" s="28"/>
      <c r="B2" s="28"/>
      <c r="C2" s="28"/>
      <c r="D2" s="28"/>
    </row>
    <row r="3" spans="1:9" ht="29" x14ac:dyDescent="0.35">
      <c r="A3" s="393" t="s">
        <v>79</v>
      </c>
      <c r="B3" s="392" t="s">
        <v>80</v>
      </c>
      <c r="C3" s="28"/>
      <c r="D3" s="28"/>
    </row>
    <row r="4" spans="1:9" ht="29.15" customHeight="1" x14ac:dyDescent="0.35">
      <c r="A4" s="393" t="s">
        <v>81</v>
      </c>
      <c r="B4" s="518" t="s">
        <v>82</v>
      </c>
      <c r="C4" s="28"/>
      <c r="D4" s="28"/>
    </row>
    <row r="5" spans="1:9" x14ac:dyDescent="0.35">
      <c r="A5" s="28"/>
      <c r="B5" s="28"/>
      <c r="C5" s="28"/>
      <c r="D5" s="28"/>
    </row>
    <row r="6" spans="1:9" ht="24" thickBot="1" x14ac:dyDescent="0.4">
      <c r="A6" s="11" t="s">
        <v>83</v>
      </c>
      <c r="B6" s="28"/>
      <c r="C6" s="28"/>
      <c r="D6" s="28"/>
    </row>
    <row r="7" spans="1:9" ht="19" thickBot="1" x14ac:dyDescent="0.4">
      <c r="A7" s="109" t="s">
        <v>84</v>
      </c>
      <c r="B7" s="123" t="s">
        <v>85</v>
      </c>
      <c r="C7" s="123" t="s">
        <v>86</v>
      </c>
      <c r="D7" s="123" t="s">
        <v>87</v>
      </c>
    </row>
    <row r="8" spans="1:9" ht="232.5" thickBot="1" x14ac:dyDescent="0.4">
      <c r="A8" s="111" t="s">
        <v>88</v>
      </c>
      <c r="B8" s="141" t="s">
        <v>89</v>
      </c>
      <c r="C8" s="124" t="s">
        <v>90</v>
      </c>
      <c r="D8" s="142" t="s">
        <v>91</v>
      </c>
    </row>
    <row r="9" spans="1:9" ht="15" thickBot="1" x14ac:dyDescent="0.4">
      <c r="A9" s="95"/>
      <c r="B9" s="32"/>
      <c r="C9" s="32"/>
      <c r="D9" s="32"/>
      <c r="G9" s="3"/>
      <c r="H9" s="108"/>
      <c r="I9" s="108"/>
    </row>
    <row r="10" spans="1:9" ht="87" customHeight="1" thickBot="1" x14ac:dyDescent="0.4">
      <c r="A10" s="111" t="s">
        <v>92</v>
      </c>
      <c r="B10" s="141" t="s">
        <v>93</v>
      </c>
      <c r="C10" s="124"/>
      <c r="D10" s="143"/>
    </row>
    <row r="11" spans="1:9" ht="15" thickBot="1" x14ac:dyDescent="0.4">
      <c r="A11" s="95"/>
      <c r="B11" s="32"/>
      <c r="C11" s="32"/>
      <c r="D11" s="32"/>
      <c r="G11" s="3"/>
      <c r="H11" s="108"/>
      <c r="I11" s="108"/>
    </row>
    <row r="12" spans="1:9" ht="87" customHeight="1" thickBot="1" x14ac:dyDescent="0.4">
      <c r="A12" s="111" t="s">
        <v>94</v>
      </c>
      <c r="B12" s="141" t="s">
        <v>95</v>
      </c>
      <c r="C12" s="124"/>
      <c r="D12" s="143"/>
    </row>
    <row r="13" spans="1:9" ht="15" thickBot="1" x14ac:dyDescent="0.4">
      <c r="A13" s="95"/>
      <c r="B13" s="32"/>
      <c r="C13" s="32"/>
      <c r="D13" s="32"/>
      <c r="G13" s="3"/>
      <c r="H13" s="108"/>
      <c r="I13" s="108"/>
    </row>
    <row r="14" spans="1:9" ht="87" customHeight="1" thickBot="1" x14ac:dyDescent="0.4">
      <c r="A14" s="111" t="s">
        <v>96</v>
      </c>
      <c r="B14" s="141" t="s">
        <v>97</v>
      </c>
      <c r="C14" s="390" t="s">
        <v>98</v>
      </c>
      <c r="D14" s="391" t="s">
        <v>99</v>
      </c>
      <c r="E14" s="389"/>
    </row>
    <row r="15" spans="1:9" ht="15" thickBot="1" x14ac:dyDescent="0.4">
      <c r="A15" s="95"/>
      <c r="B15" s="32"/>
      <c r="C15" s="32"/>
      <c r="D15" s="32"/>
      <c r="G15" s="3"/>
      <c r="H15" s="108"/>
      <c r="I15" s="108"/>
    </row>
    <row r="16" spans="1:9" ht="87" customHeight="1" thickBot="1" x14ac:dyDescent="0.4">
      <c r="A16" s="112" t="s">
        <v>100</v>
      </c>
      <c r="B16" s="141" t="s">
        <v>101</v>
      </c>
      <c r="C16" s="124"/>
      <c r="D16" s="142"/>
    </row>
    <row r="17" spans="1:9" ht="15" thickBot="1" x14ac:dyDescent="0.4">
      <c r="A17" s="95"/>
      <c r="B17" s="32"/>
      <c r="C17" s="32"/>
      <c r="D17" s="32"/>
      <c r="G17" s="3"/>
      <c r="H17" s="108"/>
      <c r="I17" s="108"/>
    </row>
    <row r="18" spans="1:9" ht="87.65" customHeight="1" thickBot="1" x14ac:dyDescent="0.4">
      <c r="A18" s="111" t="s">
        <v>102</v>
      </c>
      <c r="B18" s="141" t="s">
        <v>103</v>
      </c>
      <c r="C18" s="124" t="s">
        <v>104</v>
      </c>
      <c r="D18" s="142" t="s">
        <v>91</v>
      </c>
    </row>
    <row r="19" spans="1:9" ht="15" thickBot="1" x14ac:dyDescent="0.4">
      <c r="A19" s="95"/>
      <c r="B19" s="32"/>
      <c r="C19" s="32"/>
      <c r="D19" s="32"/>
      <c r="G19" s="3"/>
      <c r="H19" s="108"/>
      <c r="I19" s="108"/>
    </row>
    <row r="20" spans="1:9" ht="87.65" customHeight="1" thickBot="1" x14ac:dyDescent="0.4">
      <c r="A20" s="111" t="s">
        <v>105</v>
      </c>
      <c r="B20" s="141" t="s">
        <v>106</v>
      </c>
      <c r="C20" s="124" t="s">
        <v>107</v>
      </c>
      <c r="D20" s="142" t="s">
        <v>108</v>
      </c>
    </row>
    <row r="21" spans="1:9" ht="15" thickBot="1" x14ac:dyDescent="0.4">
      <c r="A21" s="95"/>
      <c r="B21" s="32"/>
      <c r="C21" s="32"/>
      <c r="D21" s="32"/>
      <c r="G21" s="3"/>
      <c r="H21" s="108"/>
      <c r="I21" s="108"/>
    </row>
    <row r="22" spans="1:9" ht="87.65" customHeight="1" thickBot="1" x14ac:dyDescent="0.4">
      <c r="A22" s="111" t="s">
        <v>109</v>
      </c>
      <c r="B22" s="141" t="s">
        <v>110</v>
      </c>
      <c r="C22" s="124" t="s">
        <v>111</v>
      </c>
      <c r="D22" s="144" t="s">
        <v>112</v>
      </c>
    </row>
    <row r="23" spans="1:9" ht="15" thickBot="1" x14ac:dyDescent="0.4">
      <c r="A23" s="95"/>
      <c r="B23" s="32"/>
      <c r="C23" s="32"/>
      <c r="D23" s="32"/>
      <c r="G23" s="3"/>
      <c r="H23" s="108"/>
      <c r="I23" s="108"/>
    </row>
    <row r="24" spans="1:9" ht="73" thickBot="1" x14ac:dyDescent="0.4">
      <c r="A24" s="111" t="s">
        <v>113</v>
      </c>
      <c r="B24" s="141" t="s">
        <v>114</v>
      </c>
      <c r="C24" s="124"/>
      <c r="D24" s="144"/>
    </row>
    <row r="25" spans="1:9" x14ac:dyDescent="0.35">
      <c r="A25" s="95"/>
      <c r="B25" s="32"/>
      <c r="C25" s="32"/>
      <c r="D25" s="32"/>
    </row>
  </sheetData>
  <hyperlinks>
    <hyperlink ref="D8" r:id="rId1" display="https://learn.microsoft.com/en-us/purview/sensitivity-labels" xr:uid="{98447F5B-6E97-42F8-8334-3FEC3C034F59}"/>
    <hyperlink ref="D14" r:id="rId2" location="more-information-about-the-dependencies-for-the-unmanaged-devices-option" display="https://learn.microsoft.com/en-us/purview/sensitivity-labels-teams-groups-sites - more-information-about-the-dependencies-for-the-unmanaged-devices-option" xr:uid="{AFCFAF7B-096B-4AD0-AF0C-ABE0D331D224}"/>
    <hyperlink ref="B3" r:id="rId3" xr:uid="{32F3FACB-143B-40E6-9FC9-687861DD3649}"/>
    <hyperlink ref="D22" r:id="rId4" display="https://learn.microsoft.com/en-us/purview/dlp-learn-about-dlp" xr:uid="{24E23547-655D-45E3-92E1-D797E84D6CCB}"/>
    <hyperlink ref="D20" r:id="rId5" display="https://learn.microsoft.com/en-us/purview/apply-sensitivity-label-automatically" xr:uid="{B7E704E0-5DBF-4629-8051-03C97046AC8D}"/>
    <hyperlink ref="D18" r:id="rId6" location="what-label-policies-can-do" display="https://learn.microsoft.com/en-us/purview/sensitivity-labels - what-label-policies-can-do" xr:uid="{0306BF27-9B47-4963-9B8E-FC15AEBE780C}"/>
    <hyperlink ref="B4" r:id="rId7" xr:uid="{3A23FD85-3D06-422A-87E7-802DDC154F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L170"/>
  <sheetViews>
    <sheetView showGridLines="0" zoomScaleNormal="100" workbookViewId="0">
      <pane ySplit="10" topLeftCell="A11" activePane="bottomLeft" state="frozen"/>
      <selection pane="bottomLeft" activeCell="E19" sqref="E19:E25"/>
    </sheetView>
  </sheetViews>
  <sheetFormatPr defaultRowHeight="14.5" outlineLevelRow="1" x14ac:dyDescent="0.35"/>
  <cols>
    <col min="1" max="1" width="3.1796875" style="88" customWidth="1"/>
    <col min="2" max="2" width="7.7265625" style="88" hidden="1" customWidth="1"/>
    <col min="3" max="3" width="48.54296875" style="13" bestFit="1" customWidth="1"/>
    <col min="4" max="4" width="31.1796875" style="133" bestFit="1" customWidth="1"/>
    <col min="5" max="5" width="36.453125" style="133" bestFit="1" customWidth="1"/>
    <col min="6" max="6" width="3.453125" customWidth="1"/>
    <col min="7" max="7" width="23.54296875" customWidth="1"/>
    <col min="8" max="8" width="87.453125" style="3" customWidth="1"/>
    <col min="9" max="9" width="44" style="132" customWidth="1"/>
    <col min="10" max="10" width="28.453125" style="132" customWidth="1"/>
    <col min="11" max="11" width="28" customWidth="1"/>
  </cols>
  <sheetData>
    <row r="1" spans="1:12" ht="26" x14ac:dyDescent="0.6">
      <c r="C1" s="202" t="s">
        <v>88</v>
      </c>
    </row>
    <row r="2" spans="1:12" ht="3.75" customHeight="1" x14ac:dyDescent="0.45">
      <c r="A2" s="87"/>
      <c r="B2" s="87"/>
    </row>
    <row r="3" spans="1:12" ht="18.5" x14ac:dyDescent="0.35">
      <c r="C3" s="203" t="s">
        <v>115</v>
      </c>
      <c r="D3" s="151" t="s">
        <v>116</v>
      </c>
      <c r="E3" s="151" t="s">
        <v>117</v>
      </c>
      <c r="F3" s="546" t="s">
        <v>118</v>
      </c>
      <c r="G3" s="546"/>
      <c r="H3" s="546"/>
      <c r="I3" s="203" t="s">
        <v>119</v>
      </c>
      <c r="J3" s="203" t="s">
        <v>120</v>
      </c>
      <c r="K3" s="151" t="s">
        <v>121</v>
      </c>
    </row>
    <row r="4" spans="1:12" ht="170.15" hidden="1" customHeight="1" outlineLevel="1" x14ac:dyDescent="0.35">
      <c r="A4" s="383" t="s">
        <v>122</v>
      </c>
      <c r="B4" s="153"/>
      <c r="C4" s="161" t="s">
        <v>123</v>
      </c>
      <c r="D4" s="161" t="s">
        <v>124</v>
      </c>
      <c r="E4" s="161" t="s">
        <v>125</v>
      </c>
      <c r="F4" s="547" t="s">
        <v>126</v>
      </c>
      <c r="G4" s="548"/>
      <c r="H4" s="549"/>
      <c r="I4" s="161" t="s">
        <v>127</v>
      </c>
      <c r="J4" s="161" t="s">
        <v>128</v>
      </c>
      <c r="K4" s="161" t="s">
        <v>129</v>
      </c>
    </row>
    <row r="5" spans="1:12" ht="15" hidden="1" customHeight="1" outlineLevel="1" x14ac:dyDescent="0.35">
      <c r="A5" s="524" t="s">
        <v>130</v>
      </c>
      <c r="B5" s="211"/>
      <c r="C5" s="178" t="s">
        <v>131</v>
      </c>
      <c r="D5" s="179"/>
      <c r="E5" s="179"/>
      <c r="F5" s="525" t="s">
        <v>132</v>
      </c>
      <c r="G5" s="526"/>
      <c r="H5" s="527"/>
      <c r="I5" s="179"/>
      <c r="J5" s="179"/>
      <c r="K5" s="178" t="s">
        <v>133</v>
      </c>
    </row>
    <row r="6" spans="1:12" ht="15" hidden="1" customHeight="1" outlineLevel="1" x14ac:dyDescent="0.35">
      <c r="A6" s="524"/>
      <c r="B6" s="211"/>
      <c r="C6" s="178" t="s">
        <v>134</v>
      </c>
      <c r="D6" s="179"/>
      <c r="E6" s="179"/>
      <c r="F6" s="528"/>
      <c r="G6" s="529"/>
      <c r="H6" s="530"/>
      <c r="I6" s="179"/>
      <c r="J6" s="179"/>
      <c r="K6" s="179"/>
    </row>
    <row r="7" spans="1:12" ht="15" hidden="1" customHeight="1" outlineLevel="1" x14ac:dyDescent="0.35">
      <c r="A7" s="524"/>
      <c r="B7" s="211"/>
      <c r="C7" s="178" t="s">
        <v>135</v>
      </c>
      <c r="D7" s="179"/>
      <c r="E7" s="179"/>
      <c r="F7" s="528"/>
      <c r="G7" s="529"/>
      <c r="H7" s="530"/>
      <c r="I7" s="179"/>
      <c r="J7" s="179"/>
      <c r="K7" s="179"/>
    </row>
    <row r="8" spans="1:12" ht="15" hidden="1" customHeight="1" outlineLevel="1" x14ac:dyDescent="0.35">
      <c r="A8" s="524"/>
      <c r="B8" s="211"/>
      <c r="C8" s="178" t="s">
        <v>136</v>
      </c>
      <c r="D8" s="179"/>
      <c r="E8" s="179"/>
      <c r="F8" s="528"/>
      <c r="G8" s="529"/>
      <c r="H8" s="530"/>
      <c r="I8" s="179"/>
      <c r="J8" s="179"/>
      <c r="K8" s="179"/>
    </row>
    <row r="9" spans="1:12" ht="15" hidden="1" customHeight="1" outlineLevel="1" x14ac:dyDescent="0.35">
      <c r="A9" s="524"/>
      <c r="B9" s="211"/>
      <c r="C9" s="179"/>
      <c r="D9" s="179"/>
      <c r="E9" s="179"/>
      <c r="F9" s="528"/>
      <c r="G9" s="529"/>
      <c r="H9" s="530"/>
      <c r="I9" s="179"/>
      <c r="J9" s="179"/>
      <c r="K9" s="179"/>
    </row>
    <row r="10" spans="1:12" s="2" customFormat="1" ht="15" collapsed="1" thickBot="1" x14ac:dyDescent="0.4">
      <c r="A10" s="89"/>
      <c r="B10" s="89"/>
      <c r="C10" s="204" t="s">
        <v>137</v>
      </c>
      <c r="D10" s="519" t="s">
        <v>138</v>
      </c>
      <c r="E10" s="519" t="s">
        <v>138</v>
      </c>
      <c r="F10" s="550" t="s">
        <v>139</v>
      </c>
      <c r="G10" s="551"/>
      <c r="H10" s="552"/>
      <c r="I10" s="520" t="s">
        <v>138</v>
      </c>
      <c r="J10" s="520" t="s">
        <v>138</v>
      </c>
      <c r="K10" s="152" t="s">
        <v>140</v>
      </c>
      <c r="L10" s="1"/>
    </row>
    <row r="11" spans="1:12" ht="15.75" customHeight="1" x14ac:dyDescent="0.35">
      <c r="A11" s="534">
        <v>1</v>
      </c>
      <c r="B11" s="207">
        <f>A11+10</f>
        <v>11</v>
      </c>
      <c r="C11" s="537"/>
      <c r="D11" s="540"/>
      <c r="E11" s="540"/>
      <c r="F11" s="100" t="b">
        <v>0</v>
      </c>
      <c r="G11" s="62" t="s">
        <v>141</v>
      </c>
      <c r="H11" s="76" t="s">
        <v>142</v>
      </c>
      <c r="I11" s="543"/>
      <c r="J11" s="543"/>
      <c r="K11" s="531"/>
    </row>
    <row r="12" spans="1:12" ht="3.75" customHeight="1" x14ac:dyDescent="0.35">
      <c r="A12" s="535"/>
      <c r="B12" s="208">
        <f t="shared" ref="B12:B17" si="0">B11+1</f>
        <v>12</v>
      </c>
      <c r="C12" s="538"/>
      <c r="D12" s="541"/>
      <c r="E12" s="541"/>
      <c r="I12" s="544"/>
      <c r="J12" s="544"/>
      <c r="K12" s="532"/>
    </row>
    <row r="13" spans="1:12" x14ac:dyDescent="0.35">
      <c r="A13" s="535"/>
      <c r="B13" s="208">
        <f t="shared" si="0"/>
        <v>13</v>
      </c>
      <c r="C13" s="538"/>
      <c r="D13" s="541"/>
      <c r="E13" s="541"/>
      <c r="F13" s="101" t="b">
        <v>0</v>
      </c>
      <c r="G13" t="s">
        <v>2</v>
      </c>
      <c r="H13" s="3" t="s">
        <v>143</v>
      </c>
      <c r="I13" s="544"/>
      <c r="J13" s="544"/>
      <c r="K13" s="532"/>
    </row>
    <row r="14" spans="1:12" ht="3.75" customHeight="1" x14ac:dyDescent="0.35">
      <c r="A14" s="535"/>
      <c r="B14" s="208">
        <f t="shared" si="0"/>
        <v>14</v>
      </c>
      <c r="C14" s="538"/>
      <c r="D14" s="541"/>
      <c r="E14" s="541"/>
      <c r="I14" s="544"/>
      <c r="J14" s="544"/>
      <c r="K14" s="532"/>
    </row>
    <row r="15" spans="1:12" x14ac:dyDescent="0.35">
      <c r="A15" s="535"/>
      <c r="B15" s="208">
        <f t="shared" si="0"/>
        <v>15</v>
      </c>
      <c r="C15" s="538"/>
      <c r="D15" s="541"/>
      <c r="E15" s="541"/>
      <c r="F15" s="102" t="b">
        <v>0</v>
      </c>
      <c r="G15" s="44" t="s">
        <v>144</v>
      </c>
      <c r="H15" s="9" t="s">
        <v>145</v>
      </c>
      <c r="I15" s="544"/>
      <c r="J15" s="544"/>
      <c r="K15" s="532"/>
    </row>
    <row r="16" spans="1:12" ht="3.75" customHeight="1" x14ac:dyDescent="0.35">
      <c r="A16" s="535"/>
      <c r="B16" s="208">
        <f t="shared" si="0"/>
        <v>16</v>
      </c>
      <c r="C16" s="538"/>
      <c r="D16" s="541"/>
      <c r="E16" s="541"/>
      <c r="I16" s="544"/>
      <c r="J16" s="544"/>
      <c r="K16" s="532"/>
    </row>
    <row r="17" spans="1:11" ht="29.5" thickBot="1" x14ac:dyDescent="0.4">
      <c r="A17" s="536"/>
      <c r="B17" s="208">
        <f t="shared" si="0"/>
        <v>17</v>
      </c>
      <c r="C17" s="539"/>
      <c r="D17" s="542"/>
      <c r="E17" s="542"/>
      <c r="F17" s="103" t="b">
        <v>0</v>
      </c>
      <c r="G17" s="104" t="s">
        <v>96</v>
      </c>
      <c r="H17" s="55" t="s">
        <v>146</v>
      </c>
      <c r="I17" s="545"/>
      <c r="J17" s="545"/>
      <c r="K17" s="533"/>
    </row>
    <row r="18" spans="1:11" ht="4.5" customHeight="1" thickBot="1" x14ac:dyDescent="0.4">
      <c r="C18" s="205"/>
      <c r="D18" s="140"/>
      <c r="E18" s="140"/>
      <c r="F18" s="30"/>
      <c r="G18" s="30"/>
      <c r="H18" s="33"/>
      <c r="I18" s="205"/>
      <c r="J18" s="205"/>
      <c r="K18" s="32"/>
    </row>
    <row r="19" spans="1:11" x14ac:dyDescent="0.35">
      <c r="A19" s="534">
        <v>2</v>
      </c>
      <c r="B19" s="207">
        <f>B11+10</f>
        <v>21</v>
      </c>
      <c r="C19" s="537"/>
      <c r="D19" s="540"/>
      <c r="E19" s="540"/>
      <c r="F19" s="100" t="b">
        <v>0</v>
      </c>
      <c r="G19" s="62" t="s">
        <v>141</v>
      </c>
      <c r="H19" s="76" t="s">
        <v>142</v>
      </c>
      <c r="I19" s="543"/>
      <c r="J19" s="543"/>
      <c r="K19" s="531"/>
    </row>
    <row r="20" spans="1:11" ht="3.75" customHeight="1" x14ac:dyDescent="0.35">
      <c r="A20" s="535"/>
      <c r="B20" s="208">
        <f t="shared" ref="B20:B25" si="1">B19+1</f>
        <v>22</v>
      </c>
      <c r="C20" s="538"/>
      <c r="D20" s="541"/>
      <c r="E20" s="541"/>
      <c r="I20" s="544"/>
      <c r="J20" s="544"/>
      <c r="K20" s="532"/>
    </row>
    <row r="21" spans="1:11" x14ac:dyDescent="0.35">
      <c r="A21" s="535"/>
      <c r="B21" s="208">
        <f t="shared" si="1"/>
        <v>23</v>
      </c>
      <c r="C21" s="538"/>
      <c r="D21" s="541"/>
      <c r="E21" s="541"/>
      <c r="F21" s="101" t="b">
        <v>0</v>
      </c>
      <c r="G21" t="s">
        <v>2</v>
      </c>
      <c r="H21" s="3" t="s">
        <v>143</v>
      </c>
      <c r="I21" s="544"/>
      <c r="J21" s="544"/>
      <c r="K21" s="532"/>
    </row>
    <row r="22" spans="1:11" ht="3.75" customHeight="1" x14ac:dyDescent="0.35">
      <c r="A22" s="535"/>
      <c r="B22" s="208">
        <f t="shared" si="1"/>
        <v>24</v>
      </c>
      <c r="C22" s="538"/>
      <c r="D22" s="541"/>
      <c r="E22" s="541"/>
      <c r="I22" s="544"/>
      <c r="J22" s="544"/>
      <c r="K22" s="532"/>
    </row>
    <row r="23" spans="1:11" x14ac:dyDescent="0.35">
      <c r="A23" s="535"/>
      <c r="B23" s="208">
        <f t="shared" si="1"/>
        <v>25</v>
      </c>
      <c r="C23" s="538"/>
      <c r="D23" s="541"/>
      <c r="E23" s="541"/>
      <c r="F23" s="102" t="b">
        <v>0</v>
      </c>
      <c r="G23" s="44" t="s">
        <v>144</v>
      </c>
      <c r="H23" s="9" t="s">
        <v>145</v>
      </c>
      <c r="I23" s="544"/>
      <c r="J23" s="544"/>
      <c r="K23" s="532"/>
    </row>
    <row r="24" spans="1:11" ht="3.75" customHeight="1" x14ac:dyDescent="0.35">
      <c r="A24" s="535"/>
      <c r="B24" s="208">
        <f t="shared" si="1"/>
        <v>26</v>
      </c>
      <c r="C24" s="538"/>
      <c r="D24" s="541"/>
      <c r="E24" s="541"/>
      <c r="I24" s="544"/>
      <c r="J24" s="544"/>
      <c r="K24" s="532"/>
    </row>
    <row r="25" spans="1:11" ht="29.5" thickBot="1" x14ac:dyDescent="0.4">
      <c r="A25" s="536"/>
      <c r="B25" s="208">
        <f t="shared" si="1"/>
        <v>27</v>
      </c>
      <c r="C25" s="539"/>
      <c r="D25" s="542"/>
      <c r="E25" s="542"/>
      <c r="F25" s="103" t="b">
        <v>0</v>
      </c>
      <c r="G25" s="104" t="s">
        <v>96</v>
      </c>
      <c r="H25" s="55" t="s">
        <v>146</v>
      </c>
      <c r="I25" s="545"/>
      <c r="J25" s="545"/>
      <c r="K25" s="533"/>
    </row>
    <row r="26" spans="1:11" ht="4.5" customHeight="1" thickBot="1" x14ac:dyDescent="0.4">
      <c r="C26" s="205"/>
      <c r="D26" s="140"/>
      <c r="E26" s="140"/>
      <c r="F26" s="30"/>
      <c r="G26" s="30"/>
      <c r="H26" s="33"/>
      <c r="I26" s="205"/>
      <c r="J26" s="205"/>
      <c r="K26" s="32"/>
    </row>
    <row r="27" spans="1:11" ht="15" customHeight="1" x14ac:dyDescent="0.35">
      <c r="A27" s="534">
        <v>3</v>
      </c>
      <c r="B27" s="207">
        <f>B19+10</f>
        <v>31</v>
      </c>
      <c r="C27" s="537"/>
      <c r="D27" s="540"/>
      <c r="E27" s="540"/>
      <c r="F27" s="100" t="b">
        <v>0</v>
      </c>
      <c r="G27" s="62" t="s">
        <v>141</v>
      </c>
      <c r="H27" s="76" t="s">
        <v>142</v>
      </c>
      <c r="I27" s="543"/>
      <c r="J27" s="543"/>
      <c r="K27" s="531"/>
    </row>
    <row r="28" spans="1:11" ht="3.75" customHeight="1" x14ac:dyDescent="0.35">
      <c r="A28" s="535"/>
      <c r="B28" s="208">
        <f t="shared" ref="B28:B33" si="2">B27+1</f>
        <v>32</v>
      </c>
      <c r="C28" s="538"/>
      <c r="D28" s="541"/>
      <c r="E28" s="541"/>
      <c r="I28" s="544"/>
      <c r="J28" s="544"/>
      <c r="K28" s="532"/>
    </row>
    <row r="29" spans="1:11" x14ac:dyDescent="0.35">
      <c r="A29" s="535"/>
      <c r="B29" s="208">
        <f t="shared" si="2"/>
        <v>33</v>
      </c>
      <c r="C29" s="538"/>
      <c r="D29" s="541"/>
      <c r="E29" s="541"/>
      <c r="F29" s="101" t="b">
        <v>0</v>
      </c>
      <c r="G29" t="s">
        <v>2</v>
      </c>
      <c r="H29" s="3" t="s">
        <v>143</v>
      </c>
      <c r="I29" s="544"/>
      <c r="J29" s="544"/>
      <c r="K29" s="532"/>
    </row>
    <row r="30" spans="1:11" ht="3.75" customHeight="1" x14ac:dyDescent="0.35">
      <c r="A30" s="535"/>
      <c r="B30" s="208">
        <f t="shared" si="2"/>
        <v>34</v>
      </c>
      <c r="C30" s="538"/>
      <c r="D30" s="541"/>
      <c r="E30" s="541"/>
      <c r="I30" s="544"/>
      <c r="J30" s="544"/>
      <c r="K30" s="532"/>
    </row>
    <row r="31" spans="1:11" x14ac:dyDescent="0.35">
      <c r="A31" s="535"/>
      <c r="B31" s="208">
        <f t="shared" si="2"/>
        <v>35</v>
      </c>
      <c r="C31" s="538"/>
      <c r="D31" s="541"/>
      <c r="E31" s="541"/>
      <c r="F31" s="102" t="b">
        <v>0</v>
      </c>
      <c r="G31" s="44" t="s">
        <v>144</v>
      </c>
      <c r="H31" s="9" t="s">
        <v>145</v>
      </c>
      <c r="I31" s="544"/>
      <c r="J31" s="544"/>
      <c r="K31" s="532"/>
    </row>
    <row r="32" spans="1:11" ht="3.75" customHeight="1" x14ac:dyDescent="0.35">
      <c r="A32" s="535"/>
      <c r="B32" s="208">
        <f t="shared" si="2"/>
        <v>36</v>
      </c>
      <c r="C32" s="538"/>
      <c r="D32" s="541"/>
      <c r="E32" s="541"/>
      <c r="I32" s="544"/>
      <c r="J32" s="544"/>
      <c r="K32" s="532"/>
    </row>
    <row r="33" spans="1:11" ht="29.5" thickBot="1" x14ac:dyDescent="0.4">
      <c r="A33" s="536"/>
      <c r="B33" s="208">
        <f t="shared" si="2"/>
        <v>37</v>
      </c>
      <c r="C33" s="539"/>
      <c r="D33" s="542"/>
      <c r="E33" s="542"/>
      <c r="F33" s="103" t="b">
        <v>0</v>
      </c>
      <c r="G33" s="104" t="s">
        <v>96</v>
      </c>
      <c r="H33" s="55" t="s">
        <v>146</v>
      </c>
      <c r="I33" s="545"/>
      <c r="J33" s="545"/>
      <c r="K33" s="533"/>
    </row>
    <row r="34" spans="1:11" ht="4.5" customHeight="1" thickBot="1" x14ac:dyDescent="0.4">
      <c r="C34" s="205"/>
      <c r="D34" s="140"/>
      <c r="E34" s="140"/>
      <c r="F34" s="30"/>
      <c r="G34" s="30"/>
      <c r="H34" s="33"/>
      <c r="I34" s="205"/>
      <c r="J34" s="205"/>
      <c r="K34" s="32"/>
    </row>
    <row r="35" spans="1:11" ht="15" customHeight="1" x14ac:dyDescent="0.35">
      <c r="A35" s="534">
        <v>4</v>
      </c>
      <c r="B35" s="207">
        <f>B27+10</f>
        <v>41</v>
      </c>
      <c r="C35" s="537"/>
      <c r="D35" s="540"/>
      <c r="E35" s="540"/>
      <c r="F35" s="100" t="b">
        <v>0</v>
      </c>
      <c r="G35" s="62" t="s">
        <v>141</v>
      </c>
      <c r="H35" s="76" t="s">
        <v>142</v>
      </c>
      <c r="I35" s="543"/>
      <c r="J35" s="543"/>
      <c r="K35" s="531"/>
    </row>
    <row r="36" spans="1:11" ht="3.75" customHeight="1" x14ac:dyDescent="0.35">
      <c r="A36" s="535"/>
      <c r="B36" s="208">
        <f t="shared" ref="B36:B41" si="3">B35+1</f>
        <v>42</v>
      </c>
      <c r="C36" s="538"/>
      <c r="D36" s="541"/>
      <c r="E36" s="541"/>
      <c r="I36" s="544"/>
      <c r="J36" s="544"/>
      <c r="K36" s="532"/>
    </row>
    <row r="37" spans="1:11" x14ac:dyDescent="0.35">
      <c r="A37" s="535"/>
      <c r="B37" s="208">
        <f t="shared" si="3"/>
        <v>43</v>
      </c>
      <c r="C37" s="538"/>
      <c r="D37" s="541"/>
      <c r="E37" s="541"/>
      <c r="F37" s="101" t="b">
        <v>0</v>
      </c>
      <c r="G37" t="s">
        <v>2</v>
      </c>
      <c r="H37" s="3" t="s">
        <v>143</v>
      </c>
      <c r="I37" s="544"/>
      <c r="J37" s="544"/>
      <c r="K37" s="532"/>
    </row>
    <row r="38" spans="1:11" ht="3.75" customHeight="1" x14ac:dyDescent="0.35">
      <c r="A38" s="535"/>
      <c r="B38" s="208">
        <f t="shared" si="3"/>
        <v>44</v>
      </c>
      <c r="C38" s="538"/>
      <c r="D38" s="541"/>
      <c r="E38" s="541"/>
      <c r="I38" s="544"/>
      <c r="J38" s="544"/>
      <c r="K38" s="532"/>
    </row>
    <row r="39" spans="1:11" x14ac:dyDescent="0.35">
      <c r="A39" s="535"/>
      <c r="B39" s="208">
        <f t="shared" si="3"/>
        <v>45</v>
      </c>
      <c r="C39" s="538"/>
      <c r="D39" s="541"/>
      <c r="E39" s="541"/>
      <c r="F39" s="102" t="b">
        <v>0</v>
      </c>
      <c r="G39" s="44" t="s">
        <v>144</v>
      </c>
      <c r="H39" s="9" t="s">
        <v>145</v>
      </c>
      <c r="I39" s="544"/>
      <c r="J39" s="544"/>
      <c r="K39" s="532"/>
    </row>
    <row r="40" spans="1:11" ht="3.75" customHeight="1" x14ac:dyDescent="0.35">
      <c r="A40" s="535"/>
      <c r="B40" s="208">
        <f t="shared" si="3"/>
        <v>46</v>
      </c>
      <c r="C40" s="538"/>
      <c r="D40" s="541"/>
      <c r="E40" s="541"/>
      <c r="I40" s="544"/>
      <c r="J40" s="544"/>
      <c r="K40" s="532"/>
    </row>
    <row r="41" spans="1:11" ht="29.5" thickBot="1" x14ac:dyDescent="0.4">
      <c r="A41" s="536"/>
      <c r="B41" s="208">
        <f t="shared" si="3"/>
        <v>47</v>
      </c>
      <c r="C41" s="539"/>
      <c r="D41" s="542"/>
      <c r="E41" s="542"/>
      <c r="F41" s="103" t="b">
        <v>0</v>
      </c>
      <c r="G41" s="104" t="s">
        <v>96</v>
      </c>
      <c r="H41" s="55" t="s">
        <v>146</v>
      </c>
      <c r="I41" s="545"/>
      <c r="J41" s="545"/>
      <c r="K41" s="533"/>
    </row>
    <row r="42" spans="1:11" ht="4.5" customHeight="1" thickBot="1" x14ac:dyDescent="0.4">
      <c r="C42" s="205"/>
      <c r="D42" s="140"/>
      <c r="E42" s="140"/>
      <c r="F42" s="30"/>
      <c r="G42" s="30"/>
      <c r="H42" s="33"/>
      <c r="I42" s="205"/>
      <c r="J42" s="205"/>
      <c r="K42" s="32"/>
    </row>
    <row r="43" spans="1:11" ht="15" customHeight="1" x14ac:dyDescent="0.35">
      <c r="A43" s="553">
        <v>5</v>
      </c>
      <c r="B43" s="207">
        <f>B35+10</f>
        <v>51</v>
      </c>
      <c r="C43" s="537"/>
      <c r="D43" s="540"/>
      <c r="E43" s="540"/>
      <c r="F43" s="100" t="b">
        <v>0</v>
      </c>
      <c r="G43" s="62" t="s">
        <v>141</v>
      </c>
      <c r="H43" s="76" t="s">
        <v>142</v>
      </c>
      <c r="I43" s="543"/>
      <c r="J43" s="543"/>
      <c r="K43" s="531"/>
    </row>
    <row r="44" spans="1:11" ht="3.75" customHeight="1" x14ac:dyDescent="0.35">
      <c r="A44" s="554"/>
      <c r="B44" s="208">
        <f t="shared" ref="B44:B49" si="4">B43+1</f>
        <v>52</v>
      </c>
      <c r="C44" s="538"/>
      <c r="D44" s="541"/>
      <c r="E44" s="541"/>
      <c r="I44" s="544"/>
      <c r="J44" s="544"/>
      <c r="K44" s="532"/>
    </row>
    <row r="45" spans="1:11" x14ac:dyDescent="0.35">
      <c r="A45" s="554"/>
      <c r="B45" s="208">
        <f t="shared" si="4"/>
        <v>53</v>
      </c>
      <c r="C45" s="538"/>
      <c r="D45" s="541"/>
      <c r="E45" s="541"/>
      <c r="F45" s="101" t="b">
        <v>0</v>
      </c>
      <c r="G45" t="s">
        <v>2</v>
      </c>
      <c r="H45" s="3" t="s">
        <v>143</v>
      </c>
      <c r="I45" s="544"/>
      <c r="J45" s="544"/>
      <c r="K45" s="532"/>
    </row>
    <row r="46" spans="1:11" ht="3.75" customHeight="1" x14ac:dyDescent="0.35">
      <c r="A46" s="554"/>
      <c r="B46" s="208">
        <f t="shared" si="4"/>
        <v>54</v>
      </c>
      <c r="C46" s="538"/>
      <c r="D46" s="541"/>
      <c r="E46" s="541"/>
      <c r="I46" s="544"/>
      <c r="J46" s="544"/>
      <c r="K46" s="532"/>
    </row>
    <row r="47" spans="1:11" x14ac:dyDescent="0.35">
      <c r="A47" s="554"/>
      <c r="B47" s="208">
        <f t="shared" si="4"/>
        <v>55</v>
      </c>
      <c r="C47" s="538"/>
      <c r="D47" s="541"/>
      <c r="E47" s="541"/>
      <c r="F47" s="102" t="b">
        <v>0</v>
      </c>
      <c r="G47" s="44" t="s">
        <v>144</v>
      </c>
      <c r="H47" s="9" t="s">
        <v>145</v>
      </c>
      <c r="I47" s="544"/>
      <c r="J47" s="544"/>
      <c r="K47" s="532"/>
    </row>
    <row r="48" spans="1:11" ht="3.75" customHeight="1" x14ac:dyDescent="0.35">
      <c r="A48" s="554"/>
      <c r="B48" s="208">
        <f t="shared" si="4"/>
        <v>56</v>
      </c>
      <c r="C48" s="538"/>
      <c r="D48" s="541"/>
      <c r="E48" s="541"/>
      <c r="I48" s="544"/>
      <c r="J48" s="544"/>
      <c r="K48" s="532"/>
    </row>
    <row r="49" spans="1:11" ht="29.5" thickBot="1" x14ac:dyDescent="0.4">
      <c r="A49" s="555"/>
      <c r="B49" s="208">
        <f t="shared" si="4"/>
        <v>57</v>
      </c>
      <c r="C49" s="539"/>
      <c r="D49" s="542"/>
      <c r="E49" s="542"/>
      <c r="F49" s="103" t="b">
        <v>0</v>
      </c>
      <c r="G49" s="104" t="s">
        <v>96</v>
      </c>
      <c r="H49" s="55" t="s">
        <v>146</v>
      </c>
      <c r="I49" s="545"/>
      <c r="J49" s="545"/>
      <c r="K49" s="533"/>
    </row>
    <row r="50" spans="1:11" ht="4.5" customHeight="1" thickBot="1" x14ac:dyDescent="0.4">
      <c r="C50" s="205"/>
      <c r="D50" s="140"/>
      <c r="E50" s="140"/>
      <c r="F50" s="30"/>
      <c r="G50" s="30"/>
      <c r="H50" s="33"/>
      <c r="I50" s="205"/>
      <c r="J50" s="205"/>
      <c r="K50" s="32"/>
    </row>
    <row r="51" spans="1:11" ht="15.75" customHeight="1" x14ac:dyDescent="0.35">
      <c r="A51" s="534">
        <v>6</v>
      </c>
      <c r="B51" s="207">
        <f>B43+10</f>
        <v>61</v>
      </c>
      <c r="C51" s="537"/>
      <c r="D51" s="540"/>
      <c r="E51" s="540"/>
      <c r="F51" s="100" t="b">
        <v>0</v>
      </c>
      <c r="G51" s="62" t="s">
        <v>141</v>
      </c>
      <c r="H51" s="76" t="s">
        <v>142</v>
      </c>
      <c r="I51" s="543"/>
      <c r="J51" s="543"/>
      <c r="K51" s="531"/>
    </row>
    <row r="52" spans="1:11" ht="3.75" customHeight="1" x14ac:dyDescent="0.35">
      <c r="A52" s="535"/>
      <c r="B52" s="208">
        <f t="shared" ref="B52:B57" si="5">B51+1</f>
        <v>62</v>
      </c>
      <c r="C52" s="538"/>
      <c r="D52" s="541"/>
      <c r="E52" s="541"/>
      <c r="I52" s="544"/>
      <c r="J52" s="544"/>
      <c r="K52" s="532"/>
    </row>
    <row r="53" spans="1:11" x14ac:dyDescent="0.35">
      <c r="A53" s="535"/>
      <c r="B53" s="208">
        <f t="shared" si="5"/>
        <v>63</v>
      </c>
      <c r="C53" s="538"/>
      <c r="D53" s="541"/>
      <c r="E53" s="541"/>
      <c r="F53" s="101" t="b">
        <v>0</v>
      </c>
      <c r="G53" t="s">
        <v>2</v>
      </c>
      <c r="H53" s="3" t="s">
        <v>143</v>
      </c>
      <c r="I53" s="544"/>
      <c r="J53" s="544"/>
      <c r="K53" s="532"/>
    </row>
    <row r="54" spans="1:11" ht="3.75" customHeight="1" x14ac:dyDescent="0.35">
      <c r="A54" s="535"/>
      <c r="B54" s="208">
        <f t="shared" si="5"/>
        <v>64</v>
      </c>
      <c r="C54" s="538"/>
      <c r="D54" s="541"/>
      <c r="E54" s="541"/>
      <c r="I54" s="544"/>
      <c r="J54" s="544"/>
      <c r="K54" s="532"/>
    </row>
    <row r="55" spans="1:11" x14ac:dyDescent="0.35">
      <c r="A55" s="535"/>
      <c r="B55" s="208">
        <f t="shared" si="5"/>
        <v>65</v>
      </c>
      <c r="C55" s="538"/>
      <c r="D55" s="541"/>
      <c r="E55" s="541"/>
      <c r="F55" s="102" t="b">
        <v>0</v>
      </c>
      <c r="G55" s="44" t="s">
        <v>144</v>
      </c>
      <c r="H55" s="9" t="s">
        <v>145</v>
      </c>
      <c r="I55" s="544"/>
      <c r="J55" s="544"/>
      <c r="K55" s="532"/>
    </row>
    <row r="56" spans="1:11" ht="3.75" customHeight="1" x14ac:dyDescent="0.35">
      <c r="A56" s="535"/>
      <c r="B56" s="208">
        <f t="shared" si="5"/>
        <v>66</v>
      </c>
      <c r="C56" s="538"/>
      <c r="D56" s="541"/>
      <c r="E56" s="541"/>
      <c r="I56" s="544"/>
      <c r="J56" s="544"/>
      <c r="K56" s="532"/>
    </row>
    <row r="57" spans="1:11" ht="29.5" thickBot="1" x14ac:dyDescent="0.4">
      <c r="A57" s="536"/>
      <c r="B57" s="208">
        <f t="shared" si="5"/>
        <v>67</v>
      </c>
      <c r="C57" s="539"/>
      <c r="D57" s="542"/>
      <c r="E57" s="542"/>
      <c r="F57" s="103" t="b">
        <v>0</v>
      </c>
      <c r="G57" s="104" t="s">
        <v>96</v>
      </c>
      <c r="H57" s="55" t="s">
        <v>146</v>
      </c>
      <c r="I57" s="545"/>
      <c r="J57" s="545"/>
      <c r="K57" s="533"/>
    </row>
    <row r="58" spans="1:11" ht="4.5" customHeight="1" thickBot="1" x14ac:dyDescent="0.4">
      <c r="C58" s="205"/>
      <c r="D58" s="140"/>
      <c r="E58" s="140"/>
      <c r="F58" s="30"/>
      <c r="G58" s="30"/>
      <c r="H58" s="33"/>
      <c r="I58" s="205"/>
      <c r="J58" s="205"/>
      <c r="K58" s="32"/>
    </row>
    <row r="59" spans="1:11" ht="15" customHeight="1" x14ac:dyDescent="0.35">
      <c r="A59" s="534">
        <v>7</v>
      </c>
      <c r="B59" s="207">
        <f>B51+10</f>
        <v>71</v>
      </c>
      <c r="C59" s="537"/>
      <c r="D59" s="540"/>
      <c r="E59" s="540"/>
      <c r="F59" s="100" t="b">
        <v>0</v>
      </c>
      <c r="G59" s="62" t="s">
        <v>141</v>
      </c>
      <c r="H59" s="76" t="s">
        <v>142</v>
      </c>
      <c r="I59" s="543"/>
      <c r="J59" s="543"/>
      <c r="K59" s="531"/>
    </row>
    <row r="60" spans="1:11" ht="3.75" customHeight="1" x14ac:dyDescent="0.35">
      <c r="A60" s="535"/>
      <c r="B60" s="208">
        <f t="shared" ref="B60:B65" si="6">B59+1</f>
        <v>72</v>
      </c>
      <c r="C60" s="538"/>
      <c r="D60" s="541"/>
      <c r="E60" s="541"/>
      <c r="I60" s="544"/>
      <c r="J60" s="544"/>
      <c r="K60" s="532"/>
    </row>
    <row r="61" spans="1:11" x14ac:dyDescent="0.35">
      <c r="A61" s="535"/>
      <c r="B61" s="208">
        <f t="shared" si="6"/>
        <v>73</v>
      </c>
      <c r="C61" s="538"/>
      <c r="D61" s="541"/>
      <c r="E61" s="541"/>
      <c r="F61" s="101" t="b">
        <v>0</v>
      </c>
      <c r="G61" t="s">
        <v>2</v>
      </c>
      <c r="H61" s="3" t="s">
        <v>143</v>
      </c>
      <c r="I61" s="544"/>
      <c r="J61" s="544"/>
      <c r="K61" s="532"/>
    </row>
    <row r="62" spans="1:11" ht="3.75" customHeight="1" x14ac:dyDescent="0.35">
      <c r="A62" s="535"/>
      <c r="B62" s="208">
        <f t="shared" si="6"/>
        <v>74</v>
      </c>
      <c r="C62" s="538"/>
      <c r="D62" s="541"/>
      <c r="E62" s="541"/>
      <c r="I62" s="544"/>
      <c r="J62" s="544"/>
      <c r="K62" s="532"/>
    </row>
    <row r="63" spans="1:11" x14ac:dyDescent="0.35">
      <c r="A63" s="535"/>
      <c r="B63" s="208">
        <f t="shared" si="6"/>
        <v>75</v>
      </c>
      <c r="C63" s="538"/>
      <c r="D63" s="541"/>
      <c r="E63" s="541"/>
      <c r="F63" s="102" t="b">
        <v>0</v>
      </c>
      <c r="G63" s="44" t="s">
        <v>144</v>
      </c>
      <c r="H63" s="9" t="s">
        <v>145</v>
      </c>
      <c r="I63" s="544"/>
      <c r="J63" s="544"/>
      <c r="K63" s="532"/>
    </row>
    <row r="64" spans="1:11" ht="3.75" customHeight="1" x14ac:dyDescent="0.35">
      <c r="A64" s="535"/>
      <c r="B64" s="208">
        <f t="shared" si="6"/>
        <v>76</v>
      </c>
      <c r="C64" s="538"/>
      <c r="D64" s="541"/>
      <c r="E64" s="541"/>
      <c r="I64" s="544"/>
      <c r="J64" s="544"/>
      <c r="K64" s="532"/>
    </row>
    <row r="65" spans="1:11" ht="29.5" thickBot="1" x14ac:dyDescent="0.4">
      <c r="A65" s="536"/>
      <c r="B65" s="208">
        <f t="shared" si="6"/>
        <v>77</v>
      </c>
      <c r="C65" s="539"/>
      <c r="D65" s="542"/>
      <c r="E65" s="542"/>
      <c r="F65" s="103" t="b">
        <v>0</v>
      </c>
      <c r="G65" s="104" t="s">
        <v>96</v>
      </c>
      <c r="H65" s="55" t="s">
        <v>146</v>
      </c>
      <c r="I65" s="545"/>
      <c r="J65" s="545"/>
      <c r="K65" s="533"/>
    </row>
    <row r="66" spans="1:11" ht="4.5" customHeight="1" thickBot="1" x14ac:dyDescent="0.4">
      <c r="C66" s="205"/>
      <c r="D66" s="140"/>
      <c r="E66" s="140"/>
      <c r="F66" s="30"/>
      <c r="G66" s="30"/>
      <c r="H66" s="33"/>
      <c r="I66" s="205"/>
      <c r="J66" s="205"/>
      <c r="K66" s="32"/>
    </row>
    <row r="67" spans="1:11" ht="15" customHeight="1" x14ac:dyDescent="0.35">
      <c r="A67" s="534">
        <v>8</v>
      </c>
      <c r="B67" s="207">
        <f>B59+10</f>
        <v>81</v>
      </c>
      <c r="C67" s="537"/>
      <c r="D67" s="540"/>
      <c r="E67" s="540"/>
      <c r="F67" s="100" t="b">
        <v>0</v>
      </c>
      <c r="G67" s="62" t="s">
        <v>141</v>
      </c>
      <c r="H67" s="76" t="s">
        <v>142</v>
      </c>
      <c r="I67" s="543"/>
      <c r="J67" s="543"/>
      <c r="K67" s="531"/>
    </row>
    <row r="68" spans="1:11" ht="3.75" customHeight="1" x14ac:dyDescent="0.35">
      <c r="A68" s="535"/>
      <c r="B68" s="208">
        <f t="shared" ref="B68:B73" si="7">B67+1</f>
        <v>82</v>
      </c>
      <c r="C68" s="538"/>
      <c r="D68" s="541"/>
      <c r="E68" s="541"/>
      <c r="I68" s="544"/>
      <c r="J68" s="544"/>
      <c r="K68" s="532"/>
    </row>
    <row r="69" spans="1:11" x14ac:dyDescent="0.35">
      <c r="A69" s="535"/>
      <c r="B69" s="208">
        <f t="shared" si="7"/>
        <v>83</v>
      </c>
      <c r="C69" s="538"/>
      <c r="D69" s="541"/>
      <c r="E69" s="541"/>
      <c r="F69" s="101" t="b">
        <v>0</v>
      </c>
      <c r="G69" t="s">
        <v>2</v>
      </c>
      <c r="H69" s="3" t="s">
        <v>143</v>
      </c>
      <c r="I69" s="544"/>
      <c r="J69" s="544"/>
      <c r="K69" s="532"/>
    </row>
    <row r="70" spans="1:11" ht="3.75" customHeight="1" x14ac:dyDescent="0.35">
      <c r="A70" s="535"/>
      <c r="B70" s="208">
        <f t="shared" si="7"/>
        <v>84</v>
      </c>
      <c r="C70" s="538"/>
      <c r="D70" s="541"/>
      <c r="E70" s="541"/>
      <c r="I70" s="544"/>
      <c r="J70" s="544"/>
      <c r="K70" s="532"/>
    </row>
    <row r="71" spans="1:11" x14ac:dyDescent="0.35">
      <c r="A71" s="535"/>
      <c r="B71" s="208">
        <f t="shared" si="7"/>
        <v>85</v>
      </c>
      <c r="C71" s="538"/>
      <c r="D71" s="541"/>
      <c r="E71" s="541"/>
      <c r="F71" s="102" t="b">
        <v>0</v>
      </c>
      <c r="G71" s="44" t="s">
        <v>144</v>
      </c>
      <c r="H71" s="9" t="s">
        <v>145</v>
      </c>
      <c r="I71" s="544"/>
      <c r="J71" s="544"/>
      <c r="K71" s="532"/>
    </row>
    <row r="72" spans="1:11" ht="3.75" customHeight="1" x14ac:dyDescent="0.35">
      <c r="A72" s="535"/>
      <c r="B72" s="208">
        <f t="shared" si="7"/>
        <v>86</v>
      </c>
      <c r="C72" s="538"/>
      <c r="D72" s="541"/>
      <c r="E72" s="541"/>
      <c r="I72" s="544"/>
      <c r="J72" s="544"/>
      <c r="K72" s="532"/>
    </row>
    <row r="73" spans="1:11" ht="29.5" thickBot="1" x14ac:dyDescent="0.4">
      <c r="A73" s="536"/>
      <c r="B73" s="208">
        <f t="shared" si="7"/>
        <v>87</v>
      </c>
      <c r="C73" s="539"/>
      <c r="D73" s="542"/>
      <c r="E73" s="542"/>
      <c r="F73" s="103" t="b">
        <v>0</v>
      </c>
      <c r="G73" s="104" t="s">
        <v>96</v>
      </c>
      <c r="H73" s="55" t="s">
        <v>146</v>
      </c>
      <c r="I73" s="545"/>
      <c r="J73" s="545"/>
      <c r="K73" s="533"/>
    </row>
    <row r="74" spans="1:11" ht="4.5" customHeight="1" thickBot="1" x14ac:dyDescent="0.4">
      <c r="C74" s="205"/>
      <c r="D74" s="140"/>
      <c r="E74" s="140"/>
      <c r="F74" s="30"/>
      <c r="G74" s="30"/>
      <c r="H74" s="33"/>
      <c r="I74" s="205"/>
      <c r="J74" s="205"/>
      <c r="K74" s="32"/>
    </row>
    <row r="75" spans="1:11" ht="15" customHeight="1" x14ac:dyDescent="0.35">
      <c r="A75" s="534">
        <f>A67+1</f>
        <v>9</v>
      </c>
      <c r="B75" s="207">
        <f>B67+10</f>
        <v>91</v>
      </c>
      <c r="C75" s="537"/>
      <c r="D75" s="540"/>
      <c r="E75" s="540"/>
      <c r="F75" s="100" t="b">
        <v>0</v>
      </c>
      <c r="G75" s="62" t="s">
        <v>141</v>
      </c>
      <c r="H75" s="76" t="s">
        <v>142</v>
      </c>
      <c r="I75" s="543"/>
      <c r="J75" s="543"/>
      <c r="K75" s="531"/>
    </row>
    <row r="76" spans="1:11" ht="3.75" customHeight="1" x14ac:dyDescent="0.35">
      <c r="A76" s="535"/>
      <c r="B76" s="208">
        <f t="shared" ref="B76:B81" si="8">B75+1</f>
        <v>92</v>
      </c>
      <c r="C76" s="538"/>
      <c r="D76" s="541"/>
      <c r="E76" s="541"/>
      <c r="I76" s="544"/>
      <c r="J76" s="544"/>
      <c r="K76" s="532"/>
    </row>
    <row r="77" spans="1:11" x14ac:dyDescent="0.35">
      <c r="A77" s="535"/>
      <c r="B77" s="208">
        <f t="shared" si="8"/>
        <v>93</v>
      </c>
      <c r="C77" s="538"/>
      <c r="D77" s="541"/>
      <c r="E77" s="541"/>
      <c r="F77" s="101" t="b">
        <v>0</v>
      </c>
      <c r="G77" t="s">
        <v>2</v>
      </c>
      <c r="H77" s="3" t="s">
        <v>143</v>
      </c>
      <c r="I77" s="544"/>
      <c r="J77" s="544"/>
      <c r="K77" s="532"/>
    </row>
    <row r="78" spans="1:11" ht="3.75" customHeight="1" x14ac:dyDescent="0.35">
      <c r="A78" s="535"/>
      <c r="B78" s="208">
        <f t="shared" si="8"/>
        <v>94</v>
      </c>
      <c r="C78" s="538"/>
      <c r="D78" s="541"/>
      <c r="E78" s="541"/>
      <c r="I78" s="544"/>
      <c r="J78" s="544"/>
      <c r="K78" s="532"/>
    </row>
    <row r="79" spans="1:11" x14ac:dyDescent="0.35">
      <c r="A79" s="535"/>
      <c r="B79" s="208">
        <f t="shared" si="8"/>
        <v>95</v>
      </c>
      <c r="C79" s="538"/>
      <c r="D79" s="541"/>
      <c r="E79" s="541"/>
      <c r="F79" s="102" t="b">
        <v>0</v>
      </c>
      <c r="G79" s="44" t="s">
        <v>144</v>
      </c>
      <c r="H79" s="9" t="s">
        <v>145</v>
      </c>
      <c r="I79" s="544"/>
      <c r="J79" s="544"/>
      <c r="K79" s="532"/>
    </row>
    <row r="80" spans="1:11" ht="3.75" customHeight="1" x14ac:dyDescent="0.35">
      <c r="A80" s="535"/>
      <c r="B80" s="208">
        <f t="shared" si="8"/>
        <v>96</v>
      </c>
      <c r="C80" s="538"/>
      <c r="D80" s="541"/>
      <c r="E80" s="541"/>
      <c r="I80" s="544"/>
      <c r="J80" s="544"/>
      <c r="K80" s="532"/>
    </row>
    <row r="81" spans="1:11" ht="29.5" thickBot="1" x14ac:dyDescent="0.4">
      <c r="A81" s="536"/>
      <c r="B81" s="208">
        <f t="shared" si="8"/>
        <v>97</v>
      </c>
      <c r="C81" s="539"/>
      <c r="D81" s="542"/>
      <c r="E81" s="542"/>
      <c r="F81" s="103" t="b">
        <v>0</v>
      </c>
      <c r="G81" s="104" t="s">
        <v>96</v>
      </c>
      <c r="H81" s="55" t="s">
        <v>146</v>
      </c>
      <c r="I81" s="545"/>
      <c r="J81" s="545"/>
      <c r="K81" s="533"/>
    </row>
    <row r="82" spans="1:11" ht="4.5" customHeight="1" thickBot="1" x14ac:dyDescent="0.4">
      <c r="C82" s="205"/>
      <c r="D82" s="140"/>
      <c r="E82" s="140"/>
      <c r="F82" s="30"/>
      <c r="G82" s="30"/>
      <c r="H82" s="33"/>
      <c r="I82" s="205"/>
      <c r="J82" s="205"/>
      <c r="K82" s="32"/>
    </row>
    <row r="83" spans="1:11" ht="15" customHeight="1" x14ac:dyDescent="0.35">
      <c r="A83" s="534">
        <f>A75+1</f>
        <v>10</v>
      </c>
      <c r="B83" s="207">
        <f>B75+10</f>
        <v>101</v>
      </c>
      <c r="C83" s="537"/>
      <c r="D83" s="540"/>
      <c r="E83" s="540"/>
      <c r="F83" s="100" t="b">
        <v>0</v>
      </c>
      <c r="G83" s="62" t="s">
        <v>141</v>
      </c>
      <c r="H83" s="76" t="s">
        <v>142</v>
      </c>
      <c r="I83" s="543"/>
      <c r="J83" s="543"/>
      <c r="K83" s="531"/>
    </row>
    <row r="84" spans="1:11" ht="3.75" customHeight="1" x14ac:dyDescent="0.35">
      <c r="A84" s="535"/>
      <c r="B84" s="208">
        <f t="shared" ref="B84:B89" si="9">B83+1</f>
        <v>102</v>
      </c>
      <c r="C84" s="538"/>
      <c r="D84" s="541"/>
      <c r="E84" s="541"/>
      <c r="I84" s="544"/>
      <c r="J84" s="544"/>
      <c r="K84" s="532"/>
    </row>
    <row r="85" spans="1:11" x14ac:dyDescent="0.35">
      <c r="A85" s="535"/>
      <c r="B85" s="208">
        <f t="shared" si="9"/>
        <v>103</v>
      </c>
      <c r="C85" s="538"/>
      <c r="D85" s="541"/>
      <c r="E85" s="541"/>
      <c r="F85" s="101" t="b">
        <v>0</v>
      </c>
      <c r="G85" t="s">
        <v>2</v>
      </c>
      <c r="H85" s="3" t="s">
        <v>143</v>
      </c>
      <c r="I85" s="544"/>
      <c r="J85" s="544"/>
      <c r="K85" s="532"/>
    </row>
    <row r="86" spans="1:11" ht="3.75" customHeight="1" x14ac:dyDescent="0.35">
      <c r="A86" s="535"/>
      <c r="B86" s="208">
        <f t="shared" si="9"/>
        <v>104</v>
      </c>
      <c r="C86" s="538"/>
      <c r="D86" s="541"/>
      <c r="E86" s="541"/>
      <c r="I86" s="544"/>
      <c r="J86" s="544"/>
      <c r="K86" s="532"/>
    </row>
    <row r="87" spans="1:11" x14ac:dyDescent="0.35">
      <c r="A87" s="535"/>
      <c r="B87" s="208">
        <f t="shared" si="9"/>
        <v>105</v>
      </c>
      <c r="C87" s="538"/>
      <c r="D87" s="541"/>
      <c r="E87" s="541"/>
      <c r="F87" s="102" t="b">
        <v>0</v>
      </c>
      <c r="G87" s="44" t="s">
        <v>144</v>
      </c>
      <c r="H87" s="9" t="s">
        <v>145</v>
      </c>
      <c r="I87" s="544"/>
      <c r="J87" s="544"/>
      <c r="K87" s="532"/>
    </row>
    <row r="88" spans="1:11" ht="3.75" customHeight="1" x14ac:dyDescent="0.35">
      <c r="A88" s="535"/>
      <c r="B88" s="208">
        <f t="shared" si="9"/>
        <v>106</v>
      </c>
      <c r="C88" s="538"/>
      <c r="D88" s="541"/>
      <c r="E88" s="541"/>
      <c r="I88" s="544"/>
      <c r="J88" s="544"/>
      <c r="K88" s="532"/>
    </row>
    <row r="89" spans="1:11" ht="29.5" thickBot="1" x14ac:dyDescent="0.4">
      <c r="A89" s="536"/>
      <c r="B89" s="208">
        <f t="shared" si="9"/>
        <v>107</v>
      </c>
      <c r="C89" s="539"/>
      <c r="D89" s="542"/>
      <c r="E89" s="542"/>
      <c r="F89" s="103" t="b">
        <v>0</v>
      </c>
      <c r="G89" s="104" t="s">
        <v>96</v>
      </c>
      <c r="H89" s="55" t="s">
        <v>146</v>
      </c>
      <c r="I89" s="545"/>
      <c r="J89" s="545"/>
      <c r="K89" s="533"/>
    </row>
    <row r="90" spans="1:11" ht="4.5" customHeight="1" thickBot="1" x14ac:dyDescent="0.4">
      <c r="C90" s="205"/>
      <c r="D90" s="140"/>
      <c r="E90" s="140"/>
      <c r="F90" s="30"/>
      <c r="G90" s="30"/>
      <c r="H90" s="33"/>
      <c r="I90" s="205"/>
      <c r="J90" s="205"/>
      <c r="K90" s="32"/>
    </row>
    <row r="91" spans="1:11" ht="15" customHeight="1" x14ac:dyDescent="0.35">
      <c r="A91" s="534">
        <f>A83+1</f>
        <v>11</v>
      </c>
      <c r="B91" s="207">
        <f>B83+10</f>
        <v>111</v>
      </c>
      <c r="C91" s="537"/>
      <c r="D91" s="540"/>
      <c r="E91" s="540"/>
      <c r="F91" s="100" t="b">
        <v>0</v>
      </c>
      <c r="G91" s="62" t="s">
        <v>141</v>
      </c>
      <c r="H91" s="76" t="s">
        <v>142</v>
      </c>
      <c r="I91" s="543"/>
      <c r="J91" s="543"/>
      <c r="K91" s="531"/>
    </row>
    <row r="92" spans="1:11" ht="3.75" customHeight="1" x14ac:dyDescent="0.35">
      <c r="A92" s="535"/>
      <c r="B92" s="208">
        <f t="shared" ref="B92:B97" si="10">B91+1</f>
        <v>112</v>
      </c>
      <c r="C92" s="538"/>
      <c r="D92" s="541"/>
      <c r="E92" s="541"/>
      <c r="I92" s="544"/>
      <c r="J92" s="544"/>
      <c r="K92" s="532"/>
    </row>
    <row r="93" spans="1:11" x14ac:dyDescent="0.35">
      <c r="A93" s="535"/>
      <c r="B93" s="208">
        <f t="shared" si="10"/>
        <v>113</v>
      </c>
      <c r="C93" s="538"/>
      <c r="D93" s="541"/>
      <c r="E93" s="541"/>
      <c r="F93" s="101" t="b">
        <v>0</v>
      </c>
      <c r="G93" t="s">
        <v>2</v>
      </c>
      <c r="H93" s="3" t="s">
        <v>143</v>
      </c>
      <c r="I93" s="544"/>
      <c r="J93" s="544"/>
      <c r="K93" s="532"/>
    </row>
    <row r="94" spans="1:11" ht="3.75" customHeight="1" x14ac:dyDescent="0.35">
      <c r="A94" s="535"/>
      <c r="B94" s="208">
        <f t="shared" si="10"/>
        <v>114</v>
      </c>
      <c r="C94" s="538"/>
      <c r="D94" s="541"/>
      <c r="E94" s="541"/>
      <c r="I94" s="544"/>
      <c r="J94" s="544"/>
      <c r="K94" s="532"/>
    </row>
    <row r="95" spans="1:11" x14ac:dyDescent="0.35">
      <c r="A95" s="535"/>
      <c r="B95" s="208">
        <f t="shared" si="10"/>
        <v>115</v>
      </c>
      <c r="C95" s="538"/>
      <c r="D95" s="541"/>
      <c r="E95" s="541"/>
      <c r="F95" s="102" t="b">
        <v>0</v>
      </c>
      <c r="G95" s="44" t="s">
        <v>144</v>
      </c>
      <c r="H95" s="9" t="s">
        <v>145</v>
      </c>
      <c r="I95" s="544"/>
      <c r="J95" s="544"/>
      <c r="K95" s="532"/>
    </row>
    <row r="96" spans="1:11" ht="3.75" customHeight="1" x14ac:dyDescent="0.35">
      <c r="A96" s="535"/>
      <c r="B96" s="208">
        <f t="shared" si="10"/>
        <v>116</v>
      </c>
      <c r="C96" s="538"/>
      <c r="D96" s="541"/>
      <c r="E96" s="541"/>
      <c r="I96" s="544"/>
      <c r="J96" s="544"/>
      <c r="K96" s="532"/>
    </row>
    <row r="97" spans="1:11" ht="29.5" thickBot="1" x14ac:dyDescent="0.4">
      <c r="A97" s="536"/>
      <c r="B97" s="208">
        <f t="shared" si="10"/>
        <v>117</v>
      </c>
      <c r="C97" s="539"/>
      <c r="D97" s="542"/>
      <c r="E97" s="542"/>
      <c r="F97" s="103" t="b">
        <v>0</v>
      </c>
      <c r="G97" s="104" t="s">
        <v>96</v>
      </c>
      <c r="H97" s="55" t="s">
        <v>146</v>
      </c>
      <c r="I97" s="545"/>
      <c r="J97" s="545"/>
      <c r="K97" s="533"/>
    </row>
    <row r="98" spans="1:11" ht="4.5" customHeight="1" thickBot="1" x14ac:dyDescent="0.4">
      <c r="C98" s="205"/>
      <c r="D98" s="140"/>
      <c r="E98" s="140"/>
      <c r="F98" s="30"/>
      <c r="G98" s="30"/>
      <c r="H98" s="33"/>
      <c r="I98" s="205"/>
      <c r="J98" s="205"/>
      <c r="K98" s="32"/>
    </row>
    <row r="99" spans="1:11" ht="15" customHeight="1" x14ac:dyDescent="0.35">
      <c r="A99" s="534">
        <f>A91+1</f>
        <v>12</v>
      </c>
      <c r="B99" s="207">
        <f>B91+10</f>
        <v>121</v>
      </c>
      <c r="C99" s="537"/>
      <c r="D99" s="540"/>
      <c r="E99" s="540"/>
      <c r="F99" s="100" t="b">
        <v>0</v>
      </c>
      <c r="G99" s="62" t="s">
        <v>141</v>
      </c>
      <c r="H99" s="76" t="s">
        <v>142</v>
      </c>
      <c r="I99" s="543"/>
      <c r="J99" s="543"/>
      <c r="K99" s="531"/>
    </row>
    <row r="100" spans="1:11" ht="3.75" customHeight="1" x14ac:dyDescent="0.35">
      <c r="A100" s="535"/>
      <c r="B100" s="208">
        <f t="shared" ref="B100:B105" si="11">B99+1</f>
        <v>122</v>
      </c>
      <c r="C100" s="538"/>
      <c r="D100" s="541"/>
      <c r="E100" s="541"/>
      <c r="I100" s="544"/>
      <c r="J100" s="544"/>
      <c r="K100" s="532"/>
    </row>
    <row r="101" spans="1:11" x14ac:dyDescent="0.35">
      <c r="A101" s="535"/>
      <c r="B101" s="208">
        <f t="shared" si="11"/>
        <v>123</v>
      </c>
      <c r="C101" s="538"/>
      <c r="D101" s="541"/>
      <c r="E101" s="541"/>
      <c r="F101" s="101" t="b">
        <v>0</v>
      </c>
      <c r="G101" t="s">
        <v>2</v>
      </c>
      <c r="H101" s="3" t="s">
        <v>143</v>
      </c>
      <c r="I101" s="544"/>
      <c r="J101" s="544"/>
      <c r="K101" s="532"/>
    </row>
    <row r="102" spans="1:11" ht="3.75" customHeight="1" x14ac:dyDescent="0.35">
      <c r="A102" s="535"/>
      <c r="B102" s="208">
        <f t="shared" si="11"/>
        <v>124</v>
      </c>
      <c r="C102" s="538"/>
      <c r="D102" s="541"/>
      <c r="E102" s="541"/>
      <c r="I102" s="544"/>
      <c r="J102" s="544"/>
      <c r="K102" s="532"/>
    </row>
    <row r="103" spans="1:11" x14ac:dyDescent="0.35">
      <c r="A103" s="535"/>
      <c r="B103" s="208">
        <f t="shared" si="11"/>
        <v>125</v>
      </c>
      <c r="C103" s="538"/>
      <c r="D103" s="541"/>
      <c r="E103" s="541"/>
      <c r="F103" s="102" t="b">
        <v>0</v>
      </c>
      <c r="G103" s="44" t="s">
        <v>144</v>
      </c>
      <c r="H103" s="9" t="s">
        <v>145</v>
      </c>
      <c r="I103" s="544"/>
      <c r="J103" s="544"/>
      <c r="K103" s="532"/>
    </row>
    <row r="104" spans="1:11" ht="3.75" customHeight="1" x14ac:dyDescent="0.35">
      <c r="A104" s="535"/>
      <c r="B104" s="208">
        <f t="shared" si="11"/>
        <v>126</v>
      </c>
      <c r="C104" s="538"/>
      <c r="D104" s="541"/>
      <c r="E104" s="541"/>
      <c r="I104" s="544"/>
      <c r="J104" s="544"/>
      <c r="K104" s="532"/>
    </row>
    <row r="105" spans="1:11" ht="29.5" thickBot="1" x14ac:dyDescent="0.4">
      <c r="A105" s="536"/>
      <c r="B105" s="208">
        <f t="shared" si="11"/>
        <v>127</v>
      </c>
      <c r="C105" s="539"/>
      <c r="D105" s="542"/>
      <c r="E105" s="542"/>
      <c r="F105" s="103" t="b">
        <v>0</v>
      </c>
      <c r="G105" s="104" t="s">
        <v>96</v>
      </c>
      <c r="H105" s="55" t="s">
        <v>146</v>
      </c>
      <c r="I105" s="545"/>
      <c r="J105" s="545"/>
      <c r="K105" s="533"/>
    </row>
    <row r="106" spans="1:11" ht="4.5" customHeight="1" thickBot="1" x14ac:dyDescent="0.4">
      <c r="C106" s="205"/>
      <c r="D106" s="140"/>
      <c r="E106" s="140"/>
      <c r="F106" s="30"/>
      <c r="G106" s="30"/>
      <c r="H106" s="33"/>
      <c r="I106" s="205"/>
      <c r="J106" s="205"/>
      <c r="K106" s="32"/>
    </row>
    <row r="107" spans="1:11" ht="15" customHeight="1" x14ac:dyDescent="0.35">
      <c r="A107" s="534">
        <f>A99+1</f>
        <v>13</v>
      </c>
      <c r="B107" s="207">
        <f>B99+10</f>
        <v>131</v>
      </c>
      <c r="C107" s="537"/>
      <c r="D107" s="540"/>
      <c r="E107" s="540"/>
      <c r="F107" s="100" t="b">
        <v>0</v>
      </c>
      <c r="G107" s="62" t="s">
        <v>141</v>
      </c>
      <c r="H107" s="76" t="s">
        <v>142</v>
      </c>
      <c r="I107" s="543"/>
      <c r="J107" s="543"/>
      <c r="K107" s="531"/>
    </row>
    <row r="108" spans="1:11" ht="3.75" customHeight="1" x14ac:dyDescent="0.35">
      <c r="A108" s="535"/>
      <c r="B108" s="208">
        <f t="shared" ref="B108:B113" si="12">B107+1</f>
        <v>132</v>
      </c>
      <c r="C108" s="538"/>
      <c r="D108" s="541"/>
      <c r="E108" s="541"/>
      <c r="I108" s="544"/>
      <c r="J108" s="544"/>
      <c r="K108" s="532"/>
    </row>
    <row r="109" spans="1:11" x14ac:dyDescent="0.35">
      <c r="A109" s="535"/>
      <c r="B109" s="208">
        <f t="shared" si="12"/>
        <v>133</v>
      </c>
      <c r="C109" s="538"/>
      <c r="D109" s="541"/>
      <c r="E109" s="541"/>
      <c r="F109" s="101" t="b">
        <v>0</v>
      </c>
      <c r="G109" t="s">
        <v>2</v>
      </c>
      <c r="H109" s="3" t="s">
        <v>143</v>
      </c>
      <c r="I109" s="544"/>
      <c r="J109" s="544"/>
      <c r="K109" s="532"/>
    </row>
    <row r="110" spans="1:11" ht="3.75" customHeight="1" x14ac:dyDescent="0.35">
      <c r="A110" s="535"/>
      <c r="B110" s="208">
        <f t="shared" si="12"/>
        <v>134</v>
      </c>
      <c r="C110" s="538"/>
      <c r="D110" s="541"/>
      <c r="E110" s="541"/>
      <c r="I110" s="544"/>
      <c r="J110" s="544"/>
      <c r="K110" s="532"/>
    </row>
    <row r="111" spans="1:11" x14ac:dyDescent="0.35">
      <c r="A111" s="535"/>
      <c r="B111" s="208">
        <f t="shared" si="12"/>
        <v>135</v>
      </c>
      <c r="C111" s="538"/>
      <c r="D111" s="541"/>
      <c r="E111" s="541"/>
      <c r="F111" s="102" t="b">
        <v>0</v>
      </c>
      <c r="G111" s="44" t="s">
        <v>144</v>
      </c>
      <c r="H111" s="9" t="s">
        <v>145</v>
      </c>
      <c r="I111" s="544"/>
      <c r="J111" s="544"/>
      <c r="K111" s="532"/>
    </row>
    <row r="112" spans="1:11" ht="3.75" customHeight="1" x14ac:dyDescent="0.35">
      <c r="A112" s="535"/>
      <c r="B112" s="208">
        <f t="shared" si="12"/>
        <v>136</v>
      </c>
      <c r="C112" s="538"/>
      <c r="D112" s="541"/>
      <c r="E112" s="541"/>
      <c r="I112" s="544"/>
      <c r="J112" s="544"/>
      <c r="K112" s="532"/>
    </row>
    <row r="113" spans="1:11" ht="29.5" thickBot="1" x14ac:dyDescent="0.4">
      <c r="A113" s="536"/>
      <c r="B113" s="208">
        <f t="shared" si="12"/>
        <v>137</v>
      </c>
      <c r="C113" s="539"/>
      <c r="D113" s="542"/>
      <c r="E113" s="542"/>
      <c r="F113" s="103" t="b">
        <v>0</v>
      </c>
      <c r="G113" s="104" t="s">
        <v>96</v>
      </c>
      <c r="H113" s="55" t="s">
        <v>146</v>
      </c>
      <c r="I113" s="545"/>
      <c r="J113" s="545"/>
      <c r="K113" s="533"/>
    </row>
    <row r="114" spans="1:11" ht="4.5" customHeight="1" thickBot="1" x14ac:dyDescent="0.4">
      <c r="C114" s="205"/>
      <c r="D114" s="140"/>
      <c r="E114" s="140"/>
      <c r="F114" s="30"/>
      <c r="G114" s="30"/>
      <c r="H114" s="33"/>
      <c r="I114" s="205"/>
      <c r="J114" s="205"/>
      <c r="K114" s="32"/>
    </row>
    <row r="115" spans="1:11" ht="15" customHeight="1" x14ac:dyDescent="0.35">
      <c r="A115" s="534">
        <f>A107+1</f>
        <v>14</v>
      </c>
      <c r="B115" s="207">
        <f>B107+10</f>
        <v>141</v>
      </c>
      <c r="C115" s="537"/>
      <c r="D115" s="540"/>
      <c r="E115" s="540"/>
      <c r="F115" s="100" t="b">
        <v>0</v>
      </c>
      <c r="G115" s="62" t="s">
        <v>141</v>
      </c>
      <c r="H115" s="76" t="s">
        <v>142</v>
      </c>
      <c r="I115" s="543"/>
      <c r="J115" s="543"/>
      <c r="K115" s="531"/>
    </row>
    <row r="116" spans="1:11" ht="3.75" customHeight="1" x14ac:dyDescent="0.35">
      <c r="A116" s="535"/>
      <c r="B116" s="208">
        <f t="shared" ref="B116:B121" si="13">B115+1</f>
        <v>142</v>
      </c>
      <c r="C116" s="538"/>
      <c r="D116" s="541"/>
      <c r="E116" s="541"/>
      <c r="I116" s="544"/>
      <c r="J116" s="544"/>
      <c r="K116" s="532"/>
    </row>
    <row r="117" spans="1:11" x14ac:dyDescent="0.35">
      <c r="A117" s="535"/>
      <c r="B117" s="208">
        <f t="shared" si="13"/>
        <v>143</v>
      </c>
      <c r="C117" s="538"/>
      <c r="D117" s="541"/>
      <c r="E117" s="541"/>
      <c r="F117" s="101" t="b">
        <v>0</v>
      </c>
      <c r="G117" t="s">
        <v>2</v>
      </c>
      <c r="H117" s="3" t="s">
        <v>143</v>
      </c>
      <c r="I117" s="544"/>
      <c r="J117" s="544"/>
      <c r="K117" s="532"/>
    </row>
    <row r="118" spans="1:11" ht="3.75" customHeight="1" x14ac:dyDescent="0.35">
      <c r="A118" s="535"/>
      <c r="B118" s="208">
        <f t="shared" si="13"/>
        <v>144</v>
      </c>
      <c r="C118" s="538"/>
      <c r="D118" s="541"/>
      <c r="E118" s="541"/>
      <c r="I118" s="544"/>
      <c r="J118" s="544"/>
      <c r="K118" s="532"/>
    </row>
    <row r="119" spans="1:11" x14ac:dyDescent="0.35">
      <c r="A119" s="535"/>
      <c r="B119" s="208">
        <f t="shared" si="13"/>
        <v>145</v>
      </c>
      <c r="C119" s="538"/>
      <c r="D119" s="541"/>
      <c r="E119" s="541"/>
      <c r="F119" s="102" t="b">
        <v>0</v>
      </c>
      <c r="G119" s="44" t="s">
        <v>144</v>
      </c>
      <c r="H119" s="9" t="s">
        <v>145</v>
      </c>
      <c r="I119" s="544"/>
      <c r="J119" s="544"/>
      <c r="K119" s="532"/>
    </row>
    <row r="120" spans="1:11" ht="3.75" customHeight="1" x14ac:dyDescent="0.35">
      <c r="A120" s="535"/>
      <c r="B120" s="208">
        <f t="shared" si="13"/>
        <v>146</v>
      </c>
      <c r="C120" s="538"/>
      <c r="D120" s="541"/>
      <c r="E120" s="541"/>
      <c r="I120" s="544"/>
      <c r="J120" s="544"/>
      <c r="K120" s="532"/>
    </row>
    <row r="121" spans="1:11" ht="29.5" thickBot="1" x14ac:dyDescent="0.4">
      <c r="A121" s="536"/>
      <c r="B121" s="208">
        <f t="shared" si="13"/>
        <v>147</v>
      </c>
      <c r="C121" s="539"/>
      <c r="D121" s="542"/>
      <c r="E121" s="542"/>
      <c r="F121" s="103" t="b">
        <v>0</v>
      </c>
      <c r="G121" s="104" t="s">
        <v>96</v>
      </c>
      <c r="H121" s="55" t="s">
        <v>146</v>
      </c>
      <c r="I121" s="545"/>
      <c r="J121" s="545"/>
      <c r="K121" s="533"/>
    </row>
    <row r="122" spans="1:11" ht="4.5" customHeight="1" thickBot="1" x14ac:dyDescent="0.4">
      <c r="C122" s="205"/>
      <c r="D122" s="140"/>
      <c r="E122" s="140"/>
      <c r="F122" s="30"/>
      <c r="G122" s="30"/>
      <c r="H122" s="33"/>
      <c r="I122" s="205"/>
      <c r="J122" s="205"/>
      <c r="K122" s="32"/>
    </row>
    <row r="123" spans="1:11" ht="15" customHeight="1" x14ac:dyDescent="0.35">
      <c r="A123" s="534">
        <f>A115+1</f>
        <v>15</v>
      </c>
      <c r="B123" s="207">
        <f>B115+10</f>
        <v>151</v>
      </c>
      <c r="C123" s="537"/>
      <c r="D123" s="540"/>
      <c r="E123" s="540"/>
      <c r="F123" s="100" t="b">
        <v>0</v>
      </c>
      <c r="G123" s="62" t="s">
        <v>141</v>
      </c>
      <c r="H123" s="76" t="s">
        <v>142</v>
      </c>
      <c r="I123" s="543"/>
      <c r="J123" s="543"/>
      <c r="K123" s="531"/>
    </row>
    <row r="124" spans="1:11" ht="3.75" customHeight="1" x14ac:dyDescent="0.35">
      <c r="A124" s="535"/>
      <c r="B124" s="208">
        <f t="shared" ref="B124:B129" si="14">B123+1</f>
        <v>152</v>
      </c>
      <c r="C124" s="538"/>
      <c r="D124" s="541"/>
      <c r="E124" s="541"/>
      <c r="I124" s="544"/>
      <c r="J124" s="544"/>
      <c r="K124" s="532"/>
    </row>
    <row r="125" spans="1:11" x14ac:dyDescent="0.35">
      <c r="A125" s="535"/>
      <c r="B125" s="208">
        <f t="shared" si="14"/>
        <v>153</v>
      </c>
      <c r="C125" s="538"/>
      <c r="D125" s="541"/>
      <c r="E125" s="541"/>
      <c r="F125" s="101" t="b">
        <v>0</v>
      </c>
      <c r="G125" t="s">
        <v>2</v>
      </c>
      <c r="H125" s="3" t="s">
        <v>143</v>
      </c>
      <c r="I125" s="544"/>
      <c r="J125" s="544"/>
      <c r="K125" s="532"/>
    </row>
    <row r="126" spans="1:11" ht="3.75" customHeight="1" x14ac:dyDescent="0.35">
      <c r="A126" s="535"/>
      <c r="B126" s="208">
        <f t="shared" si="14"/>
        <v>154</v>
      </c>
      <c r="C126" s="538"/>
      <c r="D126" s="541"/>
      <c r="E126" s="541"/>
      <c r="I126" s="544"/>
      <c r="J126" s="544"/>
      <c r="K126" s="532"/>
    </row>
    <row r="127" spans="1:11" x14ac:dyDescent="0.35">
      <c r="A127" s="535"/>
      <c r="B127" s="208">
        <f t="shared" si="14"/>
        <v>155</v>
      </c>
      <c r="C127" s="538"/>
      <c r="D127" s="541"/>
      <c r="E127" s="541"/>
      <c r="F127" s="102" t="b">
        <v>0</v>
      </c>
      <c r="G127" s="44" t="s">
        <v>144</v>
      </c>
      <c r="H127" s="9" t="s">
        <v>145</v>
      </c>
      <c r="I127" s="544"/>
      <c r="J127" s="544"/>
      <c r="K127" s="532"/>
    </row>
    <row r="128" spans="1:11" ht="3.75" customHeight="1" x14ac:dyDescent="0.35">
      <c r="A128" s="535"/>
      <c r="B128" s="208">
        <f t="shared" si="14"/>
        <v>156</v>
      </c>
      <c r="C128" s="538"/>
      <c r="D128" s="541"/>
      <c r="E128" s="541"/>
      <c r="I128" s="544"/>
      <c r="J128" s="544"/>
      <c r="K128" s="532"/>
    </row>
    <row r="129" spans="1:11" ht="29.5" thickBot="1" x14ac:dyDescent="0.4">
      <c r="A129" s="536"/>
      <c r="B129" s="208">
        <f t="shared" si="14"/>
        <v>157</v>
      </c>
      <c r="C129" s="539"/>
      <c r="D129" s="542"/>
      <c r="E129" s="542"/>
      <c r="F129" s="103" t="b">
        <v>0</v>
      </c>
      <c r="G129" s="104" t="s">
        <v>96</v>
      </c>
      <c r="H129" s="55" t="s">
        <v>146</v>
      </c>
      <c r="I129" s="545"/>
      <c r="J129" s="545"/>
      <c r="K129" s="533"/>
    </row>
    <row r="130" spans="1:11" ht="4.5" customHeight="1" thickBot="1" x14ac:dyDescent="0.4">
      <c r="C130" s="205"/>
      <c r="D130" s="140"/>
      <c r="E130" s="140"/>
      <c r="F130" s="30"/>
      <c r="G130" s="30"/>
      <c r="H130" s="33"/>
      <c r="I130" s="205"/>
      <c r="J130" s="205"/>
      <c r="K130" s="32"/>
    </row>
    <row r="131" spans="1:11" ht="15" customHeight="1" x14ac:dyDescent="0.35">
      <c r="A131" s="534">
        <f>A123+1</f>
        <v>16</v>
      </c>
      <c r="B131" s="207">
        <f>B123+10</f>
        <v>161</v>
      </c>
      <c r="C131" s="537"/>
      <c r="D131" s="540"/>
      <c r="E131" s="540"/>
      <c r="F131" s="100" t="b">
        <v>0</v>
      </c>
      <c r="G131" s="62" t="s">
        <v>141</v>
      </c>
      <c r="H131" s="76" t="s">
        <v>142</v>
      </c>
      <c r="I131" s="543"/>
      <c r="J131" s="543"/>
      <c r="K131" s="531"/>
    </row>
    <row r="132" spans="1:11" ht="3.75" customHeight="1" x14ac:dyDescent="0.35">
      <c r="A132" s="535"/>
      <c r="B132" s="208">
        <f t="shared" ref="B132:B137" si="15">B131+1</f>
        <v>162</v>
      </c>
      <c r="C132" s="538"/>
      <c r="D132" s="541"/>
      <c r="E132" s="541"/>
      <c r="I132" s="544"/>
      <c r="J132" s="544"/>
      <c r="K132" s="532"/>
    </row>
    <row r="133" spans="1:11" x14ac:dyDescent="0.35">
      <c r="A133" s="535"/>
      <c r="B133" s="208">
        <f t="shared" si="15"/>
        <v>163</v>
      </c>
      <c r="C133" s="538"/>
      <c r="D133" s="541"/>
      <c r="E133" s="541"/>
      <c r="F133" s="101" t="b">
        <v>0</v>
      </c>
      <c r="G133" t="s">
        <v>2</v>
      </c>
      <c r="H133" s="3" t="s">
        <v>143</v>
      </c>
      <c r="I133" s="544"/>
      <c r="J133" s="544"/>
      <c r="K133" s="532"/>
    </row>
    <row r="134" spans="1:11" ht="3.75" customHeight="1" x14ac:dyDescent="0.35">
      <c r="A134" s="535"/>
      <c r="B134" s="208">
        <f t="shared" si="15"/>
        <v>164</v>
      </c>
      <c r="C134" s="538"/>
      <c r="D134" s="541"/>
      <c r="E134" s="541"/>
      <c r="I134" s="544"/>
      <c r="J134" s="544"/>
      <c r="K134" s="532"/>
    </row>
    <row r="135" spans="1:11" x14ac:dyDescent="0.35">
      <c r="A135" s="535"/>
      <c r="B135" s="208">
        <f t="shared" si="15"/>
        <v>165</v>
      </c>
      <c r="C135" s="538"/>
      <c r="D135" s="541"/>
      <c r="E135" s="541"/>
      <c r="F135" s="102" t="b">
        <v>0</v>
      </c>
      <c r="G135" s="44" t="s">
        <v>144</v>
      </c>
      <c r="H135" s="9" t="s">
        <v>145</v>
      </c>
      <c r="I135" s="544"/>
      <c r="J135" s="544"/>
      <c r="K135" s="532"/>
    </row>
    <row r="136" spans="1:11" ht="3.75" customHeight="1" x14ac:dyDescent="0.35">
      <c r="A136" s="535"/>
      <c r="B136" s="208">
        <f t="shared" si="15"/>
        <v>166</v>
      </c>
      <c r="C136" s="538"/>
      <c r="D136" s="541"/>
      <c r="E136" s="541"/>
      <c r="I136" s="544"/>
      <c r="J136" s="544"/>
      <c r="K136" s="532"/>
    </row>
    <row r="137" spans="1:11" ht="29.5" thickBot="1" x14ac:dyDescent="0.4">
      <c r="A137" s="536"/>
      <c r="B137" s="208">
        <f t="shared" si="15"/>
        <v>167</v>
      </c>
      <c r="C137" s="539"/>
      <c r="D137" s="542"/>
      <c r="E137" s="542"/>
      <c r="F137" s="103" t="b">
        <v>0</v>
      </c>
      <c r="G137" s="104" t="s">
        <v>96</v>
      </c>
      <c r="H137" s="55" t="s">
        <v>146</v>
      </c>
      <c r="I137" s="545"/>
      <c r="J137" s="545"/>
      <c r="K137" s="533"/>
    </row>
    <row r="138" spans="1:11" ht="4.5" customHeight="1" thickBot="1" x14ac:dyDescent="0.4">
      <c r="C138" s="205"/>
      <c r="D138" s="140"/>
      <c r="E138" s="140"/>
      <c r="F138" s="30"/>
      <c r="G138" s="30"/>
      <c r="H138" s="33"/>
      <c r="I138" s="205"/>
      <c r="J138" s="205"/>
      <c r="K138" s="32"/>
    </row>
    <row r="139" spans="1:11" ht="15" customHeight="1" x14ac:dyDescent="0.35">
      <c r="A139" s="534">
        <f>A131+1</f>
        <v>17</v>
      </c>
      <c r="B139" s="207">
        <f>B131+10</f>
        <v>171</v>
      </c>
      <c r="C139" s="537"/>
      <c r="D139" s="540"/>
      <c r="E139" s="540"/>
      <c r="F139" s="100" t="b">
        <v>0</v>
      </c>
      <c r="G139" s="62" t="s">
        <v>141</v>
      </c>
      <c r="H139" s="76" t="s">
        <v>142</v>
      </c>
      <c r="I139" s="543"/>
      <c r="J139" s="543"/>
      <c r="K139" s="531"/>
    </row>
    <row r="140" spans="1:11" ht="3.75" customHeight="1" x14ac:dyDescent="0.35">
      <c r="A140" s="535"/>
      <c r="B140" s="208">
        <f t="shared" ref="B140:B145" si="16">B139+1</f>
        <v>172</v>
      </c>
      <c r="C140" s="538"/>
      <c r="D140" s="541"/>
      <c r="E140" s="541"/>
      <c r="I140" s="544"/>
      <c r="J140" s="544"/>
      <c r="K140" s="532"/>
    </row>
    <row r="141" spans="1:11" x14ac:dyDescent="0.35">
      <c r="A141" s="535"/>
      <c r="B141" s="208">
        <f t="shared" si="16"/>
        <v>173</v>
      </c>
      <c r="C141" s="538"/>
      <c r="D141" s="541"/>
      <c r="E141" s="541"/>
      <c r="F141" s="101" t="b">
        <v>0</v>
      </c>
      <c r="G141" t="s">
        <v>2</v>
      </c>
      <c r="H141" s="3" t="s">
        <v>143</v>
      </c>
      <c r="I141" s="544"/>
      <c r="J141" s="544"/>
      <c r="K141" s="532"/>
    </row>
    <row r="142" spans="1:11" ht="3.75" customHeight="1" x14ac:dyDescent="0.35">
      <c r="A142" s="535"/>
      <c r="B142" s="208">
        <f t="shared" si="16"/>
        <v>174</v>
      </c>
      <c r="C142" s="538"/>
      <c r="D142" s="541"/>
      <c r="E142" s="541"/>
      <c r="I142" s="544"/>
      <c r="J142" s="544"/>
      <c r="K142" s="532"/>
    </row>
    <row r="143" spans="1:11" x14ac:dyDescent="0.35">
      <c r="A143" s="535"/>
      <c r="B143" s="208">
        <f t="shared" si="16"/>
        <v>175</v>
      </c>
      <c r="C143" s="538"/>
      <c r="D143" s="541"/>
      <c r="E143" s="541"/>
      <c r="F143" s="102" t="b">
        <v>0</v>
      </c>
      <c r="G143" s="44" t="s">
        <v>144</v>
      </c>
      <c r="H143" s="9" t="s">
        <v>145</v>
      </c>
      <c r="I143" s="544"/>
      <c r="J143" s="544"/>
      <c r="K143" s="532"/>
    </row>
    <row r="144" spans="1:11" ht="3.75" customHeight="1" x14ac:dyDescent="0.35">
      <c r="A144" s="535"/>
      <c r="B144" s="208">
        <f t="shared" si="16"/>
        <v>176</v>
      </c>
      <c r="C144" s="538"/>
      <c r="D144" s="541"/>
      <c r="E144" s="541"/>
      <c r="I144" s="544"/>
      <c r="J144" s="544"/>
      <c r="K144" s="532"/>
    </row>
    <row r="145" spans="1:11" ht="29.5" thickBot="1" x14ac:dyDescent="0.4">
      <c r="A145" s="536"/>
      <c r="B145" s="208">
        <f t="shared" si="16"/>
        <v>177</v>
      </c>
      <c r="C145" s="539"/>
      <c r="D145" s="542"/>
      <c r="E145" s="542"/>
      <c r="F145" s="103" t="b">
        <v>0</v>
      </c>
      <c r="G145" s="104" t="s">
        <v>96</v>
      </c>
      <c r="H145" s="55" t="s">
        <v>146</v>
      </c>
      <c r="I145" s="545"/>
      <c r="J145" s="545"/>
      <c r="K145" s="533"/>
    </row>
    <row r="146" spans="1:11" ht="4.5" customHeight="1" thickBot="1" x14ac:dyDescent="0.4">
      <c r="C146" s="205"/>
      <c r="D146" s="140"/>
      <c r="E146" s="140"/>
      <c r="F146" s="30"/>
      <c r="G146" s="30"/>
      <c r="H146" s="33"/>
      <c r="I146" s="205"/>
      <c r="J146" s="205"/>
      <c r="K146" s="32"/>
    </row>
    <row r="147" spans="1:11" ht="15" customHeight="1" x14ac:dyDescent="0.35">
      <c r="A147" s="534">
        <f>A139+1</f>
        <v>18</v>
      </c>
      <c r="B147" s="207">
        <f>B139+10</f>
        <v>181</v>
      </c>
      <c r="C147" s="537"/>
      <c r="D147" s="540"/>
      <c r="E147" s="540"/>
      <c r="F147" s="100" t="b">
        <v>0</v>
      </c>
      <c r="G147" s="62" t="s">
        <v>141</v>
      </c>
      <c r="H147" s="76" t="s">
        <v>142</v>
      </c>
      <c r="I147" s="543"/>
      <c r="J147" s="543"/>
      <c r="K147" s="531"/>
    </row>
    <row r="148" spans="1:11" ht="3.75" customHeight="1" x14ac:dyDescent="0.35">
      <c r="A148" s="535"/>
      <c r="B148" s="208">
        <f t="shared" ref="B148:B153" si="17">B147+1</f>
        <v>182</v>
      </c>
      <c r="C148" s="538"/>
      <c r="D148" s="541"/>
      <c r="E148" s="541"/>
      <c r="I148" s="544"/>
      <c r="J148" s="544"/>
      <c r="K148" s="532"/>
    </row>
    <row r="149" spans="1:11" x14ac:dyDescent="0.35">
      <c r="A149" s="535"/>
      <c r="B149" s="208">
        <f t="shared" si="17"/>
        <v>183</v>
      </c>
      <c r="C149" s="538"/>
      <c r="D149" s="541"/>
      <c r="E149" s="541"/>
      <c r="F149" s="101" t="b">
        <v>0</v>
      </c>
      <c r="G149" t="s">
        <v>2</v>
      </c>
      <c r="H149" s="3" t="s">
        <v>143</v>
      </c>
      <c r="I149" s="544"/>
      <c r="J149" s="544"/>
      <c r="K149" s="532"/>
    </row>
    <row r="150" spans="1:11" ht="3.75" customHeight="1" x14ac:dyDescent="0.35">
      <c r="A150" s="535"/>
      <c r="B150" s="208">
        <f t="shared" si="17"/>
        <v>184</v>
      </c>
      <c r="C150" s="538"/>
      <c r="D150" s="541"/>
      <c r="E150" s="541"/>
      <c r="I150" s="544"/>
      <c r="J150" s="544"/>
      <c r="K150" s="532"/>
    </row>
    <row r="151" spans="1:11" x14ac:dyDescent="0.35">
      <c r="A151" s="535"/>
      <c r="B151" s="208">
        <f t="shared" si="17"/>
        <v>185</v>
      </c>
      <c r="C151" s="538"/>
      <c r="D151" s="541"/>
      <c r="E151" s="541"/>
      <c r="F151" s="102" t="b">
        <v>0</v>
      </c>
      <c r="G151" s="44" t="s">
        <v>144</v>
      </c>
      <c r="H151" s="9" t="s">
        <v>145</v>
      </c>
      <c r="I151" s="544"/>
      <c r="J151" s="544"/>
      <c r="K151" s="532"/>
    </row>
    <row r="152" spans="1:11" ht="3.75" customHeight="1" x14ac:dyDescent="0.35">
      <c r="A152" s="535"/>
      <c r="B152" s="208">
        <f t="shared" si="17"/>
        <v>186</v>
      </c>
      <c r="C152" s="538"/>
      <c r="D152" s="541"/>
      <c r="E152" s="541"/>
      <c r="I152" s="544"/>
      <c r="J152" s="544"/>
      <c r="K152" s="532"/>
    </row>
    <row r="153" spans="1:11" ht="29.5" thickBot="1" x14ac:dyDescent="0.4">
      <c r="A153" s="536"/>
      <c r="B153" s="208">
        <f t="shared" si="17"/>
        <v>187</v>
      </c>
      <c r="C153" s="539"/>
      <c r="D153" s="542"/>
      <c r="E153" s="542"/>
      <c r="F153" s="103" t="b">
        <v>0</v>
      </c>
      <c r="G153" s="104" t="s">
        <v>96</v>
      </c>
      <c r="H153" s="55" t="s">
        <v>146</v>
      </c>
      <c r="I153" s="545"/>
      <c r="J153" s="545"/>
      <c r="K153" s="533"/>
    </row>
    <row r="154" spans="1:11" ht="4.5" customHeight="1" thickBot="1" x14ac:dyDescent="0.4">
      <c r="C154" s="205"/>
      <c r="D154" s="140"/>
      <c r="E154" s="140"/>
      <c r="F154" s="30"/>
      <c r="G154" s="30"/>
      <c r="H154" s="33"/>
      <c r="I154" s="205"/>
      <c r="J154" s="205"/>
      <c r="K154" s="32"/>
    </row>
    <row r="155" spans="1:11" ht="15" customHeight="1" x14ac:dyDescent="0.35">
      <c r="A155" s="534">
        <f>A147+1</f>
        <v>19</v>
      </c>
      <c r="B155" s="207">
        <f>B147+10</f>
        <v>191</v>
      </c>
      <c r="C155" s="537"/>
      <c r="D155" s="540"/>
      <c r="E155" s="540"/>
      <c r="F155" s="100" t="b">
        <v>0</v>
      </c>
      <c r="G155" s="62" t="s">
        <v>141</v>
      </c>
      <c r="H155" s="76" t="s">
        <v>142</v>
      </c>
      <c r="I155" s="543"/>
      <c r="J155" s="543"/>
      <c r="K155" s="531"/>
    </row>
    <row r="156" spans="1:11" ht="3.75" customHeight="1" x14ac:dyDescent="0.35">
      <c r="A156" s="535"/>
      <c r="B156" s="208">
        <f t="shared" ref="B156:B161" si="18">B155+1</f>
        <v>192</v>
      </c>
      <c r="C156" s="538"/>
      <c r="D156" s="541"/>
      <c r="E156" s="541"/>
      <c r="I156" s="544"/>
      <c r="J156" s="544"/>
      <c r="K156" s="532"/>
    </row>
    <row r="157" spans="1:11" x14ac:dyDescent="0.35">
      <c r="A157" s="535"/>
      <c r="B157" s="208">
        <f t="shared" si="18"/>
        <v>193</v>
      </c>
      <c r="C157" s="538"/>
      <c r="D157" s="541"/>
      <c r="E157" s="541"/>
      <c r="F157" s="101" t="b">
        <v>0</v>
      </c>
      <c r="G157" t="s">
        <v>2</v>
      </c>
      <c r="H157" s="3" t="s">
        <v>143</v>
      </c>
      <c r="I157" s="544"/>
      <c r="J157" s="544"/>
      <c r="K157" s="532"/>
    </row>
    <row r="158" spans="1:11" ht="3.75" customHeight="1" x14ac:dyDescent="0.35">
      <c r="A158" s="535"/>
      <c r="B158" s="208">
        <f t="shared" si="18"/>
        <v>194</v>
      </c>
      <c r="C158" s="538"/>
      <c r="D158" s="541"/>
      <c r="E158" s="541"/>
      <c r="I158" s="544"/>
      <c r="J158" s="544"/>
      <c r="K158" s="532"/>
    </row>
    <row r="159" spans="1:11" x14ac:dyDescent="0.35">
      <c r="A159" s="535"/>
      <c r="B159" s="208">
        <f t="shared" si="18"/>
        <v>195</v>
      </c>
      <c r="C159" s="538"/>
      <c r="D159" s="541"/>
      <c r="E159" s="541"/>
      <c r="F159" s="102" t="b">
        <v>0</v>
      </c>
      <c r="G159" s="44" t="s">
        <v>144</v>
      </c>
      <c r="H159" s="9" t="s">
        <v>145</v>
      </c>
      <c r="I159" s="544"/>
      <c r="J159" s="544"/>
      <c r="K159" s="532"/>
    </row>
    <row r="160" spans="1:11" ht="3.75" customHeight="1" x14ac:dyDescent="0.35">
      <c r="A160" s="535"/>
      <c r="B160" s="208">
        <f t="shared" si="18"/>
        <v>196</v>
      </c>
      <c r="C160" s="538"/>
      <c r="D160" s="541"/>
      <c r="E160" s="541"/>
      <c r="I160" s="544"/>
      <c r="J160" s="544"/>
      <c r="K160" s="532"/>
    </row>
    <row r="161" spans="1:11" ht="29.5" thickBot="1" x14ac:dyDescent="0.4">
      <c r="A161" s="536"/>
      <c r="B161" s="208">
        <f t="shared" si="18"/>
        <v>197</v>
      </c>
      <c r="C161" s="539"/>
      <c r="D161" s="542"/>
      <c r="E161" s="542"/>
      <c r="F161" s="103" t="b">
        <v>0</v>
      </c>
      <c r="G161" s="104" t="s">
        <v>96</v>
      </c>
      <c r="H161" s="55" t="s">
        <v>146</v>
      </c>
      <c r="I161" s="545"/>
      <c r="J161" s="545"/>
      <c r="K161" s="533"/>
    </row>
    <row r="162" spans="1:11" ht="4.5" customHeight="1" thickBot="1" x14ac:dyDescent="0.4">
      <c r="C162" s="205"/>
      <c r="D162" s="140"/>
      <c r="E162" s="140"/>
      <c r="F162" s="30"/>
      <c r="G162" s="30"/>
      <c r="H162" s="33"/>
      <c r="I162" s="205"/>
      <c r="J162" s="205"/>
      <c r="K162" s="32"/>
    </row>
    <row r="163" spans="1:11" ht="15" customHeight="1" x14ac:dyDescent="0.35">
      <c r="A163" s="534">
        <f>A155+1</f>
        <v>20</v>
      </c>
      <c r="B163" s="207">
        <f>B155+10</f>
        <v>201</v>
      </c>
      <c r="C163" s="537"/>
      <c r="D163" s="540"/>
      <c r="E163" s="540"/>
      <c r="F163" s="100" t="b">
        <v>0</v>
      </c>
      <c r="G163" s="62" t="s">
        <v>141</v>
      </c>
      <c r="H163" s="76" t="s">
        <v>142</v>
      </c>
      <c r="I163" s="543"/>
      <c r="J163" s="543"/>
      <c r="K163" s="531"/>
    </row>
    <row r="164" spans="1:11" ht="3.75" customHeight="1" x14ac:dyDescent="0.35">
      <c r="A164" s="535"/>
      <c r="B164" s="208">
        <f t="shared" ref="B164:B169" si="19">B163+1</f>
        <v>202</v>
      </c>
      <c r="C164" s="538"/>
      <c r="D164" s="541"/>
      <c r="E164" s="541"/>
      <c r="I164" s="544"/>
      <c r="J164" s="544"/>
      <c r="K164" s="532"/>
    </row>
    <row r="165" spans="1:11" x14ac:dyDescent="0.35">
      <c r="A165" s="535"/>
      <c r="B165" s="208">
        <f t="shared" si="19"/>
        <v>203</v>
      </c>
      <c r="C165" s="538"/>
      <c r="D165" s="541"/>
      <c r="E165" s="541"/>
      <c r="F165" s="101" t="b">
        <v>0</v>
      </c>
      <c r="G165" t="s">
        <v>2</v>
      </c>
      <c r="H165" s="3" t="s">
        <v>143</v>
      </c>
      <c r="I165" s="544"/>
      <c r="J165" s="544"/>
      <c r="K165" s="532"/>
    </row>
    <row r="166" spans="1:11" ht="3.75" customHeight="1" x14ac:dyDescent="0.35">
      <c r="A166" s="535"/>
      <c r="B166" s="208">
        <f t="shared" si="19"/>
        <v>204</v>
      </c>
      <c r="C166" s="538"/>
      <c r="D166" s="541"/>
      <c r="E166" s="541"/>
      <c r="I166" s="544"/>
      <c r="J166" s="544"/>
      <c r="K166" s="532"/>
    </row>
    <row r="167" spans="1:11" x14ac:dyDescent="0.35">
      <c r="A167" s="535"/>
      <c r="B167" s="208">
        <f t="shared" si="19"/>
        <v>205</v>
      </c>
      <c r="C167" s="538"/>
      <c r="D167" s="541"/>
      <c r="E167" s="541"/>
      <c r="F167" s="102" t="b">
        <v>0</v>
      </c>
      <c r="G167" s="44" t="s">
        <v>144</v>
      </c>
      <c r="H167" s="9" t="s">
        <v>145</v>
      </c>
      <c r="I167" s="544"/>
      <c r="J167" s="544"/>
      <c r="K167" s="532"/>
    </row>
    <row r="168" spans="1:11" ht="3.75" customHeight="1" x14ac:dyDescent="0.35">
      <c r="A168" s="535"/>
      <c r="B168" s="208">
        <f t="shared" si="19"/>
        <v>206</v>
      </c>
      <c r="C168" s="538"/>
      <c r="D168" s="541"/>
      <c r="E168" s="541"/>
      <c r="I168" s="544"/>
      <c r="J168" s="544"/>
      <c r="K168" s="532"/>
    </row>
    <row r="169" spans="1:11" ht="29.5" thickBot="1" x14ac:dyDescent="0.4">
      <c r="A169" s="536"/>
      <c r="B169" s="208">
        <f t="shared" si="19"/>
        <v>207</v>
      </c>
      <c r="C169" s="539"/>
      <c r="D169" s="542"/>
      <c r="E169" s="542"/>
      <c r="F169" s="103" t="b">
        <v>0</v>
      </c>
      <c r="G169" s="104" t="s">
        <v>96</v>
      </c>
      <c r="H169" s="55" t="s">
        <v>146</v>
      </c>
      <c r="I169" s="545"/>
      <c r="J169" s="545"/>
      <c r="K169" s="533"/>
    </row>
    <row r="170" spans="1:11" x14ac:dyDescent="0.35">
      <c r="C170" s="206"/>
      <c r="D170" s="140"/>
      <c r="E170" s="140"/>
      <c r="F170" s="30"/>
      <c r="G170" s="30"/>
      <c r="H170" s="33"/>
      <c r="I170" s="205"/>
      <c r="J170" s="205"/>
      <c r="K170" s="32"/>
    </row>
  </sheetData>
  <mergeCells count="149">
    <mergeCell ref="J43:J49"/>
    <mergeCell ref="C27:C33"/>
    <mergeCell ref="D27:D33"/>
    <mergeCell ref="E27:E33"/>
    <mergeCell ref="I27:I33"/>
    <mergeCell ref="J27:J33"/>
    <mergeCell ref="I67:I73"/>
    <mergeCell ref="C51:C57"/>
    <mergeCell ref="C67:C73"/>
    <mergeCell ref="D67:D73"/>
    <mergeCell ref="E67:E73"/>
    <mergeCell ref="A19:A25"/>
    <mergeCell ref="A27:A33"/>
    <mergeCell ref="A35:A41"/>
    <mergeCell ref="A43:A49"/>
    <mergeCell ref="I11:I17"/>
    <mergeCell ref="J11:J17"/>
    <mergeCell ref="J35:J41"/>
    <mergeCell ref="I19:I25"/>
    <mergeCell ref="J19:J25"/>
    <mergeCell ref="C19:C25"/>
    <mergeCell ref="C11:C17"/>
    <mergeCell ref="D11:D17"/>
    <mergeCell ref="E11:E17"/>
    <mergeCell ref="C35:C41"/>
    <mergeCell ref="D35:D41"/>
    <mergeCell ref="E35:E41"/>
    <mergeCell ref="I35:I41"/>
    <mergeCell ref="A11:A17"/>
    <mergeCell ref="D19:D25"/>
    <mergeCell ref="E19:E25"/>
    <mergeCell ref="C43:C49"/>
    <mergeCell ref="D43:D49"/>
    <mergeCell ref="E43:E49"/>
    <mergeCell ref="I43:I49"/>
    <mergeCell ref="J83:J89"/>
    <mergeCell ref="A75:A81"/>
    <mergeCell ref="C75:C81"/>
    <mergeCell ref="D75:D81"/>
    <mergeCell ref="E75:E81"/>
    <mergeCell ref="I75:I81"/>
    <mergeCell ref="A51:A57"/>
    <mergeCell ref="A59:A65"/>
    <mergeCell ref="A67:A73"/>
    <mergeCell ref="D51:D57"/>
    <mergeCell ref="E51:E57"/>
    <mergeCell ref="I51:I57"/>
    <mergeCell ref="J67:J73"/>
    <mergeCell ref="C59:C65"/>
    <mergeCell ref="D59:D65"/>
    <mergeCell ref="E59:E65"/>
    <mergeCell ref="J51:J57"/>
    <mergeCell ref="A91:A97"/>
    <mergeCell ref="C91:C97"/>
    <mergeCell ref="D91:D97"/>
    <mergeCell ref="E91:E97"/>
    <mergeCell ref="I91:I97"/>
    <mergeCell ref="A83:A89"/>
    <mergeCell ref="C83:C89"/>
    <mergeCell ref="D83:D89"/>
    <mergeCell ref="E83:E89"/>
    <mergeCell ref="I83:I89"/>
    <mergeCell ref="A107:A113"/>
    <mergeCell ref="C107:C113"/>
    <mergeCell ref="D107:D113"/>
    <mergeCell ref="E107:E113"/>
    <mergeCell ref="I107:I113"/>
    <mergeCell ref="A99:A105"/>
    <mergeCell ref="C99:C105"/>
    <mergeCell ref="D99:D105"/>
    <mergeCell ref="E99:E105"/>
    <mergeCell ref="I99:I105"/>
    <mergeCell ref="A123:A129"/>
    <mergeCell ref="C123:C129"/>
    <mergeCell ref="D123:D129"/>
    <mergeCell ref="E123:E129"/>
    <mergeCell ref="I123:I129"/>
    <mergeCell ref="A115:A121"/>
    <mergeCell ref="C115:C121"/>
    <mergeCell ref="D115:D121"/>
    <mergeCell ref="E115:E121"/>
    <mergeCell ref="I115:I121"/>
    <mergeCell ref="A139:A145"/>
    <mergeCell ref="C139:C145"/>
    <mergeCell ref="D139:D145"/>
    <mergeCell ref="E139:E145"/>
    <mergeCell ref="I139:I145"/>
    <mergeCell ref="A131:A137"/>
    <mergeCell ref="C131:C137"/>
    <mergeCell ref="D131:D137"/>
    <mergeCell ref="E131:E137"/>
    <mergeCell ref="I131:I137"/>
    <mergeCell ref="D155:D161"/>
    <mergeCell ref="E155:E161"/>
    <mergeCell ref="I155:I161"/>
    <mergeCell ref="A147:A153"/>
    <mergeCell ref="C147:C153"/>
    <mergeCell ref="D147:D153"/>
    <mergeCell ref="E147:E153"/>
    <mergeCell ref="I147:I153"/>
    <mergeCell ref="J147:J153"/>
    <mergeCell ref="F3:H3"/>
    <mergeCell ref="K11:K17"/>
    <mergeCell ref="K19:K25"/>
    <mergeCell ref="K27:K33"/>
    <mergeCell ref="K35:K41"/>
    <mergeCell ref="K43:K49"/>
    <mergeCell ref="K51:K57"/>
    <mergeCell ref="J155:J161"/>
    <mergeCell ref="J139:J145"/>
    <mergeCell ref="J123:J129"/>
    <mergeCell ref="J107:J113"/>
    <mergeCell ref="J91:J97"/>
    <mergeCell ref="J75:J81"/>
    <mergeCell ref="I59:I65"/>
    <mergeCell ref="J59:J65"/>
    <mergeCell ref="K131:K137"/>
    <mergeCell ref="K139:K145"/>
    <mergeCell ref="K147:K153"/>
    <mergeCell ref="K155:K161"/>
    <mergeCell ref="F4:H4"/>
    <mergeCell ref="F10:H10"/>
    <mergeCell ref="J131:J137"/>
    <mergeCell ref="J115:J121"/>
    <mergeCell ref="J99:J105"/>
    <mergeCell ref="A5:A9"/>
    <mergeCell ref="F5:H5"/>
    <mergeCell ref="F6:H6"/>
    <mergeCell ref="F7:H7"/>
    <mergeCell ref="F8:H8"/>
    <mergeCell ref="F9:H9"/>
    <mergeCell ref="K163:K169"/>
    <mergeCell ref="K59:K65"/>
    <mergeCell ref="K67:K73"/>
    <mergeCell ref="K75:K81"/>
    <mergeCell ref="K83:K89"/>
    <mergeCell ref="K91:K97"/>
    <mergeCell ref="K99:K105"/>
    <mergeCell ref="K107:K113"/>
    <mergeCell ref="K115:K121"/>
    <mergeCell ref="K123:K129"/>
    <mergeCell ref="A163:A169"/>
    <mergeCell ref="C163:C169"/>
    <mergeCell ref="D163:D169"/>
    <mergeCell ref="E163:E169"/>
    <mergeCell ref="I163:I169"/>
    <mergeCell ref="J163:J169"/>
    <mergeCell ref="A155:A161"/>
    <mergeCell ref="C155:C161"/>
  </mergeCells>
  <conditionalFormatting sqref="F15">
    <cfRule type="expression" dxfId="3477" priority="285">
      <formula>AND($F13=TRUE,F11=TRUE)</formula>
    </cfRule>
  </conditionalFormatting>
  <conditionalFormatting sqref="F23">
    <cfRule type="expression" dxfId="3476" priority="379">
      <formula>AND($F21=TRUE,F19=TRUE)</formula>
    </cfRule>
  </conditionalFormatting>
  <conditionalFormatting sqref="F31">
    <cfRule type="expression" dxfId="3475" priority="270">
      <formula>AND($F29=TRUE,F27=TRUE)</formula>
    </cfRule>
  </conditionalFormatting>
  <conditionalFormatting sqref="F39">
    <cfRule type="expression" dxfId="3474" priority="255">
      <formula>AND($F37=TRUE,F35=TRUE)</formula>
    </cfRule>
  </conditionalFormatting>
  <conditionalFormatting sqref="F47">
    <cfRule type="expression" dxfId="3473" priority="240">
      <formula>AND($F45=TRUE,F43=TRUE)</formula>
    </cfRule>
  </conditionalFormatting>
  <conditionalFormatting sqref="F55">
    <cfRule type="expression" dxfId="3472" priority="225">
      <formula>AND($F53=TRUE,F51=TRUE)</formula>
    </cfRule>
  </conditionalFormatting>
  <conditionalFormatting sqref="F63">
    <cfRule type="expression" dxfId="3471" priority="210">
      <formula>AND($F61=TRUE,F59=TRUE)</formula>
    </cfRule>
  </conditionalFormatting>
  <conditionalFormatting sqref="F71">
    <cfRule type="expression" dxfId="3470" priority="195">
      <formula>AND($F69=TRUE,F67=TRUE)</formula>
    </cfRule>
  </conditionalFormatting>
  <conditionalFormatting sqref="F79">
    <cfRule type="expression" dxfId="3469" priority="180">
      <formula>AND($F77=TRUE,F75=TRUE)</formula>
    </cfRule>
  </conditionalFormatting>
  <conditionalFormatting sqref="F87">
    <cfRule type="expression" dxfId="3468" priority="165">
      <formula>AND($F85=TRUE,F83=TRUE)</formula>
    </cfRule>
  </conditionalFormatting>
  <conditionalFormatting sqref="F95">
    <cfRule type="expression" dxfId="3467" priority="150">
      <formula>AND($F93=TRUE,F91=TRUE)</formula>
    </cfRule>
  </conditionalFormatting>
  <conditionalFormatting sqref="F103">
    <cfRule type="expression" dxfId="3466" priority="135">
      <formula>AND($F101=TRUE,F99=TRUE)</formula>
    </cfRule>
  </conditionalFormatting>
  <conditionalFormatting sqref="F111">
    <cfRule type="expression" dxfId="3465" priority="120">
      <formula>AND($F109=TRUE,F107=TRUE)</formula>
    </cfRule>
  </conditionalFormatting>
  <conditionalFormatting sqref="F119">
    <cfRule type="expression" dxfId="3464" priority="105">
      <formula>AND($F117=TRUE,F115=TRUE)</formula>
    </cfRule>
  </conditionalFormatting>
  <conditionalFormatting sqref="F127">
    <cfRule type="expression" dxfId="3463" priority="90">
      <formula>AND($F125=TRUE,F123=TRUE)</formula>
    </cfRule>
  </conditionalFormatting>
  <conditionalFormatting sqref="F135">
    <cfRule type="expression" dxfId="3462" priority="75">
      <formula>AND($F133=TRUE,F131=TRUE)</formula>
    </cfRule>
  </conditionalFormatting>
  <conditionalFormatting sqref="F143">
    <cfRule type="expression" dxfId="3461" priority="60">
      <formula>AND($F141=TRUE,F139=TRUE)</formula>
    </cfRule>
  </conditionalFormatting>
  <conditionalFormatting sqref="F151">
    <cfRule type="expression" dxfId="3460" priority="45">
      <formula>AND($F149=TRUE,F147=TRUE)</formula>
    </cfRule>
  </conditionalFormatting>
  <conditionalFormatting sqref="F159">
    <cfRule type="expression" dxfId="3459" priority="30">
      <formula>AND($F157=TRUE,F155=TRUE)</formula>
    </cfRule>
  </conditionalFormatting>
  <conditionalFormatting sqref="F167">
    <cfRule type="expression" dxfId="3458" priority="15">
      <formula>AND($F165=TRUE,F163=TRUE)</formula>
    </cfRule>
  </conditionalFormatting>
  <conditionalFormatting sqref="G15">
    <cfRule type="expression" dxfId="3377" priority="284">
      <formula>AND($F13=TRUE,F11=TRUE)</formula>
    </cfRule>
  </conditionalFormatting>
  <conditionalFormatting sqref="G23">
    <cfRule type="expression" dxfId="3376" priority="378">
      <formula>AND($F21=TRUE,F19=TRUE)</formula>
    </cfRule>
  </conditionalFormatting>
  <conditionalFormatting sqref="G31">
    <cfRule type="expression" dxfId="3375" priority="269">
      <formula>AND($F29=TRUE,F27=TRUE)</formula>
    </cfRule>
  </conditionalFormatting>
  <conditionalFormatting sqref="G39">
    <cfRule type="expression" dxfId="3374" priority="254">
      <formula>AND($F37=TRUE,F35=TRUE)</formula>
    </cfRule>
  </conditionalFormatting>
  <conditionalFormatting sqref="G47">
    <cfRule type="expression" dxfId="3373" priority="239">
      <formula>AND($F45=TRUE,F43=TRUE)</formula>
    </cfRule>
  </conditionalFormatting>
  <conditionalFormatting sqref="G55">
    <cfRule type="expression" dxfId="3372" priority="224">
      <formula>AND($F53=TRUE,F51=TRUE)</formula>
    </cfRule>
  </conditionalFormatting>
  <conditionalFormatting sqref="G63">
    <cfRule type="expression" dxfId="3371" priority="209">
      <formula>AND($F61=TRUE,F59=TRUE)</formula>
    </cfRule>
  </conditionalFormatting>
  <conditionalFormatting sqref="G71">
    <cfRule type="expression" dxfId="3370" priority="194">
      <formula>AND($F69=TRUE,F67=TRUE)</formula>
    </cfRule>
  </conditionalFormatting>
  <conditionalFormatting sqref="G79">
    <cfRule type="expression" dxfId="3369" priority="179">
      <formula>AND($F77=TRUE,F75=TRUE)</formula>
    </cfRule>
  </conditionalFormatting>
  <conditionalFormatting sqref="G87">
    <cfRule type="expression" dxfId="3368" priority="164">
      <formula>AND($F85=TRUE,F83=TRUE)</formula>
    </cfRule>
  </conditionalFormatting>
  <conditionalFormatting sqref="G95">
    <cfRule type="expression" dxfId="3367" priority="149">
      <formula>AND($F93=TRUE,F91=TRUE)</formula>
    </cfRule>
  </conditionalFormatting>
  <conditionalFormatting sqref="G103">
    <cfRule type="expression" dxfId="3366" priority="134">
      <formula>AND($F101=TRUE,F99=TRUE)</formula>
    </cfRule>
  </conditionalFormatting>
  <conditionalFormatting sqref="G111">
    <cfRule type="expression" dxfId="3365" priority="119">
      <formula>AND($F109=TRUE,F107=TRUE)</formula>
    </cfRule>
  </conditionalFormatting>
  <conditionalFormatting sqref="G119">
    <cfRule type="expression" dxfId="3364" priority="104">
      <formula>AND($F117=TRUE,F115=TRUE)</formula>
    </cfRule>
  </conditionalFormatting>
  <conditionalFormatting sqref="G127">
    <cfRule type="expression" dxfId="3363" priority="89">
      <formula>AND($F125=TRUE,F123=TRUE)</formula>
    </cfRule>
  </conditionalFormatting>
  <conditionalFormatting sqref="G135">
    <cfRule type="expression" dxfId="3362" priority="74">
      <formula>AND($F133=TRUE,F131=TRUE)</formula>
    </cfRule>
  </conditionalFormatting>
  <conditionalFormatting sqref="G143">
    <cfRule type="expression" dxfId="3361" priority="59">
      <formula>AND($F141=TRUE,F139=TRUE)</formula>
    </cfRule>
  </conditionalFormatting>
  <conditionalFormatting sqref="G151">
    <cfRule type="expression" dxfId="3360" priority="44">
      <formula>AND($F149=TRUE,F147=TRUE)</formula>
    </cfRule>
  </conditionalFormatting>
  <conditionalFormatting sqref="G159">
    <cfRule type="expression" dxfId="3359" priority="29">
      <formula>AND($F157=TRUE,F155=TRUE)</formula>
    </cfRule>
  </conditionalFormatting>
  <conditionalFormatting sqref="G167">
    <cfRule type="expression" dxfId="3358" priority="14">
      <formula>AND($F165=TRUE,F163=TRUE)</formula>
    </cfRule>
  </conditionalFormatting>
  <conditionalFormatting sqref="H15">
    <cfRule type="expression" dxfId="3355" priority="283">
      <formula>AND($F13=TRUE,F11=TRUE)</formula>
    </cfRule>
  </conditionalFormatting>
  <conditionalFormatting sqref="H23">
    <cfRule type="expression" dxfId="3351" priority="377">
      <formula>AND($F21=TRUE,F19=TRUE)</formula>
    </cfRule>
  </conditionalFormatting>
  <conditionalFormatting sqref="H31">
    <cfRule type="expression" dxfId="3348" priority="268">
      <formula>AND($F29=TRUE,F27=TRUE)</formula>
    </cfRule>
  </conditionalFormatting>
  <conditionalFormatting sqref="H39">
    <cfRule type="expression" dxfId="3343" priority="253">
      <formula>AND($F37=TRUE,F35=TRUE)</formula>
    </cfRule>
  </conditionalFormatting>
  <conditionalFormatting sqref="H47">
    <cfRule type="expression" dxfId="3339" priority="238">
      <formula>AND($F45=TRUE,F43=TRUE)</formula>
    </cfRule>
  </conditionalFormatting>
  <conditionalFormatting sqref="H55">
    <cfRule type="expression" dxfId="3335" priority="223">
      <formula>AND($F53=TRUE,F51=TRUE)</formula>
    </cfRule>
  </conditionalFormatting>
  <conditionalFormatting sqref="H63">
    <cfRule type="expression" dxfId="3332" priority="208">
      <formula>AND($F61=TRUE,F59=TRUE)</formula>
    </cfRule>
  </conditionalFormatting>
  <conditionalFormatting sqref="H71">
    <cfRule type="expression" dxfId="3328" priority="193">
      <formula>AND($F69=TRUE,F67=TRUE)</formula>
    </cfRule>
  </conditionalFormatting>
  <conditionalFormatting sqref="H79">
    <cfRule type="expression" dxfId="3324" priority="178">
      <formula>AND($F77=TRUE,F75=TRUE)</formula>
    </cfRule>
  </conditionalFormatting>
  <conditionalFormatting sqref="H87">
    <cfRule type="expression" dxfId="3320" priority="163">
      <formula>AND($F85=TRUE,F83=TRUE)</formula>
    </cfRule>
  </conditionalFormatting>
  <conditionalFormatting sqref="H95">
    <cfRule type="expression" dxfId="3315" priority="148">
      <formula>AND($F93=TRUE,F91=TRUE)</formula>
    </cfRule>
  </conditionalFormatting>
  <conditionalFormatting sqref="H103">
    <cfRule type="expression" dxfId="3312" priority="133">
      <formula>AND($F101=TRUE,F99=TRUE)</formula>
    </cfRule>
  </conditionalFormatting>
  <conditionalFormatting sqref="H111">
    <cfRule type="expression" dxfId="3307" priority="118">
      <formula>AND($F109=TRUE,F107=TRUE)</formula>
    </cfRule>
  </conditionalFormatting>
  <conditionalFormatting sqref="H119">
    <cfRule type="expression" dxfId="3304" priority="103">
      <formula>AND($F117=TRUE,F115=TRUE)</formula>
    </cfRule>
  </conditionalFormatting>
  <conditionalFormatting sqref="H127">
    <cfRule type="expression" dxfId="3300" priority="88">
      <formula>AND($F125=TRUE,F123=TRUE)</formula>
    </cfRule>
  </conditionalFormatting>
  <conditionalFormatting sqref="H135">
    <cfRule type="expression" dxfId="3295" priority="73">
      <formula>AND($F133=TRUE,F131=TRUE)</formula>
    </cfRule>
  </conditionalFormatting>
  <conditionalFormatting sqref="H143">
    <cfRule type="expression" dxfId="3292" priority="58">
      <formula>AND($F141=TRUE,F139=TRUE)</formula>
    </cfRule>
  </conditionalFormatting>
  <conditionalFormatting sqref="H151">
    <cfRule type="expression" dxfId="3288" priority="43">
      <formula>AND($F149=TRUE,F147=TRUE)</formula>
    </cfRule>
  </conditionalFormatting>
  <conditionalFormatting sqref="H159">
    <cfRule type="expression" dxfId="3284" priority="28">
      <formula>AND($F157=TRUE,F155=TRUE)</formula>
    </cfRule>
  </conditionalFormatting>
  <conditionalFormatting sqref="H167">
    <cfRule type="expression" dxfId="3280" priority="13">
      <formula>AND($F165=TRUE,F163=TRUE)</formula>
    </cfRule>
  </conditionalFormatting>
  <conditionalFormatting sqref="K11:K17">
    <cfRule type="cellIs" dxfId="3277" priority="616" operator="equal">
      <formula>"Black"</formula>
    </cfRule>
    <cfRule type="cellIs" dxfId="3276" priority="615" operator="equal">
      <formula>"Gray"</formula>
    </cfRule>
    <cfRule type="cellIs" dxfId="3275" priority="614" operator="equal">
      <formula>"Magenta"</formula>
    </cfRule>
    <cfRule type="cellIs" dxfId="3274" priority="613" operator="equal">
      <formula>"Dark Gray"</formula>
    </cfRule>
    <cfRule type="cellIs" dxfId="3273" priority="612" operator="equal">
      <formula>"Purple"</formula>
    </cfRule>
    <cfRule type="cellIs" dxfId="3272" priority="611" operator="equal">
      <formula>"Blue"</formula>
    </cfRule>
    <cfRule type="cellIs" dxfId="3271" priority="610" operator="equal">
      <formula>"Green"</formula>
    </cfRule>
    <cfRule type="cellIs" dxfId="3270" priority="609" operator="equal">
      <formula>"orange"</formula>
    </cfRule>
    <cfRule type="cellIs" dxfId="3269" priority="608" operator="equal">
      <formula>"Amber"</formula>
    </cfRule>
    <cfRule type="cellIs" dxfId="3268" priority="607" operator="equal">
      <formula>"Brown"</formula>
    </cfRule>
  </conditionalFormatting>
  <conditionalFormatting sqref="K19:K25">
    <cfRule type="cellIs" dxfId="3267" priority="575" operator="equal">
      <formula>"Gray"</formula>
    </cfRule>
    <cfRule type="cellIs" dxfId="3266" priority="576" operator="equal">
      <formula>"Black"</formula>
    </cfRule>
    <cfRule type="cellIs" dxfId="3265" priority="567" operator="equal">
      <formula>"Brown"</formula>
    </cfRule>
    <cfRule type="cellIs" dxfId="3264" priority="568" operator="equal">
      <formula>"Amber"</formula>
    </cfRule>
    <cfRule type="cellIs" dxfId="3263" priority="569" operator="equal">
      <formula>"orange"</formula>
    </cfRule>
    <cfRule type="cellIs" dxfId="3262" priority="570" operator="equal">
      <formula>"Green"</formula>
    </cfRule>
    <cfRule type="cellIs" dxfId="3261" priority="571" operator="equal">
      <formula>"Blue"</formula>
    </cfRule>
    <cfRule type="cellIs" dxfId="3260" priority="572" operator="equal">
      <formula>"Purple"</formula>
    </cfRule>
    <cfRule type="cellIs" dxfId="3259" priority="573" operator="equal">
      <formula>"Dark Gray"</formula>
    </cfRule>
    <cfRule type="cellIs" dxfId="3258" priority="574" operator="equal">
      <formula>"Magenta"</formula>
    </cfRule>
  </conditionalFormatting>
  <conditionalFormatting sqref="K27:K33">
    <cfRule type="cellIs" dxfId="3257" priority="557" operator="equal">
      <formula>"Brown"</formula>
    </cfRule>
    <cfRule type="cellIs" dxfId="3256" priority="558" operator="equal">
      <formula>"Amber"</formula>
    </cfRule>
    <cfRule type="cellIs" dxfId="3255" priority="559" operator="equal">
      <formula>"orange"</formula>
    </cfRule>
    <cfRule type="cellIs" dxfId="3254" priority="560" operator="equal">
      <formula>"Green"</formula>
    </cfRule>
    <cfRule type="cellIs" dxfId="3253" priority="561" operator="equal">
      <formula>"Blue"</formula>
    </cfRule>
    <cfRule type="cellIs" dxfId="3252" priority="562" operator="equal">
      <formula>"Purple"</formula>
    </cfRule>
    <cfRule type="cellIs" dxfId="3251" priority="563" operator="equal">
      <formula>"Dark Gray"</formula>
    </cfRule>
    <cfRule type="cellIs" dxfId="3250" priority="564" operator="equal">
      <formula>"Magenta"</formula>
    </cfRule>
    <cfRule type="cellIs" dxfId="3249" priority="565" operator="equal">
      <formula>"Gray"</formula>
    </cfRule>
    <cfRule type="cellIs" dxfId="3248" priority="566" operator="equal">
      <formula>"Black"</formula>
    </cfRule>
  </conditionalFormatting>
  <conditionalFormatting sqref="K35:K41">
    <cfRule type="cellIs" dxfId="3247" priority="548" operator="equal">
      <formula>"Amber"</formula>
    </cfRule>
    <cfRule type="cellIs" dxfId="3246" priority="549" operator="equal">
      <formula>"orange"</formula>
    </cfRule>
    <cfRule type="cellIs" dxfId="3245" priority="550" operator="equal">
      <formula>"Green"</formula>
    </cfRule>
    <cfRule type="cellIs" dxfId="3244" priority="551" operator="equal">
      <formula>"Blue"</formula>
    </cfRule>
    <cfRule type="cellIs" dxfId="3243" priority="552" operator="equal">
      <formula>"Purple"</formula>
    </cfRule>
    <cfRule type="cellIs" dxfId="3242" priority="553" operator="equal">
      <formula>"Dark Gray"</formula>
    </cfRule>
    <cfRule type="cellIs" dxfId="3241" priority="555" operator="equal">
      <formula>"Gray"</formula>
    </cfRule>
    <cfRule type="cellIs" dxfId="3240" priority="556" operator="equal">
      <formula>"Black"</formula>
    </cfRule>
    <cfRule type="cellIs" dxfId="3239" priority="547" operator="equal">
      <formula>"Brown"</formula>
    </cfRule>
    <cfRule type="cellIs" dxfId="3238" priority="554" operator="equal">
      <formula>"Magenta"</formula>
    </cfRule>
  </conditionalFormatting>
  <conditionalFormatting sqref="K43:K49">
    <cfRule type="cellIs" dxfId="3237" priority="537" operator="equal">
      <formula>"Brown"</formula>
    </cfRule>
    <cfRule type="cellIs" dxfId="3236" priority="546" operator="equal">
      <formula>"Black"</formula>
    </cfRule>
    <cfRule type="cellIs" dxfId="3235" priority="538" operator="equal">
      <formula>"Amber"</formula>
    </cfRule>
    <cfRule type="cellIs" dxfId="3234" priority="545" operator="equal">
      <formula>"Gray"</formula>
    </cfRule>
    <cfRule type="cellIs" dxfId="3233" priority="544" operator="equal">
      <formula>"Magenta"</formula>
    </cfRule>
    <cfRule type="cellIs" dxfId="3232" priority="543" operator="equal">
      <formula>"Dark Gray"</formula>
    </cfRule>
    <cfRule type="cellIs" dxfId="3231" priority="542" operator="equal">
      <formula>"Purple"</formula>
    </cfRule>
    <cfRule type="cellIs" dxfId="3230" priority="541" operator="equal">
      <formula>"Blue"</formula>
    </cfRule>
    <cfRule type="cellIs" dxfId="3229" priority="540" operator="equal">
      <formula>"Green"</formula>
    </cfRule>
    <cfRule type="cellIs" dxfId="3228" priority="539" operator="equal">
      <formula>"orange"</formula>
    </cfRule>
  </conditionalFormatting>
  <conditionalFormatting sqref="K51:K57">
    <cfRule type="cellIs" dxfId="3227" priority="535" operator="equal">
      <formula>"Gray"</formula>
    </cfRule>
    <cfRule type="cellIs" dxfId="3226" priority="536" operator="equal">
      <formula>"Black"</formula>
    </cfRule>
    <cfRule type="cellIs" dxfId="3225" priority="527" operator="equal">
      <formula>"Brown"</formula>
    </cfRule>
    <cfRule type="cellIs" dxfId="3224" priority="528" operator="equal">
      <formula>"Amber"</formula>
    </cfRule>
    <cfRule type="cellIs" dxfId="3223" priority="529" operator="equal">
      <formula>"orange"</formula>
    </cfRule>
    <cfRule type="cellIs" dxfId="3222" priority="530" operator="equal">
      <formula>"Green"</formula>
    </cfRule>
    <cfRule type="cellIs" dxfId="3221" priority="531" operator="equal">
      <formula>"Blue"</formula>
    </cfRule>
    <cfRule type="cellIs" dxfId="3220" priority="532" operator="equal">
      <formula>"Purple"</formula>
    </cfRule>
    <cfRule type="cellIs" dxfId="3219" priority="533" operator="equal">
      <formula>"Dark Gray"</formula>
    </cfRule>
    <cfRule type="cellIs" dxfId="3218" priority="534" operator="equal">
      <formula>"Magenta"</formula>
    </cfRule>
  </conditionalFormatting>
  <conditionalFormatting sqref="K59:K65">
    <cfRule type="cellIs" dxfId="3217" priority="522" operator="equal">
      <formula>"Purple"</formula>
    </cfRule>
    <cfRule type="cellIs" dxfId="3216" priority="519" operator="equal">
      <formula>"orange"</formula>
    </cfRule>
    <cfRule type="cellIs" dxfId="3215" priority="526" operator="equal">
      <formula>"Black"</formula>
    </cfRule>
    <cfRule type="cellIs" dxfId="3214" priority="525" operator="equal">
      <formula>"Gray"</formula>
    </cfRule>
    <cfRule type="cellIs" dxfId="3213" priority="524" operator="equal">
      <formula>"Magenta"</formula>
    </cfRule>
    <cfRule type="cellIs" dxfId="3212" priority="523" operator="equal">
      <formula>"Dark Gray"</formula>
    </cfRule>
    <cfRule type="cellIs" dxfId="3211" priority="521" operator="equal">
      <formula>"Blue"</formula>
    </cfRule>
    <cfRule type="cellIs" dxfId="3210" priority="520" operator="equal">
      <formula>"Green"</formula>
    </cfRule>
    <cfRule type="cellIs" dxfId="3209" priority="517" operator="equal">
      <formula>"Brown"</formula>
    </cfRule>
    <cfRule type="cellIs" dxfId="3208" priority="518" operator="equal">
      <formula>"Amber"</formula>
    </cfRule>
  </conditionalFormatting>
  <conditionalFormatting sqref="K67:K73">
    <cfRule type="cellIs" dxfId="3207" priority="507" operator="equal">
      <formula>"Brown"</formula>
    </cfRule>
    <cfRule type="cellIs" dxfId="3206" priority="512" operator="equal">
      <formula>"Purple"</formula>
    </cfRule>
    <cfRule type="cellIs" dxfId="3205" priority="508" operator="equal">
      <formula>"Amber"</formula>
    </cfRule>
    <cfRule type="cellIs" dxfId="3204" priority="509" operator="equal">
      <formula>"orange"</formula>
    </cfRule>
    <cfRule type="cellIs" dxfId="3203" priority="510" operator="equal">
      <formula>"Green"</formula>
    </cfRule>
    <cfRule type="cellIs" dxfId="3202" priority="511" operator="equal">
      <formula>"Blue"</formula>
    </cfRule>
    <cfRule type="cellIs" dxfId="3201" priority="513" operator="equal">
      <formula>"Dark Gray"</formula>
    </cfRule>
    <cfRule type="cellIs" dxfId="3200" priority="514" operator="equal">
      <formula>"Magenta"</formula>
    </cfRule>
    <cfRule type="cellIs" dxfId="3199" priority="515" operator="equal">
      <formula>"Gray"</formula>
    </cfRule>
    <cfRule type="cellIs" dxfId="3198" priority="516" operator="equal">
      <formula>"Black"</formula>
    </cfRule>
  </conditionalFormatting>
  <conditionalFormatting sqref="K75:K81">
    <cfRule type="cellIs" dxfId="3197" priority="506" operator="equal">
      <formula>"Black"</formula>
    </cfRule>
    <cfRule type="cellIs" dxfId="3196" priority="499" operator="equal">
      <formula>"orange"</formula>
    </cfRule>
    <cfRule type="cellIs" dxfId="3195" priority="500" operator="equal">
      <formula>"Green"</formula>
    </cfRule>
    <cfRule type="cellIs" dxfId="3194" priority="497" operator="equal">
      <formula>"Brown"</formula>
    </cfRule>
    <cfRule type="cellIs" dxfId="3193" priority="498" operator="equal">
      <formula>"Amber"</formula>
    </cfRule>
    <cfRule type="cellIs" dxfId="3192" priority="501" operator="equal">
      <formula>"Blue"</formula>
    </cfRule>
    <cfRule type="cellIs" dxfId="3191" priority="502" operator="equal">
      <formula>"Purple"</formula>
    </cfRule>
    <cfRule type="cellIs" dxfId="3190" priority="503" operator="equal">
      <formula>"Dark Gray"</formula>
    </cfRule>
    <cfRule type="cellIs" dxfId="3189" priority="504" operator="equal">
      <formula>"Magenta"</formula>
    </cfRule>
    <cfRule type="cellIs" dxfId="3188" priority="505" operator="equal">
      <formula>"Gray"</formula>
    </cfRule>
  </conditionalFormatting>
  <conditionalFormatting sqref="K83:K89">
    <cfRule type="cellIs" dxfId="3187" priority="487" operator="equal">
      <formula>"Brown"</formula>
    </cfRule>
    <cfRule type="cellIs" dxfId="3186" priority="488" operator="equal">
      <formula>"Amber"</formula>
    </cfRule>
    <cfRule type="cellIs" dxfId="3185" priority="489" operator="equal">
      <formula>"orange"</formula>
    </cfRule>
    <cfRule type="cellIs" dxfId="3184" priority="490" operator="equal">
      <formula>"Green"</formula>
    </cfRule>
    <cfRule type="cellIs" dxfId="3183" priority="491" operator="equal">
      <formula>"Blue"</formula>
    </cfRule>
    <cfRule type="cellIs" dxfId="3182" priority="493" operator="equal">
      <formula>"Dark Gray"</formula>
    </cfRule>
    <cfRule type="cellIs" dxfId="3181" priority="494" operator="equal">
      <formula>"Magenta"</formula>
    </cfRule>
    <cfRule type="cellIs" dxfId="3180" priority="495" operator="equal">
      <formula>"Gray"</formula>
    </cfRule>
    <cfRule type="cellIs" dxfId="3179" priority="496" operator="equal">
      <formula>"Black"</formula>
    </cfRule>
    <cfRule type="cellIs" dxfId="3178" priority="492" operator="equal">
      <formula>"Purple"</formula>
    </cfRule>
  </conditionalFormatting>
  <conditionalFormatting sqref="K91:K97">
    <cfRule type="cellIs" dxfId="3177" priority="486" operator="equal">
      <formula>"Black"</formula>
    </cfRule>
    <cfRule type="cellIs" dxfId="3176" priority="481" operator="equal">
      <formula>"Blue"</formula>
    </cfRule>
    <cfRule type="cellIs" dxfId="3175" priority="477" operator="equal">
      <formula>"Brown"</formula>
    </cfRule>
    <cfRule type="cellIs" dxfId="3174" priority="478" operator="equal">
      <formula>"Amber"</formula>
    </cfRule>
    <cfRule type="cellIs" dxfId="3173" priority="479" operator="equal">
      <formula>"orange"</formula>
    </cfRule>
    <cfRule type="cellIs" dxfId="3172" priority="480" operator="equal">
      <formula>"Green"</formula>
    </cfRule>
    <cfRule type="cellIs" dxfId="3171" priority="484" operator="equal">
      <formula>"Magenta"</formula>
    </cfRule>
    <cfRule type="cellIs" dxfId="3170" priority="482" operator="equal">
      <formula>"Purple"</formula>
    </cfRule>
    <cfRule type="cellIs" dxfId="3169" priority="483" operator="equal">
      <formula>"Dark Gray"</formula>
    </cfRule>
    <cfRule type="cellIs" dxfId="3168" priority="485" operator="equal">
      <formula>"Gray"</formula>
    </cfRule>
  </conditionalFormatting>
  <conditionalFormatting sqref="K99:K105">
    <cfRule type="cellIs" dxfId="3167" priority="467" operator="equal">
      <formula>"Brown"</formula>
    </cfRule>
    <cfRule type="cellIs" dxfId="3166" priority="468" operator="equal">
      <formula>"Amber"</formula>
    </cfRule>
    <cfRule type="cellIs" dxfId="3165" priority="469" operator="equal">
      <formula>"orange"</formula>
    </cfRule>
    <cfRule type="cellIs" dxfId="3164" priority="471" operator="equal">
      <formula>"Blue"</formula>
    </cfRule>
    <cfRule type="cellIs" dxfId="3163" priority="472" operator="equal">
      <formula>"Purple"</formula>
    </cfRule>
    <cfRule type="cellIs" dxfId="3162" priority="473" operator="equal">
      <formula>"Dark Gray"</formula>
    </cfRule>
    <cfRule type="cellIs" dxfId="3161" priority="475" operator="equal">
      <formula>"Gray"</formula>
    </cfRule>
    <cfRule type="cellIs" dxfId="3160" priority="474" operator="equal">
      <formula>"Magenta"</formula>
    </cfRule>
    <cfRule type="cellIs" dxfId="3159" priority="476" operator="equal">
      <formula>"Black"</formula>
    </cfRule>
    <cfRule type="cellIs" dxfId="3158" priority="470" operator="equal">
      <formula>"Green"</formula>
    </cfRule>
  </conditionalFormatting>
  <conditionalFormatting sqref="K107:K113">
    <cfRule type="cellIs" dxfId="3157" priority="464" operator="equal">
      <formula>"Magenta"</formula>
    </cfRule>
    <cfRule type="cellIs" dxfId="3156" priority="457" operator="equal">
      <formula>"Brown"</formula>
    </cfRule>
    <cfRule type="cellIs" dxfId="3155" priority="458" operator="equal">
      <formula>"Amber"</formula>
    </cfRule>
    <cfRule type="cellIs" dxfId="3154" priority="459" operator="equal">
      <formula>"orange"</formula>
    </cfRule>
    <cfRule type="cellIs" dxfId="3153" priority="460" operator="equal">
      <formula>"Green"</formula>
    </cfRule>
    <cfRule type="cellIs" dxfId="3152" priority="461" operator="equal">
      <formula>"Blue"</formula>
    </cfRule>
    <cfRule type="cellIs" dxfId="3151" priority="462" operator="equal">
      <formula>"Purple"</formula>
    </cfRule>
    <cfRule type="cellIs" dxfId="3150" priority="463" operator="equal">
      <formula>"Dark Gray"</formula>
    </cfRule>
    <cfRule type="cellIs" dxfId="3149" priority="465" operator="equal">
      <formula>"Gray"</formula>
    </cfRule>
    <cfRule type="cellIs" dxfId="3148" priority="466" operator="equal">
      <formula>"Black"</formula>
    </cfRule>
  </conditionalFormatting>
  <conditionalFormatting sqref="K115:K121">
    <cfRule type="cellIs" dxfId="3147" priority="448" operator="equal">
      <formula>"Amber"</formula>
    </cfRule>
    <cfRule type="cellIs" dxfId="3146" priority="447" operator="equal">
      <formula>"Brown"</formula>
    </cfRule>
    <cfRule type="cellIs" dxfId="3145" priority="456" operator="equal">
      <formula>"Black"</formula>
    </cfRule>
    <cfRule type="cellIs" dxfId="3144" priority="455" operator="equal">
      <formula>"Gray"</formula>
    </cfRule>
    <cfRule type="cellIs" dxfId="3143" priority="454" operator="equal">
      <formula>"Magenta"</formula>
    </cfRule>
    <cfRule type="cellIs" dxfId="3142" priority="453" operator="equal">
      <formula>"Dark Gray"</formula>
    </cfRule>
    <cfRule type="cellIs" dxfId="3141" priority="452" operator="equal">
      <formula>"Purple"</formula>
    </cfRule>
    <cfRule type="cellIs" dxfId="3140" priority="451" operator="equal">
      <formula>"Blue"</formula>
    </cfRule>
    <cfRule type="cellIs" dxfId="3139" priority="450" operator="equal">
      <formula>"Green"</formula>
    </cfRule>
    <cfRule type="cellIs" dxfId="3138" priority="449" operator="equal">
      <formula>"orange"</formula>
    </cfRule>
  </conditionalFormatting>
  <conditionalFormatting sqref="K123:K129">
    <cfRule type="cellIs" dxfId="3137" priority="442" operator="equal">
      <formula>"Purple"</formula>
    </cfRule>
    <cfRule type="cellIs" dxfId="3136" priority="441" operator="equal">
      <formula>"Blue"</formula>
    </cfRule>
    <cfRule type="cellIs" dxfId="3135" priority="440" operator="equal">
      <formula>"Green"</formula>
    </cfRule>
    <cfRule type="cellIs" dxfId="3134" priority="438" operator="equal">
      <formula>"Amber"</formula>
    </cfRule>
    <cfRule type="cellIs" dxfId="3133" priority="439" operator="equal">
      <formula>"orange"</formula>
    </cfRule>
    <cfRule type="cellIs" dxfId="3132" priority="446" operator="equal">
      <formula>"Black"</formula>
    </cfRule>
    <cfRule type="cellIs" dxfId="3131" priority="445" operator="equal">
      <formula>"Gray"</formula>
    </cfRule>
    <cfRule type="cellIs" dxfId="3130" priority="444" operator="equal">
      <formula>"Magenta"</formula>
    </cfRule>
    <cfRule type="cellIs" dxfId="3129" priority="443" operator="equal">
      <formula>"Dark Gray"</formula>
    </cfRule>
    <cfRule type="cellIs" dxfId="3128" priority="437" operator="equal">
      <formula>"Brown"</formula>
    </cfRule>
  </conditionalFormatting>
  <conditionalFormatting sqref="K131:K137">
    <cfRule type="cellIs" dxfId="3127" priority="432" operator="equal">
      <formula>"Purple"</formula>
    </cfRule>
    <cfRule type="cellIs" dxfId="3126" priority="433" operator="equal">
      <formula>"Dark Gray"</formula>
    </cfRule>
    <cfRule type="cellIs" dxfId="3125" priority="434" operator="equal">
      <formula>"Magenta"</formula>
    </cfRule>
    <cfRule type="cellIs" dxfId="3124" priority="435" operator="equal">
      <formula>"Gray"</formula>
    </cfRule>
    <cfRule type="cellIs" dxfId="3123" priority="436" operator="equal">
      <formula>"Black"</formula>
    </cfRule>
    <cfRule type="cellIs" dxfId="3122" priority="431" operator="equal">
      <formula>"Blue"</formula>
    </cfRule>
    <cfRule type="cellIs" dxfId="3121" priority="427" operator="equal">
      <formula>"Brown"</formula>
    </cfRule>
    <cfRule type="cellIs" dxfId="3120" priority="428" operator="equal">
      <formula>"Amber"</formula>
    </cfRule>
    <cfRule type="cellIs" dxfId="3119" priority="429" operator="equal">
      <formula>"orange"</formula>
    </cfRule>
    <cfRule type="cellIs" dxfId="3118" priority="430" operator="equal">
      <formula>"Green"</formula>
    </cfRule>
  </conditionalFormatting>
  <conditionalFormatting sqref="K139:K145">
    <cfRule type="cellIs" dxfId="3117" priority="422" operator="equal">
      <formula>"Purple"</formula>
    </cfRule>
    <cfRule type="cellIs" dxfId="3116" priority="420" operator="equal">
      <formula>"Green"</formula>
    </cfRule>
    <cfRule type="cellIs" dxfId="3115" priority="419" operator="equal">
      <formula>"orange"</formula>
    </cfRule>
    <cfRule type="cellIs" dxfId="3114" priority="418" operator="equal">
      <formula>"Amber"</formula>
    </cfRule>
    <cfRule type="cellIs" dxfId="3113" priority="417" operator="equal">
      <formula>"Brown"</formula>
    </cfRule>
    <cfRule type="cellIs" dxfId="3112" priority="423" operator="equal">
      <formula>"Dark Gray"</formula>
    </cfRule>
    <cfRule type="cellIs" dxfId="3111" priority="424" operator="equal">
      <formula>"Magenta"</formula>
    </cfRule>
    <cfRule type="cellIs" dxfId="3110" priority="425" operator="equal">
      <formula>"Gray"</formula>
    </cfRule>
    <cfRule type="cellIs" dxfId="3109" priority="426" operator="equal">
      <formula>"Black"</formula>
    </cfRule>
    <cfRule type="cellIs" dxfId="3108" priority="421" operator="equal">
      <formula>"Blue"</formula>
    </cfRule>
  </conditionalFormatting>
  <conditionalFormatting sqref="K147:K153">
    <cfRule type="cellIs" dxfId="3107" priority="415" operator="equal">
      <formula>"Gray"</formula>
    </cfRule>
    <cfRule type="cellIs" dxfId="3106" priority="413" operator="equal">
      <formula>"Dark Gray"</formula>
    </cfRule>
    <cfRule type="cellIs" dxfId="3105" priority="416" operator="equal">
      <formula>"Black"</formula>
    </cfRule>
    <cfRule type="cellIs" dxfId="3104" priority="412" operator="equal">
      <formula>"Purple"</formula>
    </cfRule>
    <cfRule type="cellIs" dxfId="3103" priority="411" operator="equal">
      <formula>"Blue"</formula>
    </cfRule>
    <cfRule type="cellIs" dxfId="3102" priority="410" operator="equal">
      <formula>"Green"</formula>
    </cfRule>
    <cfRule type="cellIs" dxfId="3101" priority="409" operator="equal">
      <formula>"orange"</formula>
    </cfRule>
    <cfRule type="cellIs" dxfId="3100" priority="408" operator="equal">
      <formula>"Amber"</formula>
    </cfRule>
    <cfRule type="cellIs" dxfId="3099" priority="407" operator="equal">
      <formula>"Brown"</formula>
    </cfRule>
    <cfRule type="cellIs" dxfId="3098" priority="414" operator="equal">
      <formula>"Magenta"</formula>
    </cfRule>
  </conditionalFormatting>
  <conditionalFormatting sqref="K155:K161">
    <cfRule type="cellIs" dxfId="3097" priority="398" operator="equal">
      <formula>"Amber"</formula>
    </cfRule>
    <cfRule type="cellIs" dxfId="3096" priority="402" operator="equal">
      <formula>"Purple"</formula>
    </cfRule>
    <cfRule type="cellIs" dxfId="3095" priority="397" operator="equal">
      <formula>"Brown"</formula>
    </cfRule>
    <cfRule type="cellIs" dxfId="3094" priority="401" operator="equal">
      <formula>"Blue"</formula>
    </cfRule>
    <cfRule type="cellIs" dxfId="3093" priority="400" operator="equal">
      <formula>"Green"</formula>
    </cfRule>
    <cfRule type="cellIs" dxfId="3092" priority="399" operator="equal">
      <formula>"orange"</formula>
    </cfRule>
    <cfRule type="cellIs" dxfId="3091" priority="405" operator="equal">
      <formula>"Gray"</formula>
    </cfRule>
    <cfRule type="cellIs" dxfId="3090" priority="406" operator="equal">
      <formula>"Black"</formula>
    </cfRule>
    <cfRule type="cellIs" dxfId="3089" priority="404" operator="equal">
      <formula>"Magenta"</formula>
    </cfRule>
    <cfRule type="cellIs" dxfId="3088" priority="403" operator="equal">
      <formula>"Dark Gray"</formula>
    </cfRule>
  </conditionalFormatting>
  <conditionalFormatting sqref="K163:K169">
    <cfRule type="cellIs" dxfId="3087" priority="389" operator="equal">
      <formula>"orange"</formula>
    </cfRule>
    <cfRule type="cellIs" dxfId="3086" priority="390" operator="equal">
      <formula>"Green"</formula>
    </cfRule>
    <cfRule type="cellIs" dxfId="3085" priority="391" operator="equal">
      <formula>"Blue"</formula>
    </cfRule>
    <cfRule type="cellIs" dxfId="3084" priority="392" operator="equal">
      <formula>"Purple"</formula>
    </cfRule>
    <cfRule type="cellIs" dxfId="3083" priority="393" operator="equal">
      <formula>"Dark Gray"</formula>
    </cfRule>
    <cfRule type="cellIs" dxfId="3082" priority="394" operator="equal">
      <formula>"Magenta"</formula>
    </cfRule>
    <cfRule type="cellIs" dxfId="3081" priority="395" operator="equal">
      <formula>"Gray"</formula>
    </cfRule>
    <cfRule type="cellIs" dxfId="3080" priority="396" operator="equal">
      <formula>"Black"</formula>
    </cfRule>
    <cfRule type="cellIs" dxfId="3079" priority="387" operator="equal">
      <formula>"Brown"</formula>
    </cfRule>
    <cfRule type="cellIs" dxfId="3078" priority="388" operator="equal">
      <formula>"Amber"</formula>
    </cfRule>
  </conditionalFormatting>
  <dataValidations count="2">
    <dataValidation type="list" allowBlank="1" showInputMessage="1" showErrorMessage="1" sqref="K11:K17 K155:K161 K19:K25 K27:K33 K35:K41 K43:K49 K51:K57 K59:K65 K67:K73 K75:K81 K83:K89 K91:K97 K99:K105 K107:K113 K115:K121 K123:K129 K131:K137 K139:K145 K147:K153 K163:K169" xr:uid="{DB81B075-4D48-4882-9E3E-4BBB63548F7A}">
      <formula1>color</formula1>
    </dataValidation>
    <dataValidation type="list" allowBlank="1" showInputMessage="1" showErrorMessage="1" sqref="C11:C17 C19:C25 C35:C41 C43:C49 C107:C113 C51:C57 C67:C73 C59:C65 C115:C121 C75:C81 C83:C89 C91:C97 C99:C105 C123:C129 C131:C137 C139:C145 C155:C161 C163:C169 C147:C153 C27:C33" xr:uid="{356F72E3-F060-4E77-AD2C-E89980A4B960}">
      <formula1>Label</formula1>
    </dataValidation>
  </dataValidations>
  <hyperlinks>
    <hyperlink ref="F5:H5" r:id="rId1" location="label-scopes" display="Label scopes" xr:uid="{E107F218-462C-41D0-9252-E715C147D5E4}"/>
    <hyperlink ref="C5" r:id="rId2" xr:uid="{2505CD10-D4E4-4A57-A5E0-84E2A30ACC33}"/>
    <hyperlink ref="C6" r:id="rId3" xr:uid="{CBE79519-10C3-4096-85FC-2AED70F40961}"/>
    <hyperlink ref="C7" r:id="rId4" xr:uid="{54EC42E2-4948-4D96-8871-98937A6E051B}"/>
    <hyperlink ref="K5" r:id="rId5" location="label-colors" xr:uid="{8F94DFD4-5339-407F-B339-3972AF25F76A}"/>
    <hyperlink ref="C8" r:id="rId6" location="label-priority-order-matters" xr:uid="{339063B6-E112-499B-BC1B-588DE072F637}"/>
  </hyperlinks>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expression" priority="277" id="{4BC6D33A-884B-4877-9211-DF770DE9C9BD}">
            <xm:f>OR($C11=INputs!$A$3,$C11=INputs!$A$4)</xm:f>
            <x14:dxf>
              <font>
                <color theme="0"/>
              </font>
              <fill>
                <patternFill>
                  <bgColor theme="0"/>
                </patternFill>
              </fill>
            </x14:dxf>
          </x14:cfRule>
          <xm:sqref>F13:G13</xm:sqref>
        </x14:conditionalFormatting>
        <x14:conditionalFormatting xmlns:xm="http://schemas.microsoft.com/office/excel/2006/main">
          <x14:cfRule type="expression" priority="276" id="{79C0A3C7-C67D-4620-8C22-69F2E450DC8F}">
            <xm:f>OR($C11=INputs!$A$3,$C11=INputs!$A$4)</xm:f>
            <x14:dxf>
              <font>
                <color theme="0"/>
              </font>
              <fill>
                <patternFill>
                  <bgColor theme="0"/>
                </patternFill>
              </fill>
            </x14:dxf>
          </x14:cfRule>
          <xm:sqref>F15:G15</xm:sqref>
        </x14:conditionalFormatting>
        <x14:conditionalFormatting xmlns:xm="http://schemas.microsoft.com/office/excel/2006/main">
          <x14:cfRule type="expression" priority="275" id="{FE6E2C9B-EDD1-4DBB-BDFD-C82903295B38}">
            <xm:f>OR($C11=INputs!$A$3,$C11=INputs!$A$4)</xm:f>
            <x14:dxf>
              <font>
                <color theme="0"/>
              </font>
              <fill>
                <patternFill>
                  <bgColor theme="0"/>
                </patternFill>
              </fill>
            </x14:dxf>
          </x14:cfRule>
          <xm:sqref>F17:G17</xm:sqref>
        </x14:conditionalFormatting>
        <x14:conditionalFormatting xmlns:xm="http://schemas.microsoft.com/office/excel/2006/main">
          <x14:cfRule type="expression" priority="295" id="{3B5AB798-7678-4B1D-9B42-6AE3D2F2ED68}">
            <xm:f>OR($C19=INputs!$A$3,$C19=INputs!$A$4)</xm:f>
            <x14:dxf>
              <font>
                <color theme="0"/>
              </font>
              <fill>
                <patternFill>
                  <bgColor theme="0"/>
                </patternFill>
              </fill>
            </x14:dxf>
          </x14:cfRule>
          <xm:sqref>F21:G21</xm:sqref>
        </x14:conditionalFormatting>
        <x14:conditionalFormatting xmlns:xm="http://schemas.microsoft.com/office/excel/2006/main">
          <x14:cfRule type="expression" priority="294" id="{31E154AF-6C95-424A-A8DA-91B0ACC7AF78}">
            <xm:f>OR($C19=INputs!$A$3,$C19=INputs!$A$4)</xm:f>
            <x14:dxf>
              <font>
                <color theme="0"/>
              </font>
              <fill>
                <patternFill>
                  <bgColor theme="0"/>
                </patternFill>
              </fill>
            </x14:dxf>
          </x14:cfRule>
          <xm:sqref>F23:G23</xm:sqref>
        </x14:conditionalFormatting>
        <x14:conditionalFormatting xmlns:xm="http://schemas.microsoft.com/office/excel/2006/main">
          <x14:cfRule type="expression" priority="293" id="{F5618FAE-8AF3-46C0-9DC2-2E40E43C57F2}">
            <xm:f>OR($C19=INputs!$A$3,$C19=INputs!$A$4)</xm:f>
            <x14:dxf>
              <font>
                <color theme="0"/>
              </font>
              <fill>
                <patternFill>
                  <bgColor theme="0"/>
                </patternFill>
              </fill>
            </x14:dxf>
          </x14:cfRule>
          <xm:sqref>F25:G25</xm:sqref>
        </x14:conditionalFormatting>
        <x14:conditionalFormatting xmlns:xm="http://schemas.microsoft.com/office/excel/2006/main">
          <x14:cfRule type="expression" priority="262" id="{A57C6B13-7F46-4694-A037-80D873B5BDBA}">
            <xm:f>OR($C27=INputs!$A$3,$C27=INputs!$A$4)</xm:f>
            <x14:dxf>
              <font>
                <color theme="0"/>
              </font>
              <fill>
                <patternFill>
                  <bgColor theme="0"/>
                </patternFill>
              </fill>
            </x14:dxf>
          </x14:cfRule>
          <xm:sqref>F29:G29</xm:sqref>
        </x14:conditionalFormatting>
        <x14:conditionalFormatting xmlns:xm="http://schemas.microsoft.com/office/excel/2006/main">
          <x14:cfRule type="expression" priority="261" id="{7939BBC7-45F9-4F70-963D-A6C6117CBD78}">
            <xm:f>OR($C27=INputs!$A$3,$C27=INputs!$A$4)</xm:f>
            <x14:dxf>
              <font>
                <color theme="0"/>
              </font>
              <fill>
                <patternFill>
                  <bgColor theme="0"/>
                </patternFill>
              </fill>
            </x14:dxf>
          </x14:cfRule>
          <xm:sqref>F31:G31</xm:sqref>
        </x14:conditionalFormatting>
        <x14:conditionalFormatting xmlns:xm="http://schemas.microsoft.com/office/excel/2006/main">
          <x14:cfRule type="expression" priority="260" id="{23B8CACD-B4B3-42A4-8929-D3F3C7A10C86}">
            <xm:f>OR($C27=INputs!$A$3,$C27=INputs!$A$4)</xm:f>
            <x14:dxf>
              <font>
                <color theme="0"/>
              </font>
              <fill>
                <patternFill>
                  <bgColor theme="0"/>
                </patternFill>
              </fill>
            </x14:dxf>
          </x14:cfRule>
          <xm:sqref>F33:G33</xm:sqref>
        </x14:conditionalFormatting>
        <x14:conditionalFormatting xmlns:xm="http://schemas.microsoft.com/office/excel/2006/main">
          <x14:cfRule type="expression" priority="247" id="{73485346-CF8D-4B6D-BAFE-DB60D02DA28E}">
            <xm:f>OR($C35=INputs!$A$3,$C35=INputs!$A$4)</xm:f>
            <x14:dxf>
              <font>
                <color theme="0"/>
              </font>
              <fill>
                <patternFill>
                  <bgColor theme="0"/>
                </patternFill>
              </fill>
            </x14:dxf>
          </x14:cfRule>
          <xm:sqref>F37:G37</xm:sqref>
        </x14:conditionalFormatting>
        <x14:conditionalFormatting xmlns:xm="http://schemas.microsoft.com/office/excel/2006/main">
          <x14:cfRule type="expression" priority="246" id="{C73ACE4C-1964-4805-8126-FDE45A0587FC}">
            <xm:f>OR($C35=INputs!$A$3,$C35=INputs!$A$4)</xm:f>
            <x14:dxf>
              <font>
                <color theme="0"/>
              </font>
              <fill>
                <patternFill>
                  <bgColor theme="0"/>
                </patternFill>
              </fill>
            </x14:dxf>
          </x14:cfRule>
          <xm:sqref>F39:G39</xm:sqref>
        </x14:conditionalFormatting>
        <x14:conditionalFormatting xmlns:xm="http://schemas.microsoft.com/office/excel/2006/main">
          <x14:cfRule type="expression" priority="245" id="{BF7BAD95-619B-437B-B9C7-0725E444D099}">
            <xm:f>OR($C35=INputs!$A$3,$C35=INputs!$A$4)</xm:f>
            <x14:dxf>
              <font>
                <color theme="0"/>
              </font>
              <fill>
                <patternFill>
                  <bgColor theme="0"/>
                </patternFill>
              </fill>
            </x14:dxf>
          </x14:cfRule>
          <xm:sqref>F41:G41</xm:sqref>
        </x14:conditionalFormatting>
        <x14:conditionalFormatting xmlns:xm="http://schemas.microsoft.com/office/excel/2006/main">
          <x14:cfRule type="expression" priority="232" id="{0B01E80C-C1CE-4727-99D9-A689E7E7E44B}">
            <xm:f>OR($C43=INputs!$A$3,$C43=INputs!$A$4)</xm:f>
            <x14:dxf>
              <font>
                <color theme="0"/>
              </font>
              <fill>
                <patternFill>
                  <bgColor theme="0"/>
                </patternFill>
              </fill>
            </x14:dxf>
          </x14:cfRule>
          <xm:sqref>F45:G45</xm:sqref>
        </x14:conditionalFormatting>
        <x14:conditionalFormatting xmlns:xm="http://schemas.microsoft.com/office/excel/2006/main">
          <x14:cfRule type="expression" priority="231" id="{F96BA19A-457D-403D-B4A3-61003AFB71A8}">
            <xm:f>OR($C43=INputs!$A$3,$C43=INputs!$A$4)</xm:f>
            <x14:dxf>
              <font>
                <color theme="0"/>
              </font>
              <fill>
                <patternFill>
                  <bgColor theme="0"/>
                </patternFill>
              </fill>
            </x14:dxf>
          </x14:cfRule>
          <xm:sqref>F47:G47</xm:sqref>
        </x14:conditionalFormatting>
        <x14:conditionalFormatting xmlns:xm="http://schemas.microsoft.com/office/excel/2006/main">
          <x14:cfRule type="expression" priority="230" id="{60FE0385-DF00-4E5A-B14E-9D918E28184B}">
            <xm:f>OR($C43=INputs!$A$3,$C43=INputs!$A$4)</xm:f>
            <x14:dxf>
              <font>
                <color theme="0"/>
              </font>
              <fill>
                <patternFill>
                  <bgColor theme="0"/>
                </patternFill>
              </fill>
            </x14:dxf>
          </x14:cfRule>
          <xm:sqref>F49:G49</xm:sqref>
        </x14:conditionalFormatting>
        <x14:conditionalFormatting xmlns:xm="http://schemas.microsoft.com/office/excel/2006/main">
          <x14:cfRule type="expression" priority="217" id="{47B2FE99-49C6-442D-AF09-1CD8D07A30FE}">
            <xm:f>OR($C51=INputs!$A$3,$C51=INputs!$A$4)</xm:f>
            <x14:dxf>
              <font>
                <color theme="0"/>
              </font>
              <fill>
                <patternFill>
                  <bgColor theme="0"/>
                </patternFill>
              </fill>
            </x14:dxf>
          </x14:cfRule>
          <xm:sqref>F53:G53</xm:sqref>
        </x14:conditionalFormatting>
        <x14:conditionalFormatting xmlns:xm="http://schemas.microsoft.com/office/excel/2006/main">
          <x14:cfRule type="expression" priority="216" id="{C0442535-9D4B-4969-BE4A-A9AD5F85365F}">
            <xm:f>OR($C51=INputs!$A$3,$C51=INputs!$A$4)</xm:f>
            <x14:dxf>
              <font>
                <color theme="0"/>
              </font>
              <fill>
                <patternFill>
                  <bgColor theme="0"/>
                </patternFill>
              </fill>
            </x14:dxf>
          </x14:cfRule>
          <xm:sqref>F55:G55</xm:sqref>
        </x14:conditionalFormatting>
        <x14:conditionalFormatting xmlns:xm="http://schemas.microsoft.com/office/excel/2006/main">
          <x14:cfRule type="expression" priority="215" id="{E6D573D0-A88B-4D76-9FD4-A58C730EE2B4}">
            <xm:f>OR($C51=INputs!$A$3,$C51=INputs!$A$4)</xm:f>
            <x14:dxf>
              <font>
                <color theme="0"/>
              </font>
              <fill>
                <patternFill>
                  <bgColor theme="0"/>
                </patternFill>
              </fill>
            </x14:dxf>
          </x14:cfRule>
          <xm:sqref>F57:G57</xm:sqref>
        </x14:conditionalFormatting>
        <x14:conditionalFormatting xmlns:xm="http://schemas.microsoft.com/office/excel/2006/main">
          <x14:cfRule type="expression" priority="202" id="{C092FA1A-6DC5-4193-A561-EB71C3A4D9FE}">
            <xm:f>OR($C59=INputs!$A$3,$C59=INputs!$A$4)</xm:f>
            <x14:dxf>
              <font>
                <color theme="0"/>
              </font>
              <fill>
                <patternFill>
                  <bgColor theme="0"/>
                </patternFill>
              </fill>
            </x14:dxf>
          </x14:cfRule>
          <xm:sqref>F61:G61</xm:sqref>
        </x14:conditionalFormatting>
        <x14:conditionalFormatting xmlns:xm="http://schemas.microsoft.com/office/excel/2006/main">
          <x14:cfRule type="expression" priority="201" id="{82C4C78A-D227-4894-8785-3B19F622496D}">
            <xm:f>OR($C59=INputs!$A$3,$C59=INputs!$A$4)</xm:f>
            <x14:dxf>
              <font>
                <color theme="0"/>
              </font>
              <fill>
                <patternFill>
                  <bgColor theme="0"/>
                </patternFill>
              </fill>
            </x14:dxf>
          </x14:cfRule>
          <xm:sqref>F63:G63</xm:sqref>
        </x14:conditionalFormatting>
        <x14:conditionalFormatting xmlns:xm="http://schemas.microsoft.com/office/excel/2006/main">
          <x14:cfRule type="expression" priority="200" id="{7BCA7327-7121-447B-9200-7040B46B51A2}">
            <xm:f>OR($C59=INputs!$A$3,$C59=INputs!$A$4)</xm:f>
            <x14:dxf>
              <font>
                <color theme="0"/>
              </font>
              <fill>
                <patternFill>
                  <bgColor theme="0"/>
                </patternFill>
              </fill>
            </x14:dxf>
          </x14:cfRule>
          <xm:sqref>F65:G65</xm:sqref>
        </x14:conditionalFormatting>
        <x14:conditionalFormatting xmlns:xm="http://schemas.microsoft.com/office/excel/2006/main">
          <x14:cfRule type="expression" priority="187" id="{D236D48F-8D6E-4D76-999B-64CA07C77A9F}">
            <xm:f>OR($C67=INputs!$A$3,$C67=INputs!$A$4)</xm:f>
            <x14:dxf>
              <font>
                <color theme="0"/>
              </font>
              <fill>
                <patternFill>
                  <bgColor theme="0"/>
                </patternFill>
              </fill>
            </x14:dxf>
          </x14:cfRule>
          <xm:sqref>F69:G69</xm:sqref>
        </x14:conditionalFormatting>
        <x14:conditionalFormatting xmlns:xm="http://schemas.microsoft.com/office/excel/2006/main">
          <x14:cfRule type="expression" priority="186" id="{B863897F-1D63-401C-A222-F898509497A9}">
            <xm:f>OR($C67=INputs!$A$3,$C67=INputs!$A$4)</xm:f>
            <x14:dxf>
              <font>
                <color theme="0"/>
              </font>
              <fill>
                <patternFill>
                  <bgColor theme="0"/>
                </patternFill>
              </fill>
            </x14:dxf>
          </x14:cfRule>
          <xm:sqref>F71:G71</xm:sqref>
        </x14:conditionalFormatting>
        <x14:conditionalFormatting xmlns:xm="http://schemas.microsoft.com/office/excel/2006/main">
          <x14:cfRule type="expression" priority="185" id="{1CC66BFC-66E3-4D83-A47E-967004C9C20C}">
            <xm:f>OR($C67=INputs!$A$3,$C67=INputs!$A$4)</xm:f>
            <x14:dxf>
              <font>
                <color theme="0"/>
              </font>
              <fill>
                <patternFill>
                  <bgColor theme="0"/>
                </patternFill>
              </fill>
            </x14:dxf>
          </x14:cfRule>
          <xm:sqref>F73:G73</xm:sqref>
        </x14:conditionalFormatting>
        <x14:conditionalFormatting xmlns:xm="http://schemas.microsoft.com/office/excel/2006/main">
          <x14:cfRule type="expression" priority="172" id="{88C2BD49-1DE8-430E-B8F4-8F7B5B52708D}">
            <xm:f>OR($C75=INputs!$A$3,$C75=INputs!$A$4)</xm:f>
            <x14:dxf>
              <font>
                <color theme="0"/>
              </font>
              <fill>
                <patternFill>
                  <bgColor theme="0"/>
                </patternFill>
              </fill>
            </x14:dxf>
          </x14:cfRule>
          <xm:sqref>F77:G77</xm:sqref>
        </x14:conditionalFormatting>
        <x14:conditionalFormatting xmlns:xm="http://schemas.microsoft.com/office/excel/2006/main">
          <x14:cfRule type="expression" priority="171" id="{11FE4B10-D852-49EB-9B5C-E095D0B164CA}">
            <xm:f>OR($C75=INputs!$A$3,$C75=INputs!$A$4)</xm:f>
            <x14:dxf>
              <font>
                <color theme="0"/>
              </font>
              <fill>
                <patternFill>
                  <bgColor theme="0"/>
                </patternFill>
              </fill>
            </x14:dxf>
          </x14:cfRule>
          <xm:sqref>F79:G79</xm:sqref>
        </x14:conditionalFormatting>
        <x14:conditionalFormatting xmlns:xm="http://schemas.microsoft.com/office/excel/2006/main">
          <x14:cfRule type="expression" priority="170" id="{8ED5EE6A-F7EE-40C7-AC91-22739B35EA5E}">
            <xm:f>OR($C75=INputs!$A$3,$C75=INputs!$A$4)</xm:f>
            <x14:dxf>
              <font>
                <color theme="0"/>
              </font>
              <fill>
                <patternFill>
                  <bgColor theme="0"/>
                </patternFill>
              </fill>
            </x14:dxf>
          </x14:cfRule>
          <xm:sqref>F81:G81</xm:sqref>
        </x14:conditionalFormatting>
        <x14:conditionalFormatting xmlns:xm="http://schemas.microsoft.com/office/excel/2006/main">
          <x14:cfRule type="expression" priority="157" id="{3F849517-2F79-4B82-95C2-169AC31081DF}">
            <xm:f>OR($C83=INputs!$A$3,$C83=INputs!$A$4)</xm:f>
            <x14:dxf>
              <font>
                <color theme="0"/>
              </font>
              <fill>
                <patternFill>
                  <bgColor theme="0"/>
                </patternFill>
              </fill>
            </x14:dxf>
          </x14:cfRule>
          <xm:sqref>F85:G85</xm:sqref>
        </x14:conditionalFormatting>
        <x14:conditionalFormatting xmlns:xm="http://schemas.microsoft.com/office/excel/2006/main">
          <x14:cfRule type="expression" priority="156" id="{FAC915DE-7706-4EF3-A756-EB3AD1BB696F}">
            <xm:f>OR($C83=INputs!$A$3,$C83=INputs!$A$4)</xm:f>
            <x14:dxf>
              <font>
                <color theme="0"/>
              </font>
              <fill>
                <patternFill>
                  <bgColor theme="0"/>
                </patternFill>
              </fill>
            </x14:dxf>
          </x14:cfRule>
          <xm:sqref>F87:G87</xm:sqref>
        </x14:conditionalFormatting>
        <x14:conditionalFormatting xmlns:xm="http://schemas.microsoft.com/office/excel/2006/main">
          <x14:cfRule type="expression" priority="155" id="{FC2B160B-BD3D-4AD9-82E5-6A4FA6551C5F}">
            <xm:f>OR($C83=INputs!$A$3,$C83=INputs!$A$4)</xm:f>
            <x14:dxf>
              <font>
                <color theme="0"/>
              </font>
              <fill>
                <patternFill>
                  <bgColor theme="0"/>
                </patternFill>
              </fill>
            </x14:dxf>
          </x14:cfRule>
          <xm:sqref>F89:G89</xm:sqref>
        </x14:conditionalFormatting>
        <x14:conditionalFormatting xmlns:xm="http://schemas.microsoft.com/office/excel/2006/main">
          <x14:cfRule type="expression" priority="142" id="{531739A8-EC9A-4892-A05D-674A5CC93E1D}">
            <xm:f>OR($C91=INputs!$A$3,$C91=INputs!$A$4)</xm:f>
            <x14:dxf>
              <font>
                <color theme="0"/>
              </font>
              <fill>
                <patternFill>
                  <bgColor theme="0"/>
                </patternFill>
              </fill>
            </x14:dxf>
          </x14:cfRule>
          <xm:sqref>F93:G93</xm:sqref>
        </x14:conditionalFormatting>
        <x14:conditionalFormatting xmlns:xm="http://schemas.microsoft.com/office/excel/2006/main">
          <x14:cfRule type="expression" priority="141" id="{1F05A349-F455-4FC1-9871-6DF0DA5B3FF4}">
            <xm:f>OR($C91=INputs!$A$3,$C91=INputs!$A$4)</xm:f>
            <x14:dxf>
              <font>
                <color theme="0"/>
              </font>
              <fill>
                <patternFill>
                  <bgColor theme="0"/>
                </patternFill>
              </fill>
            </x14:dxf>
          </x14:cfRule>
          <xm:sqref>F95:G95</xm:sqref>
        </x14:conditionalFormatting>
        <x14:conditionalFormatting xmlns:xm="http://schemas.microsoft.com/office/excel/2006/main">
          <x14:cfRule type="expression" priority="140" id="{307BA9C5-A723-42CF-9551-66E50ECE9B4D}">
            <xm:f>OR($C91=INputs!$A$3,$C91=INputs!$A$4)</xm:f>
            <x14:dxf>
              <font>
                <color theme="0"/>
              </font>
              <fill>
                <patternFill>
                  <bgColor theme="0"/>
                </patternFill>
              </fill>
            </x14:dxf>
          </x14:cfRule>
          <xm:sqref>F97:G97</xm:sqref>
        </x14:conditionalFormatting>
        <x14:conditionalFormatting xmlns:xm="http://schemas.microsoft.com/office/excel/2006/main">
          <x14:cfRule type="expression" priority="127" id="{F5AAD17C-9000-4A66-9A28-47D2D3014BA1}">
            <xm:f>OR($C99=INputs!$A$3,$C99=INputs!$A$4)</xm:f>
            <x14:dxf>
              <font>
                <color theme="0"/>
              </font>
              <fill>
                <patternFill>
                  <bgColor theme="0"/>
                </patternFill>
              </fill>
            </x14:dxf>
          </x14:cfRule>
          <xm:sqref>F101:G101</xm:sqref>
        </x14:conditionalFormatting>
        <x14:conditionalFormatting xmlns:xm="http://schemas.microsoft.com/office/excel/2006/main">
          <x14:cfRule type="expression" priority="126" id="{E2A2AFDA-97B0-47D4-8592-2A27D2EF748B}">
            <xm:f>OR($C99=INputs!$A$3,$C99=INputs!$A$4)</xm:f>
            <x14:dxf>
              <font>
                <color theme="0"/>
              </font>
              <fill>
                <patternFill>
                  <bgColor theme="0"/>
                </patternFill>
              </fill>
            </x14:dxf>
          </x14:cfRule>
          <xm:sqref>F103:G103</xm:sqref>
        </x14:conditionalFormatting>
        <x14:conditionalFormatting xmlns:xm="http://schemas.microsoft.com/office/excel/2006/main">
          <x14:cfRule type="expression" priority="125" id="{6453B847-7035-4F0B-BF85-F7BE4B32890D}">
            <xm:f>OR($C99=INputs!$A$3,$C99=INputs!$A$4)</xm:f>
            <x14:dxf>
              <font>
                <color theme="0"/>
              </font>
              <fill>
                <patternFill>
                  <bgColor theme="0"/>
                </patternFill>
              </fill>
            </x14:dxf>
          </x14:cfRule>
          <xm:sqref>F105:G105</xm:sqref>
        </x14:conditionalFormatting>
        <x14:conditionalFormatting xmlns:xm="http://schemas.microsoft.com/office/excel/2006/main">
          <x14:cfRule type="expression" priority="112" id="{2103654D-A476-4434-B425-54547DAF5B61}">
            <xm:f>OR($C107=INputs!$A$3,$C107=INputs!$A$4)</xm:f>
            <x14:dxf>
              <font>
                <color theme="0"/>
              </font>
              <fill>
                <patternFill>
                  <bgColor theme="0"/>
                </patternFill>
              </fill>
            </x14:dxf>
          </x14:cfRule>
          <xm:sqref>F109:G109</xm:sqref>
        </x14:conditionalFormatting>
        <x14:conditionalFormatting xmlns:xm="http://schemas.microsoft.com/office/excel/2006/main">
          <x14:cfRule type="expression" priority="111" id="{68AA9BC7-6CA7-4116-B999-0BDA401DBAAD}">
            <xm:f>OR($C107=INputs!$A$3,$C107=INputs!$A$4)</xm:f>
            <x14:dxf>
              <font>
                <color theme="0"/>
              </font>
              <fill>
                <patternFill>
                  <bgColor theme="0"/>
                </patternFill>
              </fill>
            </x14:dxf>
          </x14:cfRule>
          <xm:sqref>F111:G111</xm:sqref>
        </x14:conditionalFormatting>
        <x14:conditionalFormatting xmlns:xm="http://schemas.microsoft.com/office/excel/2006/main">
          <x14:cfRule type="expression" priority="110" id="{1D786910-B25A-4F63-8519-093FBA7F6A07}">
            <xm:f>OR($C107=INputs!$A$3,$C107=INputs!$A$4)</xm:f>
            <x14:dxf>
              <font>
                <color theme="0"/>
              </font>
              <fill>
                <patternFill>
                  <bgColor theme="0"/>
                </patternFill>
              </fill>
            </x14:dxf>
          </x14:cfRule>
          <xm:sqref>F113:G113</xm:sqref>
        </x14:conditionalFormatting>
        <x14:conditionalFormatting xmlns:xm="http://schemas.microsoft.com/office/excel/2006/main">
          <x14:cfRule type="expression" priority="97" id="{D0EB0FD8-AA2B-408C-AFBD-C7BAB6E21A03}">
            <xm:f>OR($C115=INputs!$A$3,$C115=INputs!$A$4)</xm:f>
            <x14:dxf>
              <font>
                <color theme="0"/>
              </font>
              <fill>
                <patternFill>
                  <bgColor theme="0"/>
                </patternFill>
              </fill>
            </x14:dxf>
          </x14:cfRule>
          <xm:sqref>F117:G117</xm:sqref>
        </x14:conditionalFormatting>
        <x14:conditionalFormatting xmlns:xm="http://schemas.microsoft.com/office/excel/2006/main">
          <x14:cfRule type="expression" priority="96" id="{3AB9635A-851D-4CA0-A220-37F01FCDD3AF}">
            <xm:f>OR($C115=INputs!$A$3,$C115=INputs!$A$4)</xm:f>
            <x14:dxf>
              <font>
                <color theme="0"/>
              </font>
              <fill>
                <patternFill>
                  <bgColor theme="0"/>
                </patternFill>
              </fill>
            </x14:dxf>
          </x14:cfRule>
          <xm:sqref>F119:G119</xm:sqref>
        </x14:conditionalFormatting>
        <x14:conditionalFormatting xmlns:xm="http://schemas.microsoft.com/office/excel/2006/main">
          <x14:cfRule type="expression" priority="95" id="{61FEE70E-6A25-46AE-ADDB-AC59725E661E}">
            <xm:f>OR($C115=INputs!$A$3,$C115=INputs!$A$4)</xm:f>
            <x14:dxf>
              <font>
                <color theme="0"/>
              </font>
              <fill>
                <patternFill>
                  <bgColor theme="0"/>
                </patternFill>
              </fill>
            </x14:dxf>
          </x14:cfRule>
          <xm:sqref>F121:G121</xm:sqref>
        </x14:conditionalFormatting>
        <x14:conditionalFormatting xmlns:xm="http://schemas.microsoft.com/office/excel/2006/main">
          <x14:cfRule type="expression" priority="82" id="{502D6BB3-574C-4175-BE82-7E012519AC79}">
            <xm:f>OR($C123=INputs!$A$3,$C123=INputs!$A$4)</xm:f>
            <x14:dxf>
              <font>
                <color theme="0"/>
              </font>
              <fill>
                <patternFill>
                  <bgColor theme="0"/>
                </patternFill>
              </fill>
            </x14:dxf>
          </x14:cfRule>
          <xm:sqref>F125:G125</xm:sqref>
        </x14:conditionalFormatting>
        <x14:conditionalFormatting xmlns:xm="http://schemas.microsoft.com/office/excel/2006/main">
          <x14:cfRule type="expression" priority="81" id="{FAD3EA3F-E292-4A6B-94E0-7720667815AB}">
            <xm:f>OR($C123=INputs!$A$3,$C123=INputs!$A$4)</xm:f>
            <x14:dxf>
              <font>
                <color theme="0"/>
              </font>
              <fill>
                <patternFill>
                  <bgColor theme="0"/>
                </patternFill>
              </fill>
            </x14:dxf>
          </x14:cfRule>
          <xm:sqref>F127:G127</xm:sqref>
        </x14:conditionalFormatting>
        <x14:conditionalFormatting xmlns:xm="http://schemas.microsoft.com/office/excel/2006/main">
          <x14:cfRule type="expression" priority="80" id="{C411D667-2B31-4293-B44D-5370FEBB8870}">
            <xm:f>OR($C123=INputs!$A$3,$C123=INputs!$A$4)</xm:f>
            <x14:dxf>
              <font>
                <color theme="0"/>
              </font>
              <fill>
                <patternFill>
                  <bgColor theme="0"/>
                </patternFill>
              </fill>
            </x14:dxf>
          </x14:cfRule>
          <xm:sqref>F129:G129</xm:sqref>
        </x14:conditionalFormatting>
        <x14:conditionalFormatting xmlns:xm="http://schemas.microsoft.com/office/excel/2006/main">
          <x14:cfRule type="expression" priority="67" id="{9FF2B607-687C-4FE6-8604-93C25A3AA36E}">
            <xm:f>OR($C131=INputs!$A$3,$C131=INputs!$A$4)</xm:f>
            <x14:dxf>
              <font>
                <color theme="0"/>
              </font>
              <fill>
                <patternFill>
                  <bgColor theme="0"/>
                </patternFill>
              </fill>
            </x14:dxf>
          </x14:cfRule>
          <xm:sqref>F133:G133</xm:sqref>
        </x14:conditionalFormatting>
        <x14:conditionalFormatting xmlns:xm="http://schemas.microsoft.com/office/excel/2006/main">
          <x14:cfRule type="expression" priority="66" id="{66C552C3-ADB8-4161-84E0-300A8C3D3169}">
            <xm:f>OR($C131=INputs!$A$3,$C131=INputs!$A$4)</xm:f>
            <x14:dxf>
              <font>
                <color theme="0"/>
              </font>
              <fill>
                <patternFill>
                  <bgColor theme="0"/>
                </patternFill>
              </fill>
            </x14:dxf>
          </x14:cfRule>
          <xm:sqref>F135:G135</xm:sqref>
        </x14:conditionalFormatting>
        <x14:conditionalFormatting xmlns:xm="http://schemas.microsoft.com/office/excel/2006/main">
          <x14:cfRule type="expression" priority="65" id="{14E26197-2982-4F55-A10E-76CF32F694A2}">
            <xm:f>OR($C131=INputs!$A$3,$C131=INputs!$A$4)</xm:f>
            <x14:dxf>
              <font>
                <color theme="0"/>
              </font>
              <fill>
                <patternFill>
                  <bgColor theme="0"/>
                </patternFill>
              </fill>
            </x14:dxf>
          </x14:cfRule>
          <xm:sqref>F137:G137</xm:sqref>
        </x14:conditionalFormatting>
        <x14:conditionalFormatting xmlns:xm="http://schemas.microsoft.com/office/excel/2006/main">
          <x14:cfRule type="expression" priority="52" id="{CE839C8D-885E-4DE3-AB74-4F55F781C802}">
            <xm:f>OR($C139=INputs!$A$3,$C139=INputs!$A$4)</xm:f>
            <x14:dxf>
              <font>
                <color theme="0"/>
              </font>
              <fill>
                <patternFill>
                  <bgColor theme="0"/>
                </patternFill>
              </fill>
            </x14:dxf>
          </x14:cfRule>
          <xm:sqref>F141:G141</xm:sqref>
        </x14:conditionalFormatting>
        <x14:conditionalFormatting xmlns:xm="http://schemas.microsoft.com/office/excel/2006/main">
          <x14:cfRule type="expression" priority="51" id="{1DDDB4D3-EB9E-479F-967A-2D88AB7B844A}">
            <xm:f>OR($C139=INputs!$A$3,$C139=INputs!$A$4)</xm:f>
            <x14:dxf>
              <font>
                <color theme="0"/>
              </font>
              <fill>
                <patternFill>
                  <bgColor theme="0"/>
                </patternFill>
              </fill>
            </x14:dxf>
          </x14:cfRule>
          <xm:sqref>F143:G143</xm:sqref>
        </x14:conditionalFormatting>
        <x14:conditionalFormatting xmlns:xm="http://schemas.microsoft.com/office/excel/2006/main">
          <x14:cfRule type="expression" priority="50" id="{0E1C854A-521E-4971-9EAA-5132BF47E0BB}">
            <xm:f>OR($C139=INputs!$A$3,$C139=INputs!$A$4)</xm:f>
            <x14:dxf>
              <font>
                <color theme="0"/>
              </font>
              <fill>
                <patternFill>
                  <bgColor theme="0"/>
                </patternFill>
              </fill>
            </x14:dxf>
          </x14:cfRule>
          <xm:sqref>F145:G145</xm:sqref>
        </x14:conditionalFormatting>
        <x14:conditionalFormatting xmlns:xm="http://schemas.microsoft.com/office/excel/2006/main">
          <x14:cfRule type="expression" priority="37" id="{A0060E65-965A-492B-9AA0-DED3F7A4A514}">
            <xm:f>OR($C147=INputs!$A$3,$C147=INputs!$A$4)</xm:f>
            <x14:dxf>
              <font>
                <color theme="0"/>
              </font>
              <fill>
                <patternFill>
                  <bgColor theme="0"/>
                </patternFill>
              </fill>
            </x14:dxf>
          </x14:cfRule>
          <xm:sqref>F149:G149</xm:sqref>
        </x14:conditionalFormatting>
        <x14:conditionalFormatting xmlns:xm="http://schemas.microsoft.com/office/excel/2006/main">
          <x14:cfRule type="expression" priority="36" id="{EC02BE2A-355E-4962-8EDF-D62D744C0B0C}">
            <xm:f>OR($C147=INputs!$A$3,$C147=INputs!$A$4)</xm:f>
            <x14:dxf>
              <font>
                <color theme="0"/>
              </font>
              <fill>
                <patternFill>
                  <bgColor theme="0"/>
                </patternFill>
              </fill>
            </x14:dxf>
          </x14:cfRule>
          <xm:sqref>F151:G151</xm:sqref>
        </x14:conditionalFormatting>
        <x14:conditionalFormatting xmlns:xm="http://schemas.microsoft.com/office/excel/2006/main">
          <x14:cfRule type="expression" priority="35" id="{6E3BA110-932E-452C-A5C2-75804C670B49}">
            <xm:f>OR($C147=INputs!$A$3,$C147=INputs!$A$4)</xm:f>
            <x14:dxf>
              <font>
                <color theme="0"/>
              </font>
              <fill>
                <patternFill>
                  <bgColor theme="0"/>
                </patternFill>
              </fill>
            </x14:dxf>
          </x14:cfRule>
          <xm:sqref>F153:G153</xm:sqref>
        </x14:conditionalFormatting>
        <x14:conditionalFormatting xmlns:xm="http://schemas.microsoft.com/office/excel/2006/main">
          <x14:cfRule type="expression" priority="22" id="{3A0CA34F-88BA-4B01-9D63-E1DB1421D863}">
            <xm:f>OR($C155=INputs!$A$3,$C155=INputs!$A$4)</xm:f>
            <x14:dxf>
              <font>
                <color theme="0"/>
              </font>
              <fill>
                <patternFill>
                  <bgColor theme="0"/>
                </patternFill>
              </fill>
            </x14:dxf>
          </x14:cfRule>
          <xm:sqref>F157:G157</xm:sqref>
        </x14:conditionalFormatting>
        <x14:conditionalFormatting xmlns:xm="http://schemas.microsoft.com/office/excel/2006/main">
          <x14:cfRule type="expression" priority="21" id="{E634C809-7AF3-44E1-AEFD-F2F7A200D6A2}">
            <xm:f>OR($C155=INputs!$A$3,$C155=INputs!$A$4)</xm:f>
            <x14:dxf>
              <font>
                <color theme="0"/>
              </font>
              <fill>
                <patternFill>
                  <bgColor theme="0"/>
                </patternFill>
              </fill>
            </x14:dxf>
          </x14:cfRule>
          <xm:sqref>F159:G159</xm:sqref>
        </x14:conditionalFormatting>
        <x14:conditionalFormatting xmlns:xm="http://schemas.microsoft.com/office/excel/2006/main">
          <x14:cfRule type="expression" priority="20" id="{44CBC5FB-3FA1-41D7-8567-38941F77ED02}">
            <xm:f>OR($C155=INputs!$A$3,$C155=INputs!$A$4)</xm:f>
            <x14:dxf>
              <font>
                <color theme="0"/>
              </font>
              <fill>
                <patternFill>
                  <bgColor theme="0"/>
                </patternFill>
              </fill>
            </x14:dxf>
          </x14:cfRule>
          <xm:sqref>F161:G161</xm:sqref>
        </x14:conditionalFormatting>
        <x14:conditionalFormatting xmlns:xm="http://schemas.microsoft.com/office/excel/2006/main">
          <x14:cfRule type="expression" priority="7" id="{996B3981-E116-444A-A34B-7CD58A59E450}">
            <xm:f>OR($C163=INputs!$A$3,$C163=INputs!$A$4)</xm:f>
            <x14:dxf>
              <font>
                <color theme="0"/>
              </font>
              <fill>
                <patternFill>
                  <bgColor theme="0"/>
                </patternFill>
              </fill>
            </x14:dxf>
          </x14:cfRule>
          <xm:sqref>F165:G165</xm:sqref>
        </x14:conditionalFormatting>
        <x14:conditionalFormatting xmlns:xm="http://schemas.microsoft.com/office/excel/2006/main">
          <x14:cfRule type="expression" priority="6" id="{B3DDED55-EF64-4317-87B8-A3EAE0C75410}">
            <xm:f>OR($C163=INputs!$A$3,$C163=INputs!$A$4)</xm:f>
            <x14:dxf>
              <font>
                <color theme="0"/>
              </font>
              <fill>
                <patternFill>
                  <bgColor theme="0"/>
                </patternFill>
              </fill>
            </x14:dxf>
          </x14:cfRule>
          <xm:sqref>F167:G167</xm:sqref>
        </x14:conditionalFormatting>
        <x14:conditionalFormatting xmlns:xm="http://schemas.microsoft.com/office/excel/2006/main">
          <x14:cfRule type="expression" priority="5" id="{2F1C1100-1EC1-46C8-A28A-7F197DC1B994}">
            <xm:f>OR($C163=INputs!$A$3,$C163=INputs!$A$4)</xm:f>
            <x14:dxf>
              <font>
                <color theme="0"/>
              </font>
              <fill>
                <patternFill>
                  <bgColor theme="0"/>
                </patternFill>
              </fill>
            </x14:dxf>
          </x14:cfRule>
          <xm:sqref>F169:G169</xm:sqref>
        </x14:conditionalFormatting>
        <x14:conditionalFormatting xmlns:xm="http://schemas.microsoft.com/office/excel/2006/main">
          <x14:cfRule type="expression" priority="274" id="{5C91E27C-AF77-4026-84A5-2A92D4E4207E}">
            <xm:f>OR($C11=INputs!$A$3,$C11=INputs!$A$4)</xm:f>
            <x14:dxf>
              <font>
                <color theme="0"/>
              </font>
              <fill>
                <patternFill>
                  <bgColor theme="0"/>
                </patternFill>
              </fill>
            </x14:dxf>
          </x14:cfRule>
          <xm:sqref>F11:H11</xm:sqref>
        </x14:conditionalFormatting>
        <x14:conditionalFormatting xmlns:xm="http://schemas.microsoft.com/office/excel/2006/main">
          <x14:cfRule type="expression" priority="292" id="{AD2BC392-7051-4D51-BC36-E345B7EA328A}">
            <xm:f>OR($C19=INputs!$A$3,$C19=INputs!$A$4)</xm:f>
            <x14:dxf>
              <font>
                <color theme="0"/>
              </font>
              <fill>
                <patternFill>
                  <bgColor theme="0"/>
                </patternFill>
              </fill>
            </x14:dxf>
          </x14:cfRule>
          <xm:sqref>F19:H19</xm:sqref>
        </x14:conditionalFormatting>
        <x14:conditionalFormatting xmlns:xm="http://schemas.microsoft.com/office/excel/2006/main">
          <x14:cfRule type="expression" priority="259" id="{3D95ECBE-9942-4CA8-BCA6-D8AAE313ACD4}">
            <xm:f>OR($C27=INputs!$A$3,$C27=INputs!$A$4)</xm:f>
            <x14:dxf>
              <font>
                <color theme="0"/>
              </font>
              <fill>
                <patternFill>
                  <bgColor theme="0"/>
                </patternFill>
              </fill>
            </x14:dxf>
          </x14:cfRule>
          <xm:sqref>F27:H27</xm:sqref>
        </x14:conditionalFormatting>
        <x14:conditionalFormatting xmlns:xm="http://schemas.microsoft.com/office/excel/2006/main">
          <x14:cfRule type="expression" priority="244" id="{26D33937-1E54-4DD2-A9C9-E32E53E13EF3}">
            <xm:f>OR($C35=INputs!$A$3,$C35=INputs!$A$4)</xm:f>
            <x14:dxf>
              <font>
                <color theme="0"/>
              </font>
              <fill>
                <patternFill>
                  <bgColor theme="0"/>
                </patternFill>
              </fill>
            </x14:dxf>
          </x14:cfRule>
          <xm:sqref>F35:H35</xm:sqref>
        </x14:conditionalFormatting>
        <x14:conditionalFormatting xmlns:xm="http://schemas.microsoft.com/office/excel/2006/main">
          <x14:cfRule type="expression" priority="229" id="{5A198E0D-9F6A-4326-835C-F090267D3B71}">
            <xm:f>OR($C43=INputs!$A$3,$C43=INputs!$A$4)</xm:f>
            <x14:dxf>
              <font>
                <color theme="0"/>
              </font>
              <fill>
                <patternFill>
                  <bgColor theme="0"/>
                </patternFill>
              </fill>
            </x14:dxf>
          </x14:cfRule>
          <xm:sqref>F43:H43</xm:sqref>
        </x14:conditionalFormatting>
        <x14:conditionalFormatting xmlns:xm="http://schemas.microsoft.com/office/excel/2006/main">
          <x14:cfRule type="expression" priority="214" id="{16D849F8-4C35-45C2-AEA0-CF51F2FC61C1}">
            <xm:f>OR($C51=INputs!$A$3,$C51=INputs!$A$4)</xm:f>
            <x14:dxf>
              <font>
                <color theme="0"/>
              </font>
              <fill>
                <patternFill>
                  <bgColor theme="0"/>
                </patternFill>
              </fill>
            </x14:dxf>
          </x14:cfRule>
          <xm:sqref>F51:H51</xm:sqref>
        </x14:conditionalFormatting>
        <x14:conditionalFormatting xmlns:xm="http://schemas.microsoft.com/office/excel/2006/main">
          <x14:cfRule type="expression" priority="199" id="{357B238A-233D-429B-951F-E788BA478F59}">
            <xm:f>OR($C59=INputs!$A$3,$C59=INputs!$A$4)</xm:f>
            <x14:dxf>
              <font>
                <color theme="0"/>
              </font>
              <fill>
                <patternFill>
                  <bgColor theme="0"/>
                </patternFill>
              </fill>
            </x14:dxf>
          </x14:cfRule>
          <xm:sqref>F59:H59</xm:sqref>
        </x14:conditionalFormatting>
        <x14:conditionalFormatting xmlns:xm="http://schemas.microsoft.com/office/excel/2006/main">
          <x14:cfRule type="expression" priority="184" id="{3341499B-4861-4A57-A832-363BD4FC515A}">
            <xm:f>OR($C67=INputs!$A$3,$C67=INputs!$A$4)</xm:f>
            <x14:dxf>
              <font>
                <color theme="0"/>
              </font>
              <fill>
                <patternFill>
                  <bgColor theme="0"/>
                </patternFill>
              </fill>
            </x14:dxf>
          </x14:cfRule>
          <xm:sqref>F67:H67</xm:sqref>
        </x14:conditionalFormatting>
        <x14:conditionalFormatting xmlns:xm="http://schemas.microsoft.com/office/excel/2006/main">
          <x14:cfRule type="expression" priority="169" id="{C7B828D4-CB8A-4261-BB7D-DCDB278F2FC6}">
            <xm:f>OR($C75=INputs!$A$3,$C75=INputs!$A$4)</xm:f>
            <x14:dxf>
              <font>
                <color theme="0"/>
              </font>
              <fill>
                <patternFill>
                  <bgColor theme="0"/>
                </patternFill>
              </fill>
            </x14:dxf>
          </x14:cfRule>
          <xm:sqref>F75:H75</xm:sqref>
        </x14:conditionalFormatting>
        <x14:conditionalFormatting xmlns:xm="http://schemas.microsoft.com/office/excel/2006/main">
          <x14:cfRule type="expression" priority="154" id="{875578DF-2721-425C-9415-5367E1266EF3}">
            <xm:f>OR($C83=INputs!$A$3,$C83=INputs!$A$4)</xm:f>
            <x14:dxf>
              <font>
                <color theme="0"/>
              </font>
              <fill>
                <patternFill>
                  <bgColor theme="0"/>
                </patternFill>
              </fill>
            </x14:dxf>
          </x14:cfRule>
          <xm:sqref>F83:H83</xm:sqref>
        </x14:conditionalFormatting>
        <x14:conditionalFormatting xmlns:xm="http://schemas.microsoft.com/office/excel/2006/main">
          <x14:cfRule type="expression" priority="139" id="{C9B17E19-E59C-4D60-9BD3-B6B90E5BFE78}">
            <xm:f>OR($C91=INputs!$A$3,$C91=INputs!$A$4)</xm:f>
            <x14:dxf>
              <font>
                <color theme="0"/>
              </font>
              <fill>
                <patternFill>
                  <bgColor theme="0"/>
                </patternFill>
              </fill>
            </x14:dxf>
          </x14:cfRule>
          <xm:sqref>F91:H91</xm:sqref>
        </x14:conditionalFormatting>
        <x14:conditionalFormatting xmlns:xm="http://schemas.microsoft.com/office/excel/2006/main">
          <x14:cfRule type="expression" priority="124" id="{2FA3FD40-6EF6-4B41-8415-DCADDE5FDCA3}">
            <xm:f>OR($C99=INputs!$A$3,$C99=INputs!$A$4)</xm:f>
            <x14:dxf>
              <font>
                <color theme="0"/>
              </font>
              <fill>
                <patternFill>
                  <bgColor theme="0"/>
                </patternFill>
              </fill>
            </x14:dxf>
          </x14:cfRule>
          <xm:sqref>F99:H99</xm:sqref>
        </x14:conditionalFormatting>
        <x14:conditionalFormatting xmlns:xm="http://schemas.microsoft.com/office/excel/2006/main">
          <x14:cfRule type="expression" priority="109" id="{C526430B-381A-4E41-96C7-59108C2581D2}">
            <xm:f>OR($C107=INputs!$A$3,$C107=INputs!$A$4)</xm:f>
            <x14:dxf>
              <font>
                <color theme="0"/>
              </font>
              <fill>
                <patternFill>
                  <bgColor theme="0"/>
                </patternFill>
              </fill>
            </x14:dxf>
          </x14:cfRule>
          <xm:sqref>F107:H107</xm:sqref>
        </x14:conditionalFormatting>
        <x14:conditionalFormatting xmlns:xm="http://schemas.microsoft.com/office/excel/2006/main">
          <x14:cfRule type="expression" priority="94" id="{952B3BC8-64FE-4780-9371-6EEF43DAFB03}">
            <xm:f>OR($C115=INputs!$A$3,$C115=INputs!$A$4)</xm:f>
            <x14:dxf>
              <font>
                <color theme="0"/>
              </font>
              <fill>
                <patternFill>
                  <bgColor theme="0"/>
                </patternFill>
              </fill>
            </x14:dxf>
          </x14:cfRule>
          <xm:sqref>F115:H115</xm:sqref>
        </x14:conditionalFormatting>
        <x14:conditionalFormatting xmlns:xm="http://schemas.microsoft.com/office/excel/2006/main">
          <x14:cfRule type="expression" priority="79" id="{D2E1CBB6-B6F5-47A0-8464-91543EFCB647}">
            <xm:f>OR($C123=INputs!$A$3,$C123=INputs!$A$4)</xm:f>
            <x14:dxf>
              <font>
                <color theme="0"/>
              </font>
              <fill>
                <patternFill>
                  <bgColor theme="0"/>
                </patternFill>
              </fill>
            </x14:dxf>
          </x14:cfRule>
          <xm:sqref>F123:H123</xm:sqref>
        </x14:conditionalFormatting>
        <x14:conditionalFormatting xmlns:xm="http://schemas.microsoft.com/office/excel/2006/main">
          <x14:cfRule type="expression" priority="64" id="{BBE4A019-6A76-4CBD-B8DD-199C87C5201E}">
            <xm:f>OR($C131=INputs!$A$3,$C131=INputs!$A$4)</xm:f>
            <x14:dxf>
              <font>
                <color theme="0"/>
              </font>
              <fill>
                <patternFill>
                  <bgColor theme="0"/>
                </patternFill>
              </fill>
            </x14:dxf>
          </x14:cfRule>
          <xm:sqref>F131:H131</xm:sqref>
        </x14:conditionalFormatting>
        <x14:conditionalFormatting xmlns:xm="http://schemas.microsoft.com/office/excel/2006/main">
          <x14:cfRule type="expression" priority="49" id="{F653901D-D1DE-4223-AA72-EEDD714EB063}">
            <xm:f>OR($C139=INputs!$A$3,$C139=INputs!$A$4)</xm:f>
            <x14:dxf>
              <font>
                <color theme="0"/>
              </font>
              <fill>
                <patternFill>
                  <bgColor theme="0"/>
                </patternFill>
              </fill>
            </x14:dxf>
          </x14:cfRule>
          <xm:sqref>F139:H139</xm:sqref>
        </x14:conditionalFormatting>
        <x14:conditionalFormatting xmlns:xm="http://schemas.microsoft.com/office/excel/2006/main">
          <x14:cfRule type="expression" priority="34" id="{BFB6A83F-9508-431F-A2C9-31F4026FADE1}">
            <xm:f>OR($C147=INputs!$A$3,$C147=INputs!$A$4)</xm:f>
            <x14:dxf>
              <font>
                <color theme="0"/>
              </font>
              <fill>
                <patternFill>
                  <bgColor theme="0"/>
                </patternFill>
              </fill>
            </x14:dxf>
          </x14:cfRule>
          <xm:sqref>F147:H147</xm:sqref>
        </x14:conditionalFormatting>
        <x14:conditionalFormatting xmlns:xm="http://schemas.microsoft.com/office/excel/2006/main">
          <x14:cfRule type="expression" priority="19" id="{2516F355-5C8E-4515-BD96-97BD17089824}">
            <xm:f>OR($C155=INputs!$A$3,$C155=INputs!$A$4)</xm:f>
            <x14:dxf>
              <font>
                <color theme="0"/>
              </font>
              <fill>
                <patternFill>
                  <bgColor theme="0"/>
                </patternFill>
              </fill>
            </x14:dxf>
          </x14:cfRule>
          <xm:sqref>F155:H155</xm:sqref>
        </x14:conditionalFormatting>
        <x14:conditionalFormatting xmlns:xm="http://schemas.microsoft.com/office/excel/2006/main">
          <x14:cfRule type="expression" priority="4" id="{DF6AEF91-7013-4382-AF4F-CF1572505B42}">
            <xm:f>OR($C163=INputs!$A$3,$C163=INputs!$A$4)</xm:f>
            <x14:dxf>
              <font>
                <color theme="0"/>
              </font>
              <fill>
                <patternFill>
                  <bgColor theme="0"/>
                </patternFill>
              </fill>
            </x14:dxf>
          </x14:cfRule>
          <xm:sqref>F163:H163</xm:sqref>
        </x14:conditionalFormatting>
        <x14:conditionalFormatting xmlns:xm="http://schemas.microsoft.com/office/excel/2006/main">
          <x14:cfRule type="expression" priority="273" id="{8832B69D-8463-40A4-82AD-807A8B841C85}">
            <xm:f>OR($C11=INputs!$A$3,$C11=INputs!$A$4)</xm:f>
            <x14:dxf>
              <font>
                <color theme="0"/>
              </font>
            </x14:dxf>
          </x14:cfRule>
          <xm:sqref>H13</xm:sqref>
        </x14:conditionalFormatting>
        <x14:conditionalFormatting xmlns:xm="http://schemas.microsoft.com/office/excel/2006/main">
          <x14:cfRule type="expression" priority="272" id="{0CE350A3-B7EC-405A-9958-A14BE3847EA5}">
            <xm:f>OR($C11=INputs!$A$3,$C11=INputs!$A$4)</xm:f>
            <x14:dxf>
              <font>
                <color theme="0"/>
              </font>
            </x14:dxf>
          </x14:cfRule>
          <xm:sqref>H15</xm:sqref>
        </x14:conditionalFormatting>
        <x14:conditionalFormatting xmlns:xm="http://schemas.microsoft.com/office/excel/2006/main">
          <x14:cfRule type="expression" priority="271" id="{9BFF06C1-AE34-479C-9D0E-0857C009C879}">
            <xm:f>OR($C11=INputs!$A$3,$C11=INputs!$A$4)</xm:f>
            <x14:dxf>
              <font>
                <color theme="0"/>
              </font>
            </x14:dxf>
          </x14:cfRule>
          <xm:sqref>H17</xm:sqref>
        </x14:conditionalFormatting>
        <x14:conditionalFormatting xmlns:xm="http://schemas.microsoft.com/office/excel/2006/main">
          <x14:cfRule type="expression" priority="291" id="{B9437C24-C2F4-4C9A-9C52-97D1FEEF8F91}">
            <xm:f>OR($C19=INputs!$A$3,$C19=INputs!$A$4)</xm:f>
            <x14:dxf>
              <font>
                <color theme="0"/>
              </font>
            </x14:dxf>
          </x14:cfRule>
          <xm:sqref>H21</xm:sqref>
        </x14:conditionalFormatting>
        <x14:conditionalFormatting xmlns:xm="http://schemas.microsoft.com/office/excel/2006/main">
          <x14:cfRule type="expression" priority="290" id="{03EE7CD8-83D0-40D6-82C1-CA11E4DCE6FC}">
            <xm:f>OR($C19=INputs!$A$3,$C19=INputs!$A$4)</xm:f>
            <x14:dxf>
              <font>
                <color theme="0"/>
              </font>
            </x14:dxf>
          </x14:cfRule>
          <xm:sqref>H23</xm:sqref>
        </x14:conditionalFormatting>
        <x14:conditionalFormatting xmlns:xm="http://schemas.microsoft.com/office/excel/2006/main">
          <x14:cfRule type="expression" priority="289" id="{858886A7-E141-4B41-BAB0-12BB195DFD93}">
            <xm:f>OR($C19=INputs!$A$3,$C19=INputs!$A$4)</xm:f>
            <x14:dxf>
              <font>
                <color theme="0"/>
              </font>
            </x14:dxf>
          </x14:cfRule>
          <xm:sqref>H25</xm:sqref>
        </x14:conditionalFormatting>
        <x14:conditionalFormatting xmlns:xm="http://schemas.microsoft.com/office/excel/2006/main">
          <x14:cfRule type="expression" priority="258" id="{52A8ED5C-245B-40FB-88C8-2A57F46A14A2}">
            <xm:f>OR($C27=INputs!$A$3,$C27=INputs!$A$4)</xm:f>
            <x14:dxf>
              <font>
                <color theme="0"/>
              </font>
            </x14:dxf>
          </x14:cfRule>
          <xm:sqref>H29</xm:sqref>
        </x14:conditionalFormatting>
        <x14:conditionalFormatting xmlns:xm="http://schemas.microsoft.com/office/excel/2006/main">
          <x14:cfRule type="expression" priority="257" id="{74478924-B6FB-4C6D-9BB9-43BDE73B40F4}">
            <xm:f>OR($C27=INputs!$A$3,$C27=INputs!$A$4)</xm:f>
            <x14:dxf>
              <font>
                <color theme="0"/>
              </font>
            </x14:dxf>
          </x14:cfRule>
          <xm:sqref>H31</xm:sqref>
        </x14:conditionalFormatting>
        <x14:conditionalFormatting xmlns:xm="http://schemas.microsoft.com/office/excel/2006/main">
          <x14:cfRule type="expression" priority="256" id="{CB4F4E21-1E0C-4378-A9AE-C0F6FF5FE934}">
            <xm:f>OR($C27=INputs!$A$3,$C27=INputs!$A$4)</xm:f>
            <x14:dxf>
              <font>
                <color theme="0"/>
              </font>
            </x14:dxf>
          </x14:cfRule>
          <xm:sqref>H33</xm:sqref>
        </x14:conditionalFormatting>
        <x14:conditionalFormatting xmlns:xm="http://schemas.microsoft.com/office/excel/2006/main">
          <x14:cfRule type="expression" priority="243" id="{37736193-FE82-4770-9213-AF2CE4E1A709}">
            <xm:f>OR($C35=INputs!$A$3,$C35=INputs!$A$4)</xm:f>
            <x14:dxf>
              <font>
                <color theme="0"/>
              </font>
            </x14:dxf>
          </x14:cfRule>
          <xm:sqref>H37</xm:sqref>
        </x14:conditionalFormatting>
        <x14:conditionalFormatting xmlns:xm="http://schemas.microsoft.com/office/excel/2006/main">
          <x14:cfRule type="expression" priority="242" id="{66EE4A6F-39A0-4E6D-856C-E0942AF527C4}">
            <xm:f>OR($C35=INputs!$A$3,$C35=INputs!$A$4)</xm:f>
            <x14:dxf>
              <font>
                <color theme="0"/>
              </font>
            </x14:dxf>
          </x14:cfRule>
          <xm:sqref>H39</xm:sqref>
        </x14:conditionalFormatting>
        <x14:conditionalFormatting xmlns:xm="http://schemas.microsoft.com/office/excel/2006/main">
          <x14:cfRule type="expression" priority="241" id="{DDDD8311-7121-42ED-B0F8-455F1428B5D1}">
            <xm:f>OR($C35=INputs!$A$3,$C35=INputs!$A$4)</xm:f>
            <x14:dxf>
              <font>
                <color theme="0"/>
              </font>
            </x14:dxf>
          </x14:cfRule>
          <xm:sqref>H41</xm:sqref>
        </x14:conditionalFormatting>
        <x14:conditionalFormatting xmlns:xm="http://schemas.microsoft.com/office/excel/2006/main">
          <x14:cfRule type="expression" priority="228" id="{674C7039-3363-4EDC-9442-BFB2C9C5F24E}">
            <xm:f>OR($C43=INputs!$A$3,$C43=INputs!$A$4)</xm:f>
            <x14:dxf>
              <font>
                <color theme="0"/>
              </font>
            </x14:dxf>
          </x14:cfRule>
          <xm:sqref>H45</xm:sqref>
        </x14:conditionalFormatting>
        <x14:conditionalFormatting xmlns:xm="http://schemas.microsoft.com/office/excel/2006/main">
          <x14:cfRule type="expression" priority="227" id="{C5FC365E-CF69-4432-B5A0-1BBF52500401}">
            <xm:f>OR($C43=INputs!$A$3,$C43=INputs!$A$4)</xm:f>
            <x14:dxf>
              <font>
                <color theme="0"/>
              </font>
            </x14:dxf>
          </x14:cfRule>
          <xm:sqref>H47</xm:sqref>
        </x14:conditionalFormatting>
        <x14:conditionalFormatting xmlns:xm="http://schemas.microsoft.com/office/excel/2006/main">
          <x14:cfRule type="expression" priority="226" id="{5981BDD8-7822-4085-A1F9-FEAA4B021C67}">
            <xm:f>OR($C43=INputs!$A$3,$C43=INputs!$A$4)</xm:f>
            <x14:dxf>
              <font>
                <color theme="0"/>
              </font>
            </x14:dxf>
          </x14:cfRule>
          <xm:sqref>H49</xm:sqref>
        </x14:conditionalFormatting>
        <x14:conditionalFormatting xmlns:xm="http://schemas.microsoft.com/office/excel/2006/main">
          <x14:cfRule type="expression" priority="213" id="{39775DBA-DDFA-4CFC-B955-B6408CEC0DBC}">
            <xm:f>OR($C51=INputs!$A$3,$C51=INputs!$A$4)</xm:f>
            <x14:dxf>
              <font>
                <color theme="0"/>
              </font>
            </x14:dxf>
          </x14:cfRule>
          <xm:sqref>H53</xm:sqref>
        </x14:conditionalFormatting>
        <x14:conditionalFormatting xmlns:xm="http://schemas.microsoft.com/office/excel/2006/main">
          <x14:cfRule type="expression" priority="212" id="{76248348-2EF9-44DF-BE4F-74EA0E08CEE4}">
            <xm:f>OR($C51=INputs!$A$3,$C51=INputs!$A$4)</xm:f>
            <x14:dxf>
              <font>
                <color theme="0"/>
              </font>
            </x14:dxf>
          </x14:cfRule>
          <xm:sqref>H55</xm:sqref>
        </x14:conditionalFormatting>
        <x14:conditionalFormatting xmlns:xm="http://schemas.microsoft.com/office/excel/2006/main">
          <x14:cfRule type="expression" priority="211" id="{A1204554-DFB6-4844-8759-61A154531CFC}">
            <xm:f>OR($C51=INputs!$A$3,$C51=INputs!$A$4)</xm:f>
            <x14:dxf>
              <font>
                <color theme="0"/>
              </font>
            </x14:dxf>
          </x14:cfRule>
          <xm:sqref>H57</xm:sqref>
        </x14:conditionalFormatting>
        <x14:conditionalFormatting xmlns:xm="http://schemas.microsoft.com/office/excel/2006/main">
          <x14:cfRule type="expression" priority="198" id="{82E696EE-8D2A-435F-A230-5FC438B947D2}">
            <xm:f>OR($C59=INputs!$A$3,$C59=INputs!$A$4)</xm:f>
            <x14:dxf>
              <font>
                <color theme="0"/>
              </font>
            </x14:dxf>
          </x14:cfRule>
          <xm:sqref>H61</xm:sqref>
        </x14:conditionalFormatting>
        <x14:conditionalFormatting xmlns:xm="http://schemas.microsoft.com/office/excel/2006/main">
          <x14:cfRule type="expression" priority="197" id="{419AFD47-C10D-4BEA-8D05-9261CB702FAA}">
            <xm:f>OR($C59=INputs!$A$3,$C59=INputs!$A$4)</xm:f>
            <x14:dxf>
              <font>
                <color theme="0"/>
              </font>
            </x14:dxf>
          </x14:cfRule>
          <xm:sqref>H63</xm:sqref>
        </x14:conditionalFormatting>
        <x14:conditionalFormatting xmlns:xm="http://schemas.microsoft.com/office/excel/2006/main">
          <x14:cfRule type="expression" priority="196" id="{0C05E5FD-9B50-4A85-AFD7-E93E2F370AD7}">
            <xm:f>OR($C59=INputs!$A$3,$C59=INputs!$A$4)</xm:f>
            <x14:dxf>
              <font>
                <color theme="0"/>
              </font>
            </x14:dxf>
          </x14:cfRule>
          <xm:sqref>H65</xm:sqref>
        </x14:conditionalFormatting>
        <x14:conditionalFormatting xmlns:xm="http://schemas.microsoft.com/office/excel/2006/main">
          <x14:cfRule type="expression" priority="183" id="{F86CA7B3-827E-4672-869F-34F972FB1AA2}">
            <xm:f>OR($C67=INputs!$A$3,$C67=INputs!$A$4)</xm:f>
            <x14:dxf>
              <font>
                <color theme="0"/>
              </font>
            </x14:dxf>
          </x14:cfRule>
          <xm:sqref>H69</xm:sqref>
        </x14:conditionalFormatting>
        <x14:conditionalFormatting xmlns:xm="http://schemas.microsoft.com/office/excel/2006/main">
          <x14:cfRule type="expression" priority="182" id="{E2876DBD-326F-46B8-BCAF-C6B7664AD53B}">
            <xm:f>OR($C67=INputs!$A$3,$C67=INputs!$A$4)</xm:f>
            <x14:dxf>
              <font>
                <color theme="0"/>
              </font>
            </x14:dxf>
          </x14:cfRule>
          <xm:sqref>H71</xm:sqref>
        </x14:conditionalFormatting>
        <x14:conditionalFormatting xmlns:xm="http://schemas.microsoft.com/office/excel/2006/main">
          <x14:cfRule type="expression" priority="181" id="{43A0C32B-A2DF-410A-9791-8E0095B92A2D}">
            <xm:f>OR($C67=INputs!$A$3,$C67=INputs!$A$4)</xm:f>
            <x14:dxf>
              <font>
                <color theme="0"/>
              </font>
            </x14:dxf>
          </x14:cfRule>
          <xm:sqref>H73</xm:sqref>
        </x14:conditionalFormatting>
        <x14:conditionalFormatting xmlns:xm="http://schemas.microsoft.com/office/excel/2006/main">
          <x14:cfRule type="expression" priority="168" id="{04000845-684F-4814-98CA-0266C736DB8A}">
            <xm:f>OR($C75=INputs!$A$3,$C75=INputs!$A$4)</xm:f>
            <x14:dxf>
              <font>
                <color theme="0"/>
              </font>
            </x14:dxf>
          </x14:cfRule>
          <xm:sqref>H77</xm:sqref>
        </x14:conditionalFormatting>
        <x14:conditionalFormatting xmlns:xm="http://schemas.microsoft.com/office/excel/2006/main">
          <x14:cfRule type="expression" priority="167" id="{095E2E67-385D-4CB8-8616-1076F8123DB6}">
            <xm:f>OR($C75=INputs!$A$3,$C75=INputs!$A$4)</xm:f>
            <x14:dxf>
              <font>
                <color theme="0"/>
              </font>
            </x14:dxf>
          </x14:cfRule>
          <xm:sqref>H79</xm:sqref>
        </x14:conditionalFormatting>
        <x14:conditionalFormatting xmlns:xm="http://schemas.microsoft.com/office/excel/2006/main">
          <x14:cfRule type="expression" priority="166" id="{844E6188-7CB1-4B4B-835B-FFF00BFA729E}">
            <xm:f>OR($C75=INputs!$A$3,$C75=INputs!$A$4)</xm:f>
            <x14:dxf>
              <font>
                <color theme="0"/>
              </font>
            </x14:dxf>
          </x14:cfRule>
          <xm:sqref>H81</xm:sqref>
        </x14:conditionalFormatting>
        <x14:conditionalFormatting xmlns:xm="http://schemas.microsoft.com/office/excel/2006/main">
          <x14:cfRule type="expression" priority="153" id="{5FADEB88-E8D3-45B9-AC3A-DE706972B35E}">
            <xm:f>OR($C83=INputs!$A$3,$C83=INputs!$A$4)</xm:f>
            <x14:dxf>
              <font>
                <color theme="0"/>
              </font>
            </x14:dxf>
          </x14:cfRule>
          <xm:sqref>H85</xm:sqref>
        </x14:conditionalFormatting>
        <x14:conditionalFormatting xmlns:xm="http://schemas.microsoft.com/office/excel/2006/main">
          <x14:cfRule type="expression" priority="152" id="{593AA14E-2DB1-4F7C-9DDD-02CB13DD6B00}">
            <xm:f>OR($C83=INputs!$A$3,$C83=INputs!$A$4)</xm:f>
            <x14:dxf>
              <font>
                <color theme="0"/>
              </font>
            </x14:dxf>
          </x14:cfRule>
          <xm:sqref>H87</xm:sqref>
        </x14:conditionalFormatting>
        <x14:conditionalFormatting xmlns:xm="http://schemas.microsoft.com/office/excel/2006/main">
          <x14:cfRule type="expression" priority="151" id="{B615E1B0-0DC6-4C47-AB59-9BF9FE773A2D}">
            <xm:f>OR($C83=INputs!$A$3,$C83=INputs!$A$4)</xm:f>
            <x14:dxf>
              <font>
                <color theme="0"/>
              </font>
            </x14:dxf>
          </x14:cfRule>
          <xm:sqref>H89</xm:sqref>
        </x14:conditionalFormatting>
        <x14:conditionalFormatting xmlns:xm="http://schemas.microsoft.com/office/excel/2006/main">
          <x14:cfRule type="expression" priority="138" id="{D52E2BF9-9AC6-473A-ABC9-8FB559190F44}">
            <xm:f>OR($C91=INputs!$A$3,$C91=INputs!$A$4)</xm:f>
            <x14:dxf>
              <font>
                <color theme="0"/>
              </font>
            </x14:dxf>
          </x14:cfRule>
          <xm:sqref>H93</xm:sqref>
        </x14:conditionalFormatting>
        <x14:conditionalFormatting xmlns:xm="http://schemas.microsoft.com/office/excel/2006/main">
          <x14:cfRule type="expression" priority="137" id="{353925E8-EB7F-44F4-84B0-C9E781238581}">
            <xm:f>OR($C91=INputs!$A$3,$C91=INputs!$A$4)</xm:f>
            <x14:dxf>
              <font>
                <color theme="0"/>
              </font>
            </x14:dxf>
          </x14:cfRule>
          <xm:sqref>H95</xm:sqref>
        </x14:conditionalFormatting>
        <x14:conditionalFormatting xmlns:xm="http://schemas.microsoft.com/office/excel/2006/main">
          <x14:cfRule type="expression" priority="136" id="{31C649E6-D7C5-4B5F-A4C6-85725A8AE07C}">
            <xm:f>OR($C91=INputs!$A$3,$C91=INputs!$A$4)</xm:f>
            <x14:dxf>
              <font>
                <color theme="0"/>
              </font>
            </x14:dxf>
          </x14:cfRule>
          <xm:sqref>H97</xm:sqref>
        </x14:conditionalFormatting>
        <x14:conditionalFormatting xmlns:xm="http://schemas.microsoft.com/office/excel/2006/main">
          <x14:cfRule type="expression" priority="123" id="{A1AA6F7D-1C5F-43D3-919A-6FB1AA6A3300}">
            <xm:f>OR($C99=INputs!$A$3,$C99=INputs!$A$4)</xm:f>
            <x14:dxf>
              <font>
                <color theme="0"/>
              </font>
            </x14:dxf>
          </x14:cfRule>
          <xm:sqref>H101</xm:sqref>
        </x14:conditionalFormatting>
        <x14:conditionalFormatting xmlns:xm="http://schemas.microsoft.com/office/excel/2006/main">
          <x14:cfRule type="expression" priority="122" id="{FA7B62AF-7D0E-43A7-8036-492B792F9B42}">
            <xm:f>OR($C99=INputs!$A$3,$C99=INputs!$A$4)</xm:f>
            <x14:dxf>
              <font>
                <color theme="0"/>
              </font>
            </x14:dxf>
          </x14:cfRule>
          <xm:sqref>H103</xm:sqref>
        </x14:conditionalFormatting>
        <x14:conditionalFormatting xmlns:xm="http://schemas.microsoft.com/office/excel/2006/main">
          <x14:cfRule type="expression" priority="121" id="{7DD74E39-2ABA-4D13-B81D-56054C051A0C}">
            <xm:f>OR($C99=INputs!$A$3,$C99=INputs!$A$4)</xm:f>
            <x14:dxf>
              <font>
                <color theme="0"/>
              </font>
            </x14:dxf>
          </x14:cfRule>
          <xm:sqref>H105</xm:sqref>
        </x14:conditionalFormatting>
        <x14:conditionalFormatting xmlns:xm="http://schemas.microsoft.com/office/excel/2006/main">
          <x14:cfRule type="expression" priority="108" id="{A19F6C5F-0C71-44EB-9C17-491A370786D3}">
            <xm:f>OR($C107=INputs!$A$3,$C107=INputs!$A$4)</xm:f>
            <x14:dxf>
              <font>
                <color theme="0"/>
              </font>
            </x14:dxf>
          </x14:cfRule>
          <xm:sqref>H109</xm:sqref>
        </x14:conditionalFormatting>
        <x14:conditionalFormatting xmlns:xm="http://schemas.microsoft.com/office/excel/2006/main">
          <x14:cfRule type="expression" priority="107" id="{68BEFDAC-642A-4D9F-B11D-C86AF8464966}">
            <xm:f>OR($C107=INputs!$A$3,$C107=INputs!$A$4)</xm:f>
            <x14:dxf>
              <font>
                <color theme="0"/>
              </font>
            </x14:dxf>
          </x14:cfRule>
          <xm:sqref>H111</xm:sqref>
        </x14:conditionalFormatting>
        <x14:conditionalFormatting xmlns:xm="http://schemas.microsoft.com/office/excel/2006/main">
          <x14:cfRule type="expression" priority="106" id="{7E1A277D-EAB9-4BB0-98A7-3C46BCFE0517}">
            <xm:f>OR($C107=INputs!$A$3,$C107=INputs!$A$4)</xm:f>
            <x14:dxf>
              <font>
                <color theme="0"/>
              </font>
            </x14:dxf>
          </x14:cfRule>
          <xm:sqref>H113</xm:sqref>
        </x14:conditionalFormatting>
        <x14:conditionalFormatting xmlns:xm="http://schemas.microsoft.com/office/excel/2006/main">
          <x14:cfRule type="expression" priority="93" id="{D60F5F78-BB39-40F1-BF8D-F0E09BDD6C1A}">
            <xm:f>OR($C115=INputs!$A$3,$C115=INputs!$A$4)</xm:f>
            <x14:dxf>
              <font>
                <color theme="0"/>
              </font>
            </x14:dxf>
          </x14:cfRule>
          <xm:sqref>H117</xm:sqref>
        </x14:conditionalFormatting>
        <x14:conditionalFormatting xmlns:xm="http://schemas.microsoft.com/office/excel/2006/main">
          <x14:cfRule type="expression" priority="92" id="{BFEDF4D6-347A-41D0-962B-C480CF377E73}">
            <xm:f>OR($C115=INputs!$A$3,$C115=INputs!$A$4)</xm:f>
            <x14:dxf>
              <font>
                <color theme="0"/>
              </font>
            </x14:dxf>
          </x14:cfRule>
          <xm:sqref>H119</xm:sqref>
        </x14:conditionalFormatting>
        <x14:conditionalFormatting xmlns:xm="http://schemas.microsoft.com/office/excel/2006/main">
          <x14:cfRule type="expression" priority="91" id="{2DF2D52A-5979-42CF-98BE-C8C9BF7AD5CD}">
            <xm:f>OR($C115=INputs!$A$3,$C115=INputs!$A$4)</xm:f>
            <x14:dxf>
              <font>
                <color theme="0"/>
              </font>
            </x14:dxf>
          </x14:cfRule>
          <xm:sqref>H121</xm:sqref>
        </x14:conditionalFormatting>
        <x14:conditionalFormatting xmlns:xm="http://schemas.microsoft.com/office/excel/2006/main">
          <x14:cfRule type="expression" priority="78" id="{7DC50CC3-007C-43DE-86BC-751F4F5B0945}">
            <xm:f>OR($C123=INputs!$A$3,$C123=INputs!$A$4)</xm:f>
            <x14:dxf>
              <font>
                <color theme="0"/>
              </font>
            </x14:dxf>
          </x14:cfRule>
          <xm:sqref>H125</xm:sqref>
        </x14:conditionalFormatting>
        <x14:conditionalFormatting xmlns:xm="http://schemas.microsoft.com/office/excel/2006/main">
          <x14:cfRule type="expression" priority="77" id="{B9C72290-5F95-40AA-832A-DEAEDBC8AADB}">
            <xm:f>OR($C123=INputs!$A$3,$C123=INputs!$A$4)</xm:f>
            <x14:dxf>
              <font>
                <color theme="0"/>
              </font>
            </x14:dxf>
          </x14:cfRule>
          <xm:sqref>H127</xm:sqref>
        </x14:conditionalFormatting>
        <x14:conditionalFormatting xmlns:xm="http://schemas.microsoft.com/office/excel/2006/main">
          <x14:cfRule type="expression" priority="76" id="{49D1282C-A362-4CCB-995D-F7B6F0138AA7}">
            <xm:f>OR($C123=INputs!$A$3,$C123=INputs!$A$4)</xm:f>
            <x14:dxf>
              <font>
                <color theme="0"/>
              </font>
            </x14:dxf>
          </x14:cfRule>
          <xm:sqref>H129</xm:sqref>
        </x14:conditionalFormatting>
        <x14:conditionalFormatting xmlns:xm="http://schemas.microsoft.com/office/excel/2006/main">
          <x14:cfRule type="expression" priority="63" id="{A8CDD5F2-6BA2-4395-8ED4-3B2D55519B8F}">
            <xm:f>OR($C131=INputs!$A$3,$C131=INputs!$A$4)</xm:f>
            <x14:dxf>
              <font>
                <color theme="0"/>
              </font>
            </x14:dxf>
          </x14:cfRule>
          <xm:sqref>H133</xm:sqref>
        </x14:conditionalFormatting>
        <x14:conditionalFormatting xmlns:xm="http://schemas.microsoft.com/office/excel/2006/main">
          <x14:cfRule type="expression" priority="62" id="{7F84AB8D-3085-4DFA-885E-599C5801E9DB}">
            <xm:f>OR($C131=INputs!$A$3,$C131=INputs!$A$4)</xm:f>
            <x14:dxf>
              <font>
                <color theme="0"/>
              </font>
            </x14:dxf>
          </x14:cfRule>
          <xm:sqref>H135</xm:sqref>
        </x14:conditionalFormatting>
        <x14:conditionalFormatting xmlns:xm="http://schemas.microsoft.com/office/excel/2006/main">
          <x14:cfRule type="expression" priority="61" id="{8C1E6DB7-D92F-4AE2-8525-E6CB5FDD9EBF}">
            <xm:f>OR($C131=INputs!$A$3,$C131=INputs!$A$4)</xm:f>
            <x14:dxf>
              <font>
                <color theme="0"/>
              </font>
            </x14:dxf>
          </x14:cfRule>
          <xm:sqref>H137</xm:sqref>
        </x14:conditionalFormatting>
        <x14:conditionalFormatting xmlns:xm="http://schemas.microsoft.com/office/excel/2006/main">
          <x14:cfRule type="expression" priority="48" id="{715A9F23-472C-4E8E-AF44-19F0F99F7482}">
            <xm:f>OR($C139=INputs!$A$3,$C139=INputs!$A$4)</xm:f>
            <x14:dxf>
              <font>
                <color theme="0"/>
              </font>
            </x14:dxf>
          </x14:cfRule>
          <xm:sqref>H141</xm:sqref>
        </x14:conditionalFormatting>
        <x14:conditionalFormatting xmlns:xm="http://schemas.microsoft.com/office/excel/2006/main">
          <x14:cfRule type="expression" priority="47" id="{A1FCCF3F-01FF-41B9-BCE7-43CD1318FE19}">
            <xm:f>OR($C139=INputs!$A$3,$C139=INputs!$A$4)</xm:f>
            <x14:dxf>
              <font>
                <color theme="0"/>
              </font>
            </x14:dxf>
          </x14:cfRule>
          <xm:sqref>H143</xm:sqref>
        </x14:conditionalFormatting>
        <x14:conditionalFormatting xmlns:xm="http://schemas.microsoft.com/office/excel/2006/main">
          <x14:cfRule type="expression" priority="46" id="{8662D388-09E5-4A9F-8844-4AC9D1473C69}">
            <xm:f>OR($C139=INputs!$A$3,$C139=INputs!$A$4)</xm:f>
            <x14:dxf>
              <font>
                <color theme="0"/>
              </font>
            </x14:dxf>
          </x14:cfRule>
          <xm:sqref>H145</xm:sqref>
        </x14:conditionalFormatting>
        <x14:conditionalFormatting xmlns:xm="http://schemas.microsoft.com/office/excel/2006/main">
          <x14:cfRule type="expression" priority="33" id="{962136BA-2D00-40ED-8CB4-F83F8DEDE330}">
            <xm:f>OR($C147=INputs!$A$3,$C147=INputs!$A$4)</xm:f>
            <x14:dxf>
              <font>
                <color theme="0"/>
              </font>
            </x14:dxf>
          </x14:cfRule>
          <xm:sqref>H149</xm:sqref>
        </x14:conditionalFormatting>
        <x14:conditionalFormatting xmlns:xm="http://schemas.microsoft.com/office/excel/2006/main">
          <x14:cfRule type="expression" priority="32" id="{73CF580C-B5D5-400F-BF85-33D0A53C3B07}">
            <xm:f>OR($C147=INputs!$A$3,$C147=INputs!$A$4)</xm:f>
            <x14:dxf>
              <font>
                <color theme="0"/>
              </font>
            </x14:dxf>
          </x14:cfRule>
          <xm:sqref>H151</xm:sqref>
        </x14:conditionalFormatting>
        <x14:conditionalFormatting xmlns:xm="http://schemas.microsoft.com/office/excel/2006/main">
          <x14:cfRule type="expression" priority="31" id="{A8A30F4F-39B6-4472-8070-4091C8874A26}">
            <xm:f>OR($C147=INputs!$A$3,$C147=INputs!$A$4)</xm:f>
            <x14:dxf>
              <font>
                <color theme="0"/>
              </font>
            </x14:dxf>
          </x14:cfRule>
          <xm:sqref>H153</xm:sqref>
        </x14:conditionalFormatting>
        <x14:conditionalFormatting xmlns:xm="http://schemas.microsoft.com/office/excel/2006/main">
          <x14:cfRule type="expression" priority="18" id="{759CF494-DE77-4820-82EB-B2ECAE8E6AFB}">
            <xm:f>OR($C155=INputs!$A$3,$C155=INputs!$A$4)</xm:f>
            <x14:dxf>
              <font>
                <color theme="0"/>
              </font>
            </x14:dxf>
          </x14:cfRule>
          <xm:sqref>H157</xm:sqref>
        </x14:conditionalFormatting>
        <x14:conditionalFormatting xmlns:xm="http://schemas.microsoft.com/office/excel/2006/main">
          <x14:cfRule type="expression" priority="17" id="{BFA90EB2-B110-413E-B3EB-579FAD69F500}">
            <xm:f>OR($C155=INputs!$A$3,$C155=INputs!$A$4)</xm:f>
            <x14:dxf>
              <font>
                <color theme="0"/>
              </font>
            </x14:dxf>
          </x14:cfRule>
          <xm:sqref>H159</xm:sqref>
        </x14:conditionalFormatting>
        <x14:conditionalFormatting xmlns:xm="http://schemas.microsoft.com/office/excel/2006/main">
          <x14:cfRule type="expression" priority="16" id="{B405159F-F2A2-48AE-8030-EC7754C33F44}">
            <xm:f>OR($C155=INputs!$A$3,$C155=INputs!$A$4)</xm:f>
            <x14:dxf>
              <font>
                <color theme="0"/>
              </font>
            </x14:dxf>
          </x14:cfRule>
          <xm:sqref>H161</xm:sqref>
        </x14:conditionalFormatting>
        <x14:conditionalFormatting xmlns:xm="http://schemas.microsoft.com/office/excel/2006/main">
          <x14:cfRule type="expression" priority="3" id="{58383F26-B3F8-47FB-A557-20D2F285EF6D}">
            <xm:f>OR($C163=INputs!$A$3,$C163=INputs!$A$4)</xm:f>
            <x14:dxf>
              <font>
                <color theme="0"/>
              </font>
            </x14:dxf>
          </x14:cfRule>
          <xm:sqref>H165</xm:sqref>
        </x14:conditionalFormatting>
        <x14:conditionalFormatting xmlns:xm="http://schemas.microsoft.com/office/excel/2006/main">
          <x14:cfRule type="expression" priority="2" id="{D166B6A8-0193-448C-840B-F1F47A468782}">
            <xm:f>OR($C163=INputs!$A$3,$C163=INputs!$A$4)</xm:f>
            <x14:dxf>
              <font>
                <color theme="0"/>
              </font>
            </x14:dxf>
          </x14:cfRule>
          <xm:sqref>H167</xm:sqref>
        </x14:conditionalFormatting>
        <x14:conditionalFormatting xmlns:xm="http://schemas.microsoft.com/office/excel/2006/main">
          <x14:cfRule type="expression" priority="1" id="{A0C187EC-9A00-4E97-A652-3677375E3007}">
            <xm:f>OR($C163=INputs!$A$3,$C163=INputs!$A$4)</xm:f>
            <x14:dxf>
              <font>
                <color theme="0"/>
              </font>
            </x14:dxf>
          </x14:cfRule>
          <xm:sqref>H169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G248"/>
  <sheetViews>
    <sheetView showGridLines="0" zoomScaleNormal="100" workbookViewId="0">
      <pane xSplit="1" ySplit="3" topLeftCell="C10" activePane="bottomRight" state="frozen"/>
      <selection pane="topRight" activeCell="B1" sqref="B1"/>
      <selection pane="bottomLeft" activeCell="A4" sqref="A4"/>
      <selection pane="bottomRight" activeCell="C22" sqref="C22:C30"/>
    </sheetView>
  </sheetViews>
  <sheetFormatPr defaultColWidth="9.1796875" defaultRowHeight="14.5" outlineLevelRow="1" x14ac:dyDescent="0.35"/>
  <cols>
    <col min="1" max="1" width="5.81640625" style="90" customWidth="1"/>
    <col min="2" max="2" width="11.1796875" style="305" hidden="1" customWidth="1"/>
    <col min="3" max="3" width="29.1796875" style="197" bestFit="1" customWidth="1"/>
    <col min="4" max="4" width="0.81640625" style="3" customWidth="1"/>
    <col min="5" max="5" width="4.1796875" style="3" customWidth="1"/>
    <col min="6" max="6" width="54.54296875" style="3" bestFit="1" customWidth="1"/>
    <col min="7" max="7" width="0.81640625" style="3" customWidth="1"/>
    <col min="8" max="8" width="4" style="3" customWidth="1"/>
    <col min="9" max="9" width="30.26953125" style="3" customWidth="1"/>
    <col min="10" max="10" width="4" style="28" customWidth="1"/>
    <col min="11" max="11" width="28" style="3" customWidth="1"/>
    <col min="12" max="12" width="4" style="3" customWidth="1"/>
    <col min="13" max="13" width="25.54296875" style="3" customWidth="1"/>
    <col min="14" max="14" width="10.1796875" style="3" bestFit="1" customWidth="1"/>
    <col min="15" max="15" width="4.1796875" style="3" customWidth="1"/>
    <col min="16" max="16" width="25.81640625" style="3" customWidth="1"/>
    <col min="17" max="17" width="8.7265625" style="3" customWidth="1"/>
    <col min="18" max="18" width="3.453125" style="3" customWidth="1"/>
    <col min="19" max="19" width="26.7265625" style="3" customWidth="1"/>
    <col min="20" max="20" width="17.453125" style="3" customWidth="1"/>
    <col min="21" max="21" width="4.1796875" style="28" customWidth="1"/>
    <col min="22" max="22" width="41.81640625" style="3" customWidth="1"/>
    <col min="23" max="23" width="0.81640625" style="3" customWidth="1"/>
    <col min="24" max="24" width="4.26953125" style="415" customWidth="1"/>
    <col min="25" max="25" width="14.81640625" style="3" customWidth="1"/>
    <col min="26" max="26" width="26.7265625" style="197" customWidth="1"/>
    <col min="27" max="27" width="0.7265625" style="3" customWidth="1"/>
    <col min="28" max="28" width="3.81640625" style="3" customWidth="1"/>
    <col min="29" max="29" width="35.26953125" style="3" bestFit="1" customWidth="1"/>
    <col min="30" max="30" width="2.54296875" style="3" customWidth="1"/>
    <col min="31" max="31" width="32.7265625" style="3" customWidth="1"/>
    <col min="32" max="32" width="1.26953125" style="3" customWidth="1"/>
    <col min="33" max="33" width="9.1796875" style="3"/>
  </cols>
  <sheetData>
    <row r="1" spans="1:33" s="3" customFormat="1" ht="26.25" customHeight="1" thickBot="1" x14ac:dyDescent="0.4">
      <c r="A1" s="90"/>
      <c r="B1" s="305"/>
      <c r="C1" s="585" t="s">
        <v>92</v>
      </c>
      <c r="D1" s="585"/>
      <c r="E1" s="585"/>
      <c r="F1" s="585"/>
      <c r="G1" s="585"/>
      <c r="H1" s="585"/>
      <c r="I1" s="585"/>
      <c r="J1" s="11"/>
      <c r="K1" s="11"/>
      <c r="L1" s="11"/>
      <c r="M1" s="11"/>
      <c r="N1" s="11"/>
      <c r="R1" s="11"/>
      <c r="U1" s="28"/>
      <c r="X1" s="415"/>
      <c r="Z1" s="197"/>
    </row>
    <row r="2" spans="1:33" s="3" customFormat="1" ht="18.75" customHeight="1" thickBot="1" x14ac:dyDescent="0.5">
      <c r="A2" s="90"/>
      <c r="B2" s="305"/>
      <c r="C2" s="197"/>
      <c r="H2" s="588" t="s">
        <v>147</v>
      </c>
      <c r="I2" s="589"/>
      <c r="J2" s="589"/>
      <c r="K2" s="589"/>
      <c r="L2" s="589"/>
      <c r="M2" s="589"/>
      <c r="N2" s="589"/>
      <c r="O2" s="589"/>
      <c r="P2" s="589"/>
      <c r="Q2" s="589"/>
      <c r="R2" s="589"/>
      <c r="S2" s="590"/>
      <c r="T2" s="589"/>
      <c r="U2" s="590"/>
      <c r="V2" s="591"/>
      <c r="W2" s="19"/>
      <c r="X2" s="415"/>
      <c r="Z2" s="197"/>
    </row>
    <row r="3" spans="1:33" s="13" customFormat="1" ht="37.5" customHeight="1" thickBot="1" x14ac:dyDescent="0.5">
      <c r="A3" s="91"/>
      <c r="B3" s="305"/>
      <c r="C3" s="98" t="s">
        <v>148</v>
      </c>
      <c r="D3" s="14"/>
      <c r="E3" s="594" t="s">
        <v>149</v>
      </c>
      <c r="F3" s="595"/>
      <c r="G3" s="14"/>
      <c r="H3" s="618" t="s">
        <v>150</v>
      </c>
      <c r="I3" s="619"/>
      <c r="J3" s="592" t="s">
        <v>151</v>
      </c>
      <c r="K3" s="593"/>
      <c r="L3" s="592" t="s">
        <v>152</v>
      </c>
      <c r="M3" s="613"/>
      <c r="N3" s="593"/>
      <c r="O3" s="592" t="s">
        <v>153</v>
      </c>
      <c r="P3" s="613"/>
      <c r="Q3" s="613"/>
      <c r="R3" s="592" t="s">
        <v>154</v>
      </c>
      <c r="S3" s="613"/>
      <c r="T3" s="593"/>
      <c r="U3" s="592" t="s">
        <v>155</v>
      </c>
      <c r="V3" s="614"/>
      <c r="W3" s="21"/>
      <c r="X3" s="592" t="s">
        <v>156</v>
      </c>
      <c r="Y3" s="613"/>
      <c r="Z3" s="593"/>
      <c r="AB3" s="562" t="s">
        <v>157</v>
      </c>
      <c r="AC3" s="563"/>
      <c r="AD3" s="563"/>
      <c r="AE3" s="563"/>
      <c r="AF3" s="564"/>
    </row>
    <row r="4" spans="1:33" ht="284.5" hidden="1" customHeight="1" outlineLevel="1" x14ac:dyDescent="0.35">
      <c r="A4" s="383" t="s">
        <v>122</v>
      </c>
      <c r="B4" s="246"/>
      <c r="C4" s="198" t="s">
        <v>158</v>
      </c>
      <c r="D4" s="162"/>
      <c r="E4" s="596" t="s">
        <v>159</v>
      </c>
      <c r="F4" s="597"/>
      <c r="G4" s="162"/>
      <c r="H4" s="604" t="s">
        <v>160</v>
      </c>
      <c r="I4" s="605"/>
      <c r="J4" s="598" t="s">
        <v>161</v>
      </c>
      <c r="K4" s="599"/>
      <c r="L4" s="600" t="s">
        <v>162</v>
      </c>
      <c r="M4" s="601"/>
      <c r="N4" s="602"/>
      <c r="O4" s="603" t="s">
        <v>163</v>
      </c>
      <c r="P4" s="603"/>
      <c r="Q4" s="603"/>
      <c r="R4" s="620" t="s">
        <v>164</v>
      </c>
      <c r="S4" s="621"/>
      <c r="T4" s="185"/>
      <c r="U4" s="600" t="s">
        <v>165</v>
      </c>
      <c r="V4" s="602"/>
      <c r="W4" s="166"/>
      <c r="X4" s="603" t="s">
        <v>166</v>
      </c>
      <c r="Y4" s="603"/>
      <c r="Z4" s="603"/>
      <c r="AA4" s="189"/>
      <c r="AB4" s="565" t="s">
        <v>167</v>
      </c>
      <c r="AC4" s="566"/>
      <c r="AD4" s="566"/>
      <c r="AE4" s="566"/>
      <c r="AF4" s="567"/>
      <c r="AG4"/>
    </row>
    <row r="5" spans="1:33" ht="40.5" hidden="1" customHeight="1" outlineLevel="1" x14ac:dyDescent="0.35">
      <c r="A5" s="607" t="s">
        <v>130</v>
      </c>
      <c r="B5" s="246"/>
      <c r="C5" s="199"/>
      <c r="D5" s="174"/>
      <c r="E5" s="569" t="s">
        <v>168</v>
      </c>
      <c r="F5" s="569"/>
      <c r="G5" s="174"/>
      <c r="H5" s="612" t="s">
        <v>169</v>
      </c>
      <c r="I5" s="612"/>
      <c r="J5" s="617" t="s">
        <v>170</v>
      </c>
      <c r="K5" s="617"/>
      <c r="L5" s="569" t="s">
        <v>171</v>
      </c>
      <c r="M5" s="569"/>
      <c r="N5" s="569"/>
      <c r="O5" s="569" t="s">
        <v>171</v>
      </c>
      <c r="P5" s="569"/>
      <c r="Q5" s="525"/>
      <c r="R5" s="622" t="s">
        <v>172</v>
      </c>
      <c r="S5" s="623"/>
      <c r="T5" s="132"/>
      <c r="U5" s="569" t="s">
        <v>173</v>
      </c>
      <c r="V5" s="569"/>
      <c r="W5" s="132"/>
      <c r="X5" s="569" t="s">
        <v>174</v>
      </c>
      <c r="Y5" s="569"/>
      <c r="Z5" s="569"/>
      <c r="AA5" s="132"/>
      <c r="AB5" s="568" t="s">
        <v>175</v>
      </c>
      <c r="AC5" s="569"/>
      <c r="AD5" s="569"/>
      <c r="AE5" s="569"/>
      <c r="AF5" s="570"/>
      <c r="AG5"/>
    </row>
    <row r="6" spans="1:33" ht="60.65" hidden="1" customHeight="1" outlineLevel="1" x14ac:dyDescent="0.35">
      <c r="A6" s="607"/>
      <c r="B6" s="246"/>
      <c r="C6" s="199"/>
      <c r="D6" s="174"/>
      <c r="E6" s="606"/>
      <c r="F6" s="606"/>
      <c r="G6" s="174"/>
      <c r="H6" s="569" t="s">
        <v>176</v>
      </c>
      <c r="I6" s="569"/>
      <c r="J6" s="569" t="s">
        <v>177</v>
      </c>
      <c r="K6" s="569"/>
      <c r="L6" s="571"/>
      <c r="M6" s="571"/>
      <c r="N6" s="571"/>
      <c r="O6" s="569" t="s">
        <v>178</v>
      </c>
      <c r="P6" s="569"/>
      <c r="Q6" s="525"/>
      <c r="R6" s="571"/>
      <c r="S6" s="571"/>
      <c r="T6" s="132"/>
      <c r="U6" s="571"/>
      <c r="V6" s="571"/>
      <c r="W6" s="132"/>
      <c r="X6" s="571"/>
      <c r="Y6" s="571"/>
      <c r="Z6" s="571"/>
      <c r="AA6" s="132"/>
      <c r="AB6" s="568" t="s">
        <v>179</v>
      </c>
      <c r="AC6" s="569"/>
      <c r="AD6" s="569"/>
      <c r="AE6" s="569"/>
      <c r="AF6" s="570"/>
      <c r="AG6"/>
    </row>
    <row r="7" spans="1:33" ht="44.5" hidden="1" customHeight="1" outlineLevel="1" x14ac:dyDescent="0.35">
      <c r="A7" s="607"/>
      <c r="B7" s="246"/>
      <c r="C7" s="199"/>
      <c r="D7" s="174"/>
      <c r="E7" s="606"/>
      <c r="F7" s="606"/>
      <c r="G7" s="174"/>
      <c r="H7" s="606"/>
      <c r="I7" s="606"/>
      <c r="J7" s="606"/>
      <c r="K7" s="606"/>
      <c r="L7" s="571"/>
      <c r="M7" s="571"/>
      <c r="N7" s="571"/>
      <c r="O7" s="571"/>
      <c r="P7" s="571"/>
      <c r="Q7" s="578"/>
      <c r="R7" s="571"/>
      <c r="S7" s="571"/>
      <c r="T7" s="132"/>
      <c r="U7" s="571"/>
      <c r="V7" s="571"/>
      <c r="W7" s="132"/>
      <c r="X7" s="571"/>
      <c r="Y7" s="571"/>
      <c r="Z7" s="571"/>
      <c r="AA7" s="132"/>
      <c r="AB7" s="568" t="s">
        <v>180</v>
      </c>
      <c r="AC7" s="571"/>
      <c r="AD7" s="571"/>
      <c r="AE7" s="571"/>
      <c r="AF7" s="572"/>
      <c r="AG7"/>
    </row>
    <row r="8" spans="1:33" ht="19" hidden="1" customHeight="1" outlineLevel="1" x14ac:dyDescent="0.35">
      <c r="A8" s="607"/>
      <c r="B8" s="246"/>
      <c r="C8" s="200"/>
      <c r="D8" s="177"/>
      <c r="E8" s="609"/>
      <c r="F8" s="610"/>
      <c r="G8" s="177"/>
      <c r="H8" s="606"/>
      <c r="I8" s="606"/>
      <c r="J8" s="606"/>
      <c r="K8" s="606"/>
      <c r="L8" s="571"/>
      <c r="M8" s="571"/>
      <c r="N8" s="571"/>
      <c r="O8" s="571"/>
      <c r="P8" s="571"/>
      <c r="Q8" s="578"/>
      <c r="R8" s="571"/>
      <c r="S8" s="571"/>
      <c r="T8" s="404"/>
      <c r="U8" s="571"/>
      <c r="V8" s="571"/>
      <c r="W8" s="160"/>
      <c r="X8" s="615"/>
      <c r="Y8" s="575"/>
      <c r="Z8" s="577"/>
      <c r="AA8" s="212"/>
      <c r="AB8" s="573"/>
      <c r="AC8" s="571"/>
      <c r="AD8" s="571"/>
      <c r="AE8" s="571"/>
      <c r="AF8" s="572"/>
      <c r="AG8"/>
    </row>
    <row r="9" spans="1:33" ht="19" hidden="1" customHeight="1" outlineLevel="1" thickBot="1" x14ac:dyDescent="0.4">
      <c r="A9" s="608"/>
      <c r="B9" s="246"/>
      <c r="C9" s="228"/>
      <c r="D9" s="177"/>
      <c r="E9" s="611"/>
      <c r="F9" s="611"/>
      <c r="G9" s="177"/>
      <c r="H9" s="616"/>
      <c r="I9" s="616"/>
      <c r="J9" s="616"/>
      <c r="K9" s="616"/>
      <c r="L9" s="575"/>
      <c r="M9" s="575"/>
      <c r="N9" s="575"/>
      <c r="O9" s="575"/>
      <c r="P9" s="575"/>
      <c r="Q9" s="577"/>
      <c r="R9" s="575"/>
      <c r="S9" s="575"/>
      <c r="T9" s="404"/>
      <c r="U9" s="575"/>
      <c r="V9" s="575"/>
      <c r="W9" s="160"/>
      <c r="X9" s="575"/>
      <c r="Y9" s="575"/>
      <c r="Z9" s="575"/>
      <c r="AA9" s="212"/>
      <c r="AB9" s="574"/>
      <c r="AC9" s="575"/>
      <c r="AD9" s="575"/>
      <c r="AE9" s="575"/>
      <c r="AF9" s="576"/>
      <c r="AG9"/>
    </row>
    <row r="10" spans="1:33" s="13" customFormat="1" ht="29" collapsed="1" x14ac:dyDescent="0.35">
      <c r="A10" s="559">
        <v>1</v>
      </c>
      <c r="B10" s="305">
        <f>A10+10</f>
        <v>11</v>
      </c>
      <c r="C10" s="628" t="str">
        <f>VLOOKUP(A10,INputs!$G$3:$O$22,7,FALSE)</f>
        <v>Please fill out Sensitivity Labels Tab</v>
      </c>
      <c r="D10" s="47"/>
      <c r="E10" s="47"/>
      <c r="F10" s="48" t="s">
        <v>139</v>
      </c>
      <c r="G10" s="213"/>
      <c r="H10" s="579" t="s">
        <v>139</v>
      </c>
      <c r="I10" s="579"/>
      <c r="J10" s="581" t="s">
        <v>181</v>
      </c>
      <c r="K10" s="581"/>
      <c r="L10" s="581" t="s">
        <v>139</v>
      </c>
      <c r="M10" s="581"/>
      <c r="N10" s="581"/>
      <c r="O10" s="581" t="s">
        <v>139</v>
      </c>
      <c r="P10" s="581"/>
      <c r="Q10" s="581"/>
      <c r="R10" s="583" t="s">
        <v>182</v>
      </c>
      <c r="S10" s="583"/>
      <c r="T10" s="423" t="s">
        <v>138</v>
      </c>
      <c r="U10" s="557" t="s">
        <v>183</v>
      </c>
      <c r="V10" s="557"/>
      <c r="W10" s="50"/>
      <c r="X10" s="417"/>
      <c r="Y10" s="580" t="s">
        <v>139</v>
      </c>
      <c r="Z10" s="580"/>
      <c r="AA10" s="51"/>
      <c r="AB10" s="579"/>
      <c r="AC10" s="579"/>
      <c r="AD10" s="48"/>
      <c r="AE10" s="49" t="s">
        <v>184</v>
      </c>
      <c r="AF10" s="52"/>
      <c r="AG10" s="20"/>
    </row>
    <row r="11" spans="1:33" s="13" customFormat="1" ht="12" customHeight="1" x14ac:dyDescent="0.35">
      <c r="A11" s="560"/>
      <c r="B11" s="305">
        <f>B10+1</f>
        <v>12</v>
      </c>
      <c r="C11" s="626"/>
      <c r="D11" s="8"/>
      <c r="E11" s="8"/>
      <c r="F11" s="222"/>
      <c r="G11" s="223"/>
      <c r="H11" s="222"/>
      <c r="I11" s="222"/>
      <c r="J11" s="402"/>
      <c r="K11" s="402"/>
      <c r="L11" s="402"/>
      <c r="M11" s="402"/>
      <c r="N11" s="402"/>
      <c r="O11" s="402"/>
      <c r="P11" s="402"/>
      <c r="Q11" s="402"/>
      <c r="R11" s="556"/>
      <c r="S11" s="556"/>
      <c r="T11" s="556"/>
      <c r="U11" s="422"/>
      <c r="V11" s="416"/>
      <c r="W11" s="230"/>
      <c r="X11" s="419"/>
      <c r="Y11" s="421"/>
      <c r="Z11" s="421"/>
      <c r="AA11" s="20"/>
      <c r="AB11" s="222"/>
      <c r="AC11" s="222" t="s">
        <v>139</v>
      </c>
      <c r="AD11" s="222"/>
      <c r="AE11" s="402"/>
      <c r="AF11" s="54"/>
      <c r="AG11" s="20"/>
    </row>
    <row r="12" spans="1:33" s="3" customFormat="1" ht="30.5" x14ac:dyDescent="0.35">
      <c r="A12" s="560"/>
      <c r="B12" s="305">
        <f t="shared" ref="B12:B18" si="0">B11+1</f>
        <v>13</v>
      </c>
      <c r="C12" s="626"/>
      <c r="E12" s="214" t="b">
        <v>0</v>
      </c>
      <c r="F12" s="3" t="s">
        <v>185</v>
      </c>
      <c r="H12" s="214" t="b">
        <v>0</v>
      </c>
      <c r="I12" s="224" t="s">
        <v>186</v>
      </c>
      <c r="J12" s="215" t="b">
        <v>0</v>
      </c>
      <c r="K12" s="216" t="s">
        <v>187</v>
      </c>
      <c r="L12" s="217" t="b">
        <v>0</v>
      </c>
      <c r="M12" s="9" t="s">
        <v>188</v>
      </c>
      <c r="N12" s="227"/>
      <c r="O12" s="217" t="b">
        <v>0</v>
      </c>
      <c r="P12" s="9" t="s">
        <v>189</v>
      </c>
      <c r="Q12" s="9"/>
      <c r="R12" s="556"/>
      <c r="S12" s="556"/>
      <c r="T12" s="556"/>
      <c r="U12" s="556"/>
      <c r="V12" s="556"/>
      <c r="W12" s="230"/>
      <c r="X12" s="218" t="b">
        <v>0</v>
      </c>
      <c r="Y12" s="219" t="s">
        <v>190</v>
      </c>
      <c r="Z12" s="397"/>
      <c r="AA12" s="15"/>
      <c r="AB12" s="220" t="b">
        <v>0</v>
      </c>
      <c r="AC12" s="15" t="s">
        <v>191</v>
      </c>
      <c r="AD12" s="15"/>
      <c r="AE12" s="15"/>
      <c r="AF12" s="53"/>
      <c r="AG12" s="15"/>
    </row>
    <row r="13" spans="1:33" s="3" customFormat="1" ht="32.15" customHeight="1" x14ac:dyDescent="0.35">
      <c r="A13" s="560"/>
      <c r="B13" s="305">
        <f t="shared" si="0"/>
        <v>14</v>
      </c>
      <c r="C13" s="626"/>
      <c r="E13" s="214" t="b">
        <v>0</v>
      </c>
      <c r="F13" s="210" t="s">
        <v>192</v>
      </c>
      <c r="H13" s="15"/>
      <c r="I13" s="224"/>
      <c r="J13" s="218" t="b">
        <v>0</v>
      </c>
      <c r="K13" s="582" t="s">
        <v>193</v>
      </c>
      <c r="L13" s="218" t="b">
        <v>0</v>
      </c>
      <c r="M13" s="219" t="s">
        <v>194</v>
      </c>
      <c r="N13" s="413">
        <v>44197</v>
      </c>
      <c r="O13" s="218" t="b">
        <v>0</v>
      </c>
      <c r="P13" s="219" t="s">
        <v>188</v>
      </c>
      <c r="Q13" s="219"/>
      <c r="R13" s="217" t="b">
        <v>0</v>
      </c>
      <c r="S13" s="9" t="s">
        <v>195</v>
      </c>
      <c r="T13" s="9" t="s">
        <v>138</v>
      </c>
      <c r="U13" s="218" t="b">
        <v>0</v>
      </c>
      <c r="V13" s="416" t="s">
        <v>196</v>
      </c>
      <c r="W13" s="229"/>
      <c r="X13" s="218" t="b">
        <v>0</v>
      </c>
      <c r="Y13" s="414" t="s">
        <v>197</v>
      </c>
      <c r="Z13" s="397"/>
      <c r="AA13" s="15"/>
      <c r="AB13" s="231"/>
      <c r="AC13" s="222" t="s">
        <v>140</v>
      </c>
      <c r="AD13" s="223"/>
      <c r="AE13" s="402" t="s">
        <v>198</v>
      </c>
      <c r="AF13" s="54"/>
      <c r="AG13" s="15"/>
    </row>
    <row r="14" spans="1:33" s="3" customFormat="1" ht="15.65" customHeight="1" x14ac:dyDescent="0.35">
      <c r="A14" s="560"/>
      <c r="B14" s="305">
        <f t="shared" si="0"/>
        <v>15</v>
      </c>
      <c r="C14" s="626"/>
      <c r="E14" s="214" t="b">
        <v>0</v>
      </c>
      <c r="F14" s="584" t="s">
        <v>199</v>
      </c>
      <c r="H14" s="214" t="b">
        <v>0</v>
      </c>
      <c r="I14" s="224" t="s">
        <v>200</v>
      </c>
      <c r="J14" s="219"/>
      <c r="K14" s="582"/>
      <c r="L14" s="217" t="b">
        <v>0</v>
      </c>
      <c r="M14" s="44" t="s">
        <v>201</v>
      </c>
      <c r="N14" s="225">
        <v>78</v>
      </c>
      <c r="O14" s="217" t="b">
        <v>0</v>
      </c>
      <c r="P14" s="9" t="s">
        <v>201</v>
      </c>
      <c r="Q14" s="225">
        <v>76</v>
      </c>
      <c r="R14" s="556"/>
      <c r="S14" s="556"/>
      <c r="T14" s="556"/>
      <c r="U14" s="558" t="s">
        <v>139</v>
      </c>
      <c r="V14" s="558"/>
      <c r="W14" s="558"/>
      <c r="X14" s="218" t="b">
        <v>0</v>
      </c>
      <c r="Y14" s="9" t="s">
        <v>202</v>
      </c>
      <c r="Z14" s="630"/>
      <c r="AA14" s="15"/>
      <c r="AB14" s="231"/>
      <c r="AC14" s="22"/>
      <c r="AD14" s="15"/>
      <c r="AE14" s="629"/>
      <c r="AF14" s="53"/>
      <c r="AG14" s="15"/>
    </row>
    <row r="15" spans="1:33" s="3" customFormat="1" ht="29.15" customHeight="1" x14ac:dyDescent="0.35">
      <c r="A15" s="560"/>
      <c r="B15" s="305">
        <f t="shared" si="0"/>
        <v>16</v>
      </c>
      <c r="C15" s="626"/>
      <c r="F15" s="584"/>
      <c r="H15" s="15"/>
      <c r="I15" s="15"/>
      <c r="J15" s="219"/>
      <c r="K15" s="9"/>
      <c r="L15" s="15"/>
      <c r="M15" s="15"/>
      <c r="N15" s="232"/>
      <c r="O15" s="9"/>
      <c r="P15" s="9"/>
      <c r="Q15" s="9"/>
      <c r="R15" s="556"/>
      <c r="S15" s="556"/>
      <c r="T15" s="556"/>
      <c r="U15" s="218" t="b">
        <v>0</v>
      </c>
      <c r="V15" s="219" t="s">
        <v>203</v>
      </c>
      <c r="W15" s="230"/>
      <c r="X15" s="415"/>
      <c r="Y15" s="15"/>
      <c r="Z15" s="630"/>
      <c r="AA15" s="15"/>
      <c r="AB15" s="15"/>
      <c r="AC15" s="15"/>
      <c r="AD15" s="15"/>
      <c r="AE15" s="629"/>
      <c r="AF15" s="53"/>
      <c r="AG15" s="15"/>
    </row>
    <row r="16" spans="1:33" s="3" customFormat="1" ht="30" customHeight="1" x14ac:dyDescent="0.35">
      <c r="A16" s="560"/>
      <c r="B16" s="305">
        <f t="shared" si="0"/>
        <v>17</v>
      </c>
      <c r="C16" s="626"/>
      <c r="E16"/>
      <c r="H16" s="15"/>
      <c r="I16" s="15"/>
      <c r="J16" s="399"/>
      <c r="K16" s="227"/>
      <c r="L16" s="227"/>
      <c r="M16" s="227"/>
      <c r="N16" s="227"/>
      <c r="O16" s="9"/>
      <c r="P16" s="9"/>
      <c r="Q16" s="9"/>
      <c r="R16" s="217" t="b">
        <v>0</v>
      </c>
      <c r="S16" s="9" t="s">
        <v>204</v>
      </c>
      <c r="T16" s="9" t="s">
        <v>138</v>
      </c>
      <c r="U16" s="556"/>
      <c r="V16" s="556"/>
      <c r="X16" s="415"/>
      <c r="Y16" s="15"/>
      <c r="Z16" s="394"/>
      <c r="AA16" s="15"/>
      <c r="AB16" s="15"/>
      <c r="AC16" s="15"/>
      <c r="AD16" s="15"/>
      <c r="AE16" s="15"/>
      <c r="AF16" s="53"/>
      <c r="AG16" s="15"/>
    </row>
    <row r="17" spans="1:33" s="3" customFormat="1" x14ac:dyDescent="0.35">
      <c r="A17" s="560"/>
      <c r="B17" s="305">
        <f t="shared" si="0"/>
        <v>18</v>
      </c>
      <c r="C17" s="626"/>
      <c r="E17"/>
      <c r="H17" s="226"/>
      <c r="I17" s="15"/>
      <c r="J17" s="399"/>
      <c r="K17" s="227"/>
      <c r="L17" s="227"/>
      <c r="M17" s="227"/>
      <c r="N17" s="227"/>
      <c r="O17" s="9"/>
      <c r="P17" s="9"/>
      <c r="Q17" s="9"/>
      <c r="R17" s="556"/>
      <c r="S17" s="556"/>
      <c r="T17" s="556"/>
      <c r="U17" s="218" t="b">
        <v>0</v>
      </c>
      <c r="V17" s="9" t="s">
        <v>205</v>
      </c>
      <c r="W17" s="9"/>
      <c r="X17" s="415"/>
      <c r="Y17" s="15"/>
      <c r="Z17" s="394"/>
      <c r="AA17" s="15"/>
      <c r="AB17" s="15"/>
      <c r="AC17" s="15"/>
      <c r="AD17" s="15"/>
      <c r="AE17" s="15"/>
      <c r="AF17" s="53"/>
      <c r="AG17" s="15"/>
    </row>
    <row r="18" spans="1:33" s="3" customFormat="1" ht="30" customHeight="1" thickBot="1" x14ac:dyDescent="0.4">
      <c r="A18" s="561"/>
      <c r="B18" s="305">
        <f t="shared" si="0"/>
        <v>19</v>
      </c>
      <c r="C18" s="627"/>
      <c r="D18" s="55"/>
      <c r="E18" s="55"/>
      <c r="F18" s="55"/>
      <c r="G18" s="55"/>
      <c r="H18" s="56"/>
      <c r="I18" s="56"/>
      <c r="J18" s="400"/>
      <c r="K18" s="57"/>
      <c r="L18" s="57"/>
      <c r="M18" s="57"/>
      <c r="N18" s="57"/>
      <c r="O18" s="58"/>
      <c r="P18" s="58"/>
      <c r="Q18" s="58"/>
      <c r="R18" s="556"/>
      <c r="S18" s="556"/>
      <c r="T18" s="556"/>
      <c r="U18" s="556"/>
      <c r="V18" s="556"/>
      <c r="W18" s="58"/>
      <c r="X18" s="418"/>
      <c r="Y18" s="56"/>
      <c r="Z18" s="395"/>
      <c r="AA18" s="56"/>
      <c r="AB18" s="56"/>
      <c r="AC18" s="56"/>
      <c r="AD18" s="56"/>
      <c r="AE18" s="56"/>
      <c r="AF18" s="59"/>
      <c r="AG18" s="15"/>
    </row>
    <row r="19" spans="1:33" ht="15" hidden="1" customHeight="1" thickBot="1" x14ac:dyDescent="0.4">
      <c r="A19" s="88"/>
      <c r="B19" s="246"/>
      <c r="C19" s="407"/>
      <c r="D19" s="243"/>
      <c r="E19" s="243"/>
      <c r="F19" s="243"/>
      <c r="G19" s="243"/>
      <c r="H19" s="243"/>
      <c r="I19" s="243"/>
      <c r="J19" s="405"/>
      <c r="K19" s="243"/>
      <c r="L19" s="243"/>
      <c r="M19" s="243"/>
      <c r="N19" s="243"/>
      <c r="O19" s="243"/>
      <c r="P19" s="243"/>
      <c r="Q19" s="243"/>
      <c r="R19" s="234"/>
      <c r="S19" s="234"/>
      <c r="T19" s="234"/>
      <c r="U19" s="405"/>
      <c r="V19" s="243"/>
      <c r="W19" s="243"/>
      <c r="X19" s="405"/>
      <c r="Y19" s="243"/>
      <c r="Z19" s="406"/>
      <c r="AA19" s="243"/>
      <c r="AB19" s="243"/>
      <c r="AC19" s="243"/>
      <c r="AD19" s="243"/>
      <c r="AE19" s="243"/>
      <c r="AF19" s="321"/>
      <c r="AG19"/>
    </row>
    <row r="20" spans="1:33" ht="5.15" customHeight="1" thickBot="1" x14ac:dyDescent="0.4">
      <c r="A20" s="88"/>
      <c r="B20" s="246"/>
      <c r="C20" s="407"/>
      <c r="D20" s="243"/>
      <c r="E20" s="243"/>
      <c r="F20" s="243"/>
      <c r="G20" s="243"/>
      <c r="H20" s="243"/>
      <c r="I20" s="243"/>
      <c r="J20" s="405"/>
      <c r="K20" s="243"/>
      <c r="L20" s="243"/>
      <c r="M20" s="243"/>
      <c r="N20" s="243"/>
      <c r="O20" s="243"/>
      <c r="P20" s="243"/>
      <c r="Q20" s="243"/>
      <c r="R20" s="243"/>
      <c r="S20" s="243"/>
      <c r="T20" s="243"/>
      <c r="U20" s="405"/>
      <c r="V20" s="243"/>
      <c r="W20" s="243"/>
      <c r="X20" s="405"/>
      <c r="Y20" s="243"/>
      <c r="Z20" s="406"/>
      <c r="AA20" s="243"/>
      <c r="AB20" s="243"/>
      <c r="AC20" s="243"/>
      <c r="AD20" s="243"/>
      <c r="AE20" s="243"/>
      <c r="AF20" s="321"/>
      <c r="AG20" s="88"/>
    </row>
    <row r="21" spans="1:33" ht="15" hidden="1" customHeight="1" thickBot="1" x14ac:dyDescent="0.4">
      <c r="A21" s="88"/>
      <c r="B21" s="246"/>
      <c r="C21" s="407"/>
      <c r="D21" s="243"/>
      <c r="E21" s="243"/>
      <c r="F21" s="243"/>
      <c r="G21" s="243"/>
      <c r="H21" s="243"/>
      <c r="I21" s="243"/>
      <c r="J21" s="405"/>
      <c r="K21" s="243"/>
      <c r="L21" s="243"/>
      <c r="M21" s="243"/>
      <c r="N21" s="243"/>
      <c r="O21" s="243"/>
      <c r="P21" s="243"/>
      <c r="Q21" s="243"/>
      <c r="R21" s="243"/>
      <c r="S21" s="243"/>
      <c r="T21" s="243"/>
      <c r="U21" s="405"/>
      <c r="V21" s="243"/>
      <c r="W21" s="243"/>
      <c r="X21" s="405"/>
      <c r="Y21" s="243"/>
      <c r="Z21" s="406"/>
      <c r="AA21" s="243"/>
      <c r="AB21" s="243"/>
      <c r="AC21" s="243"/>
      <c r="AD21" s="243"/>
      <c r="AE21" s="243"/>
      <c r="AF21" s="321"/>
      <c r="AG21"/>
    </row>
    <row r="22" spans="1:33" s="13" customFormat="1" ht="29.15" customHeight="1" x14ac:dyDescent="0.35">
      <c r="A22" s="559">
        <f>A10+1</f>
        <v>2</v>
      </c>
      <c r="B22" s="305">
        <f>B10+10</f>
        <v>21</v>
      </c>
      <c r="C22" s="625" t="str">
        <f>VLOOKUP(A22,INputs!$G$3:$O$22,7,FALSE)</f>
        <v>Please fill out Sensitivity Labels Tab</v>
      </c>
      <c r="D22" s="8"/>
      <c r="E22" s="8"/>
      <c r="F22" s="586" t="s">
        <v>139</v>
      </c>
      <c r="G22" s="586"/>
      <c r="H22" s="586" t="s">
        <v>139</v>
      </c>
      <c r="I22" s="586"/>
      <c r="J22" s="587" t="str">
        <f>J$10</f>
        <v>Select a check box</v>
      </c>
      <c r="K22" s="587"/>
      <c r="L22" s="587" t="s">
        <v>139</v>
      </c>
      <c r="M22" s="587"/>
      <c r="N22" s="587"/>
      <c r="O22" s="587" t="s">
        <v>139</v>
      </c>
      <c r="P22" s="587"/>
      <c r="Q22" s="587"/>
      <c r="R22" s="583" t="s">
        <v>182</v>
      </c>
      <c r="S22" s="583"/>
      <c r="T22" s="423" t="s">
        <v>138</v>
      </c>
      <c r="U22" s="557" t="s">
        <v>183</v>
      </c>
      <c r="V22" s="557"/>
      <c r="W22" s="50"/>
      <c r="X22" s="419"/>
      <c r="Y22" s="631" t="s">
        <v>139</v>
      </c>
      <c r="Z22" s="631"/>
      <c r="AA22" s="20"/>
      <c r="AB22" s="586"/>
      <c r="AC22" s="586"/>
      <c r="AD22" s="222"/>
      <c r="AE22" s="402" t="s">
        <v>184</v>
      </c>
      <c r="AF22" s="54"/>
      <c r="AG22" s="20"/>
    </row>
    <row r="23" spans="1:33" s="13" customFormat="1" x14ac:dyDescent="0.35">
      <c r="A23" s="560"/>
      <c r="B23" s="305">
        <f>B22+1</f>
        <v>22</v>
      </c>
      <c r="C23" s="626"/>
      <c r="D23" s="8"/>
      <c r="E23" s="8"/>
      <c r="F23" s="222"/>
      <c r="G23" s="222"/>
      <c r="H23" s="222"/>
      <c r="I23" s="222"/>
      <c r="J23" s="402"/>
      <c r="K23" s="402"/>
      <c r="L23" s="402"/>
      <c r="M23" s="402"/>
      <c r="N23" s="402"/>
      <c r="O23" s="402"/>
      <c r="P23" s="402"/>
      <c r="Q23" s="402"/>
      <c r="R23" s="556"/>
      <c r="S23" s="556"/>
      <c r="T23" s="556"/>
      <c r="U23" s="422"/>
      <c r="V23" s="416" t="s">
        <v>140</v>
      </c>
      <c r="W23" s="230"/>
      <c r="X23" s="419"/>
      <c r="Y23" s="421"/>
      <c r="Z23" s="421"/>
      <c r="AA23" s="20"/>
      <c r="AB23" s="222"/>
      <c r="AC23" s="222" t="s">
        <v>139</v>
      </c>
      <c r="AD23" s="222"/>
      <c r="AE23" s="402"/>
      <c r="AF23" s="54"/>
      <c r="AG23" s="20"/>
    </row>
    <row r="24" spans="1:33" s="3" customFormat="1" ht="30.65" customHeight="1" x14ac:dyDescent="0.35">
      <c r="A24" s="560"/>
      <c r="B24" s="305">
        <f t="shared" ref="B24:B30" si="1">B23+1</f>
        <v>23</v>
      </c>
      <c r="C24" s="626"/>
      <c r="E24" s="214" t="b">
        <v>0</v>
      </c>
      <c r="F24" s="3" t="s">
        <v>185</v>
      </c>
      <c r="H24" s="214" t="b">
        <v>0</v>
      </c>
      <c r="I24" s="224" t="s">
        <v>186</v>
      </c>
      <c r="J24" s="215" t="b">
        <v>0</v>
      </c>
      <c r="K24" s="216" t="s">
        <v>187</v>
      </c>
      <c r="L24" s="217" t="b">
        <v>0</v>
      </c>
      <c r="M24" s="9" t="s">
        <v>188</v>
      </c>
      <c r="N24" s="227"/>
      <c r="O24" s="217" t="b">
        <v>0</v>
      </c>
      <c r="P24" s="9" t="s">
        <v>189</v>
      </c>
      <c r="Q24" s="9"/>
      <c r="R24" s="556"/>
      <c r="S24" s="556"/>
      <c r="T24" s="556"/>
      <c r="U24" s="556"/>
      <c r="V24" s="556"/>
      <c r="W24" s="230"/>
      <c r="X24" s="218" t="b">
        <v>0</v>
      </c>
      <c r="Y24" s="219" t="s">
        <v>190</v>
      </c>
      <c r="Z24" s="397"/>
      <c r="AA24" s="15"/>
      <c r="AB24" s="220" t="b">
        <v>0</v>
      </c>
      <c r="AC24" s="15" t="s">
        <v>191</v>
      </c>
      <c r="AD24" s="15"/>
      <c r="AE24" s="15"/>
      <c r="AF24" s="53"/>
      <c r="AG24" s="15"/>
    </row>
    <row r="25" spans="1:33" s="3" customFormat="1" ht="32.15" customHeight="1" x14ac:dyDescent="0.35">
      <c r="A25" s="560"/>
      <c r="B25" s="305">
        <f t="shared" si="1"/>
        <v>24</v>
      </c>
      <c r="C25" s="626"/>
      <c r="E25" s="214" t="b">
        <v>0</v>
      </c>
      <c r="F25" s="210" t="s">
        <v>192</v>
      </c>
      <c r="H25" s="15"/>
      <c r="I25" s="224"/>
      <c r="J25" s="218" t="b">
        <v>0</v>
      </c>
      <c r="K25" s="582" t="s">
        <v>193</v>
      </c>
      <c r="L25" s="218" t="b">
        <v>0</v>
      </c>
      <c r="M25" s="219" t="s">
        <v>194</v>
      </c>
      <c r="N25" s="413">
        <v>44197</v>
      </c>
      <c r="O25" s="218" t="b">
        <v>0</v>
      </c>
      <c r="P25" s="219" t="s">
        <v>188</v>
      </c>
      <c r="Q25" s="219"/>
      <c r="R25" s="217" t="b">
        <v>0</v>
      </c>
      <c r="S25" s="9" t="s">
        <v>195</v>
      </c>
      <c r="T25" s="9" t="s">
        <v>138</v>
      </c>
      <c r="U25" s="218" t="b">
        <v>0</v>
      </c>
      <c r="V25" s="416" t="s">
        <v>196</v>
      </c>
      <c r="W25" s="229"/>
      <c r="X25" s="218" t="b">
        <v>0</v>
      </c>
      <c r="Y25" s="219" t="s">
        <v>197</v>
      </c>
      <c r="Z25" s="397"/>
      <c r="AA25" s="15"/>
      <c r="AB25" s="231"/>
      <c r="AC25" s="222" t="s">
        <v>140</v>
      </c>
      <c r="AD25" s="223"/>
      <c r="AE25" s="402" t="s">
        <v>198</v>
      </c>
      <c r="AF25" s="54"/>
      <c r="AG25" s="15"/>
    </row>
    <row r="26" spans="1:33" s="3" customFormat="1" ht="14.5" customHeight="1" x14ac:dyDescent="0.35">
      <c r="A26" s="560"/>
      <c r="B26" s="305">
        <f t="shared" si="1"/>
        <v>25</v>
      </c>
      <c r="C26" s="626"/>
      <c r="E26" s="214" t="b">
        <v>0</v>
      </c>
      <c r="F26" s="584" t="s">
        <v>199</v>
      </c>
      <c r="H26" s="214" t="b">
        <v>0</v>
      </c>
      <c r="I26" s="224" t="s">
        <v>200</v>
      </c>
      <c r="J26" s="219"/>
      <c r="K26" s="582"/>
      <c r="L26" s="217" t="b">
        <v>0</v>
      </c>
      <c r="M26" s="44" t="s">
        <v>201</v>
      </c>
      <c r="N26" s="225">
        <v>6</v>
      </c>
      <c r="O26" s="217" t="b">
        <v>0</v>
      </c>
      <c r="P26" s="9" t="s">
        <v>201</v>
      </c>
      <c r="Q26" s="225">
        <v>7</v>
      </c>
      <c r="R26" s="556"/>
      <c r="S26" s="556"/>
      <c r="T26" s="556"/>
      <c r="U26" s="558" t="s">
        <v>139</v>
      </c>
      <c r="V26" s="558"/>
      <c r="W26" s="558"/>
      <c r="X26" s="218" t="b">
        <v>0</v>
      </c>
      <c r="Y26" s="9" t="s">
        <v>202</v>
      </c>
      <c r="Z26" s="556"/>
      <c r="AA26" s="15"/>
      <c r="AB26" s="231"/>
      <c r="AC26" s="22"/>
      <c r="AD26" s="15"/>
      <c r="AE26" s="629"/>
      <c r="AF26" s="53"/>
      <c r="AG26" s="15"/>
    </row>
    <row r="27" spans="1:33" s="3" customFormat="1" ht="34" customHeight="1" x14ac:dyDescent="0.35">
      <c r="A27" s="560"/>
      <c r="B27" s="305">
        <f t="shared" si="1"/>
        <v>26</v>
      </c>
      <c r="C27" s="626"/>
      <c r="F27" s="584"/>
      <c r="H27" s="15"/>
      <c r="I27" s="15"/>
      <c r="J27" s="219"/>
      <c r="K27" s="9"/>
      <c r="L27" s="15"/>
      <c r="M27" s="15"/>
      <c r="N27" s="232"/>
      <c r="O27" s="9"/>
      <c r="P27" s="9"/>
      <c r="Q27" s="9"/>
      <c r="R27" s="556"/>
      <c r="S27" s="556"/>
      <c r="T27" s="556"/>
      <c r="U27" s="218" t="b">
        <v>0</v>
      </c>
      <c r="V27" s="219" t="s">
        <v>203</v>
      </c>
      <c r="W27" s="230"/>
      <c r="X27" s="415"/>
      <c r="Y27" s="15"/>
      <c r="Z27" s="556"/>
      <c r="AA27" s="15"/>
      <c r="AB27" s="15"/>
      <c r="AC27" s="15"/>
      <c r="AD27" s="15"/>
      <c r="AE27" s="629"/>
      <c r="AF27" s="53"/>
      <c r="AG27" s="15"/>
    </row>
    <row r="28" spans="1:33" s="3" customFormat="1" ht="30" customHeight="1" x14ac:dyDescent="0.35">
      <c r="A28" s="560"/>
      <c r="B28" s="305">
        <f t="shared" si="1"/>
        <v>27</v>
      </c>
      <c r="C28" s="626"/>
      <c r="E28"/>
      <c r="H28" s="15"/>
      <c r="I28" s="15"/>
      <c r="J28" s="399"/>
      <c r="K28" s="227"/>
      <c r="L28" s="227"/>
      <c r="M28" s="227"/>
      <c r="N28" s="227"/>
      <c r="O28" s="9"/>
      <c r="P28" s="9"/>
      <c r="Q28" s="9"/>
      <c r="R28" s="217" t="b">
        <v>0</v>
      </c>
      <c r="S28" s="9" t="s">
        <v>204</v>
      </c>
      <c r="T28" s="9" t="s">
        <v>138</v>
      </c>
      <c r="U28" s="523"/>
      <c r="V28" s="523"/>
      <c r="X28" s="415"/>
      <c r="Y28" s="15"/>
      <c r="Z28" s="394"/>
      <c r="AA28" s="15"/>
      <c r="AB28" s="15"/>
      <c r="AC28" s="15"/>
      <c r="AD28" s="15"/>
      <c r="AE28" s="15"/>
      <c r="AF28" s="53"/>
      <c r="AG28" s="15"/>
    </row>
    <row r="29" spans="1:33" s="3" customFormat="1" x14ac:dyDescent="0.35">
      <c r="A29" s="560"/>
      <c r="B29" s="305">
        <f t="shared" si="1"/>
        <v>28</v>
      </c>
      <c r="C29" s="626"/>
      <c r="E29"/>
      <c r="H29" s="226"/>
      <c r="I29" s="15"/>
      <c r="J29" s="399"/>
      <c r="K29" s="227"/>
      <c r="L29" s="227"/>
      <c r="M29" s="227"/>
      <c r="N29" s="227"/>
      <c r="O29" s="9"/>
      <c r="P29" s="9"/>
      <c r="Q29" s="9"/>
      <c r="R29" s="556"/>
      <c r="S29" s="556"/>
      <c r="T29" s="556"/>
      <c r="U29" s="218" t="b">
        <v>0</v>
      </c>
      <c r="V29" s="9" t="s">
        <v>205</v>
      </c>
      <c r="W29" s="9"/>
      <c r="X29" s="415"/>
      <c r="Y29" s="15"/>
      <c r="Z29" s="394"/>
      <c r="AA29" s="15"/>
      <c r="AB29" s="15"/>
      <c r="AC29" s="15"/>
      <c r="AD29" s="15"/>
      <c r="AE29" s="15"/>
      <c r="AF29" s="53"/>
      <c r="AG29" s="15"/>
    </row>
    <row r="30" spans="1:33" s="3" customFormat="1" ht="30" customHeight="1" thickBot="1" x14ac:dyDescent="0.4">
      <c r="A30" s="561"/>
      <c r="B30" s="305">
        <f t="shared" si="1"/>
        <v>29</v>
      </c>
      <c r="C30" s="627"/>
      <c r="D30" s="55"/>
      <c r="E30" s="55"/>
      <c r="F30" s="55"/>
      <c r="G30" s="55"/>
      <c r="H30" s="56"/>
      <c r="I30" s="56"/>
      <c r="J30" s="400"/>
      <c r="K30" s="57"/>
      <c r="L30" s="57"/>
      <c r="M30" s="57"/>
      <c r="N30" s="57"/>
      <c r="O30" s="58"/>
      <c r="P30" s="58"/>
      <c r="Q30" s="58"/>
      <c r="R30" s="556"/>
      <c r="S30" s="556"/>
      <c r="T30" s="556"/>
      <c r="U30" s="523"/>
      <c r="V30" s="523"/>
      <c r="W30" s="58"/>
      <c r="X30" s="418"/>
      <c r="Y30" s="56"/>
      <c r="Z30" s="395"/>
      <c r="AA30" s="56"/>
      <c r="AB30" s="56"/>
      <c r="AC30" s="56"/>
      <c r="AD30" s="56"/>
      <c r="AE30" s="56"/>
      <c r="AF30" s="59"/>
      <c r="AG30" s="15"/>
    </row>
    <row r="31" spans="1:33" s="3" customFormat="1" ht="15" hidden="1" customHeight="1" thickBot="1" x14ac:dyDescent="0.4">
      <c r="A31" s="88"/>
      <c r="B31" s="246"/>
      <c r="C31" s="407"/>
      <c r="D31" s="243"/>
      <c r="E31" s="243"/>
      <c r="F31" s="243"/>
      <c r="G31" s="243"/>
      <c r="H31" s="243"/>
      <c r="I31" s="243"/>
      <c r="J31" s="405"/>
      <c r="K31" s="243"/>
      <c r="L31" s="243"/>
      <c r="M31" s="243"/>
      <c r="N31" s="243"/>
      <c r="O31" s="243"/>
      <c r="P31" s="243"/>
      <c r="Q31" s="243"/>
      <c r="R31" s="243"/>
      <c r="S31" s="243"/>
      <c r="T31" s="243"/>
      <c r="U31" s="405"/>
      <c r="V31" s="243"/>
      <c r="W31" s="243"/>
      <c r="X31" s="405"/>
      <c r="Y31" s="243"/>
      <c r="Z31" s="406"/>
      <c r="AA31" s="243"/>
      <c r="AB31" s="243"/>
      <c r="AC31" s="243"/>
      <c r="AD31" s="243"/>
      <c r="AE31" s="243"/>
      <c r="AF31" s="321"/>
      <c r="AG31" s="15"/>
    </row>
    <row r="32" spans="1:33" ht="5.15" customHeight="1" thickBot="1" x14ac:dyDescent="0.4">
      <c r="A32" s="88"/>
      <c r="B32" s="246"/>
      <c r="C32" s="407"/>
      <c r="D32" s="243"/>
      <c r="E32" s="243"/>
      <c r="F32" s="243"/>
      <c r="G32" s="243"/>
      <c r="H32" s="243"/>
      <c r="I32" s="243"/>
      <c r="J32" s="405"/>
      <c r="K32" s="243"/>
      <c r="L32" s="243"/>
      <c r="M32" s="243"/>
      <c r="N32" s="243"/>
      <c r="O32" s="243"/>
      <c r="P32" s="243"/>
      <c r="Q32" s="243"/>
      <c r="R32" s="243"/>
      <c r="S32" s="243"/>
      <c r="T32" s="243"/>
      <c r="U32" s="405"/>
      <c r="V32" s="243"/>
      <c r="W32" s="243"/>
      <c r="X32" s="405"/>
      <c r="Y32" s="243"/>
      <c r="Z32" s="406"/>
      <c r="AA32" s="243"/>
      <c r="AB32" s="243"/>
      <c r="AC32" s="243"/>
      <c r="AD32" s="243"/>
      <c r="AE32" s="243"/>
      <c r="AF32" s="321"/>
      <c r="AG32" s="88"/>
    </row>
    <row r="33" spans="1:33" ht="15" hidden="1" customHeight="1" thickBot="1" x14ac:dyDescent="0.4">
      <c r="A33" s="88"/>
      <c r="B33" s="246"/>
      <c r="C33" s="407"/>
      <c r="D33" s="243"/>
      <c r="E33" s="243"/>
      <c r="F33" s="243"/>
      <c r="G33" s="243"/>
      <c r="H33" s="243"/>
      <c r="I33" s="243"/>
      <c r="J33" s="405"/>
      <c r="K33" s="243"/>
      <c r="L33" s="243"/>
      <c r="M33" s="243"/>
      <c r="N33" s="243"/>
      <c r="O33" s="243"/>
      <c r="P33" s="243"/>
      <c r="Q33" s="243"/>
      <c r="R33" s="243"/>
      <c r="S33" s="243"/>
      <c r="T33" s="243"/>
      <c r="U33" s="405"/>
      <c r="V33" s="243"/>
      <c r="W33" s="243"/>
      <c r="X33" s="405"/>
      <c r="Y33" s="243"/>
      <c r="Z33" s="406"/>
      <c r="AA33" s="243"/>
      <c r="AB33" s="243"/>
      <c r="AC33" s="243"/>
      <c r="AD33" s="243"/>
      <c r="AE33" s="243"/>
      <c r="AF33" s="321"/>
      <c r="AG33"/>
    </row>
    <row r="34" spans="1:33" s="13" customFormat="1" ht="29.15" customHeight="1" x14ac:dyDescent="0.35">
      <c r="A34" s="559">
        <f>A22+1</f>
        <v>3</v>
      </c>
      <c r="B34" s="305">
        <f>B22+10</f>
        <v>31</v>
      </c>
      <c r="C34" s="625" t="str">
        <f>VLOOKUP(A34,INputs!$G$3:$O$22,7,FALSE)</f>
        <v>Please fill out Sensitivity Labels Tab</v>
      </c>
      <c r="D34" s="47"/>
      <c r="E34" s="47"/>
      <c r="F34" s="579" t="s">
        <v>139</v>
      </c>
      <c r="G34" s="579"/>
      <c r="H34" s="579" t="s">
        <v>139</v>
      </c>
      <c r="I34" s="579"/>
      <c r="J34" s="581" t="str">
        <f>J10</f>
        <v>Select a check box</v>
      </c>
      <c r="K34" s="581"/>
      <c r="L34" s="581" t="s">
        <v>139</v>
      </c>
      <c r="M34" s="581"/>
      <c r="N34" s="581"/>
      <c r="O34" s="581" t="s">
        <v>139</v>
      </c>
      <c r="P34" s="581"/>
      <c r="Q34" s="581"/>
      <c r="R34" s="583" t="s">
        <v>182</v>
      </c>
      <c r="S34" s="583"/>
      <c r="T34" s="423" t="s">
        <v>138</v>
      </c>
      <c r="U34" s="557" t="s">
        <v>183</v>
      </c>
      <c r="V34" s="557"/>
      <c r="W34" s="50"/>
      <c r="X34" s="417"/>
      <c r="Y34" s="580" t="s">
        <v>139</v>
      </c>
      <c r="Z34" s="580"/>
      <c r="AA34" s="51"/>
      <c r="AB34" s="579"/>
      <c r="AC34" s="579"/>
      <c r="AD34" s="48"/>
      <c r="AE34" s="49" t="s">
        <v>184</v>
      </c>
      <c r="AF34" s="52"/>
      <c r="AG34" s="20"/>
    </row>
    <row r="35" spans="1:33" s="13" customFormat="1" x14ac:dyDescent="0.35">
      <c r="A35" s="560"/>
      <c r="B35" s="305">
        <f>B34+1</f>
        <v>32</v>
      </c>
      <c r="C35" s="626"/>
      <c r="D35" s="8"/>
      <c r="E35" s="8"/>
      <c r="F35" s="222"/>
      <c r="G35" s="222"/>
      <c r="H35" s="222"/>
      <c r="I35" s="222"/>
      <c r="J35" s="402"/>
      <c r="K35" s="402"/>
      <c r="L35" s="402"/>
      <c r="M35" s="402"/>
      <c r="N35" s="402"/>
      <c r="O35" s="402"/>
      <c r="P35" s="402"/>
      <c r="Q35" s="402"/>
      <c r="R35" s="556"/>
      <c r="S35" s="556"/>
      <c r="T35" s="556"/>
      <c r="U35" s="422"/>
      <c r="V35" s="416" t="s">
        <v>140</v>
      </c>
      <c r="W35" s="230"/>
      <c r="X35" s="419"/>
      <c r="Y35" s="421"/>
      <c r="Z35" s="421"/>
      <c r="AA35" s="20"/>
      <c r="AB35" s="222"/>
      <c r="AC35" s="222" t="s">
        <v>139</v>
      </c>
      <c r="AD35" s="222"/>
      <c r="AE35" s="402"/>
      <c r="AF35" s="54"/>
      <c r="AG35" s="20"/>
    </row>
    <row r="36" spans="1:33" s="3" customFormat="1" ht="30.5" x14ac:dyDescent="0.35">
      <c r="A36" s="560"/>
      <c r="B36" s="305">
        <f t="shared" ref="B36:B42" si="2">B35+1</f>
        <v>33</v>
      </c>
      <c r="C36" s="626"/>
      <c r="E36" s="214" t="b">
        <v>0</v>
      </c>
      <c r="F36" s="3" t="s">
        <v>185</v>
      </c>
      <c r="H36" s="214" t="b">
        <v>0</v>
      </c>
      <c r="I36" s="224" t="s">
        <v>186</v>
      </c>
      <c r="J36" s="215" t="b">
        <v>0</v>
      </c>
      <c r="K36" s="216" t="s">
        <v>187</v>
      </c>
      <c r="L36" s="217" t="b">
        <v>0</v>
      </c>
      <c r="M36" s="9" t="s">
        <v>188</v>
      </c>
      <c r="N36" s="227"/>
      <c r="O36" s="217" t="b">
        <v>0</v>
      </c>
      <c r="P36" s="9" t="s">
        <v>189</v>
      </c>
      <c r="Q36" s="9"/>
      <c r="R36" s="556"/>
      <c r="S36" s="556"/>
      <c r="T36" s="556"/>
      <c r="U36" s="556"/>
      <c r="V36" s="556"/>
      <c r="W36" s="230"/>
      <c r="X36" s="218" t="b">
        <v>0</v>
      </c>
      <c r="Y36" s="219" t="s">
        <v>190</v>
      </c>
      <c r="Z36" s="397" t="s">
        <v>206</v>
      </c>
      <c r="AA36" s="15"/>
      <c r="AB36" s="220" t="b">
        <v>0</v>
      </c>
      <c r="AC36" s="15" t="s">
        <v>191</v>
      </c>
      <c r="AD36" s="15"/>
      <c r="AE36" s="15"/>
      <c r="AF36" s="53"/>
      <c r="AG36" s="15"/>
    </row>
    <row r="37" spans="1:33" s="3" customFormat="1" ht="35.15" customHeight="1" x14ac:dyDescent="0.35">
      <c r="A37" s="560"/>
      <c r="B37" s="305">
        <f t="shared" si="2"/>
        <v>34</v>
      </c>
      <c r="C37" s="626"/>
      <c r="E37" s="214" t="b">
        <v>0</v>
      </c>
      <c r="F37" s="210" t="s">
        <v>192</v>
      </c>
      <c r="H37" s="15"/>
      <c r="I37" s="224"/>
      <c r="J37" s="218" t="b">
        <v>0</v>
      </c>
      <c r="K37" s="582" t="s">
        <v>193</v>
      </c>
      <c r="L37" s="218" t="b">
        <v>0</v>
      </c>
      <c r="M37" s="219" t="s">
        <v>194</v>
      </c>
      <c r="N37" s="413">
        <v>44197</v>
      </c>
      <c r="O37" s="218" t="b">
        <v>0</v>
      </c>
      <c r="P37" s="219" t="s">
        <v>188</v>
      </c>
      <c r="Q37" s="219"/>
      <c r="R37" s="217" t="b">
        <v>0</v>
      </c>
      <c r="S37" s="9" t="s">
        <v>195</v>
      </c>
      <c r="T37" s="9" t="s">
        <v>138</v>
      </c>
      <c r="U37" s="218" t="b">
        <v>0</v>
      </c>
      <c r="V37" s="416" t="s">
        <v>196</v>
      </c>
      <c r="W37" s="229"/>
      <c r="X37" s="218" t="b">
        <v>0</v>
      </c>
      <c r="Y37" s="219" t="s">
        <v>197</v>
      </c>
      <c r="Z37" s="397"/>
      <c r="AA37" s="15"/>
      <c r="AB37" s="231"/>
      <c r="AC37" s="222" t="s">
        <v>140</v>
      </c>
      <c r="AD37" s="223"/>
      <c r="AE37" s="402" t="s">
        <v>198</v>
      </c>
      <c r="AF37" s="54"/>
      <c r="AG37" s="15"/>
    </row>
    <row r="38" spans="1:33" s="3" customFormat="1" ht="14.5" customHeight="1" x14ac:dyDescent="0.35">
      <c r="A38" s="560"/>
      <c r="B38" s="305">
        <f t="shared" si="2"/>
        <v>35</v>
      </c>
      <c r="C38" s="626"/>
      <c r="E38" s="214" t="b">
        <v>0</v>
      </c>
      <c r="F38" s="584" t="s">
        <v>199</v>
      </c>
      <c r="H38" s="214" t="b">
        <v>0</v>
      </c>
      <c r="I38" s="224" t="s">
        <v>200</v>
      </c>
      <c r="J38" s="219"/>
      <c r="K38" s="582"/>
      <c r="L38" s="217" t="b">
        <v>0</v>
      </c>
      <c r="M38" s="44" t="s">
        <v>201</v>
      </c>
      <c r="N38" s="225">
        <v>0</v>
      </c>
      <c r="O38" s="217" t="b">
        <v>0</v>
      </c>
      <c r="P38" s="9" t="s">
        <v>201</v>
      </c>
      <c r="Q38" s="225">
        <v>0</v>
      </c>
      <c r="R38" s="556"/>
      <c r="S38" s="556"/>
      <c r="T38" s="556"/>
      <c r="U38" s="558" t="s">
        <v>139</v>
      </c>
      <c r="V38" s="558"/>
      <c r="W38" s="558"/>
      <c r="X38" s="218" t="b">
        <v>0</v>
      </c>
      <c r="Y38" s="9" t="s">
        <v>202</v>
      </c>
      <c r="Z38" s="556"/>
      <c r="AA38" s="15"/>
      <c r="AB38" s="231"/>
      <c r="AC38" s="22"/>
      <c r="AD38" s="15"/>
      <c r="AE38" s="629"/>
      <c r="AF38" s="53"/>
      <c r="AG38" s="15"/>
    </row>
    <row r="39" spans="1:33" s="3" customFormat="1" x14ac:dyDescent="0.35">
      <c r="A39" s="560"/>
      <c r="B39" s="305">
        <f t="shared" si="2"/>
        <v>36</v>
      </c>
      <c r="C39" s="626"/>
      <c r="F39" s="584"/>
      <c r="H39" s="15"/>
      <c r="I39" s="15"/>
      <c r="J39" s="219"/>
      <c r="K39" s="9"/>
      <c r="L39" s="15"/>
      <c r="M39" s="15"/>
      <c r="N39" s="232"/>
      <c r="O39" s="9"/>
      <c r="P39" s="9"/>
      <c r="Q39" s="9"/>
      <c r="R39" s="556"/>
      <c r="S39" s="556"/>
      <c r="T39" s="556"/>
      <c r="U39" s="218" t="b">
        <v>0</v>
      </c>
      <c r="V39" s="219" t="s">
        <v>203</v>
      </c>
      <c r="W39" s="230"/>
      <c r="X39" s="415"/>
      <c r="Y39" s="15"/>
      <c r="Z39" s="556"/>
      <c r="AA39" s="15"/>
      <c r="AB39" s="15"/>
      <c r="AC39" s="15"/>
      <c r="AD39" s="15"/>
      <c r="AE39" s="629"/>
      <c r="AF39" s="53"/>
      <c r="AG39" s="15"/>
    </row>
    <row r="40" spans="1:33" s="3" customFormat="1" ht="30" customHeight="1" x14ac:dyDescent="0.35">
      <c r="A40" s="560"/>
      <c r="B40" s="305">
        <f t="shared" si="2"/>
        <v>37</v>
      </c>
      <c r="C40" s="626"/>
      <c r="E40"/>
      <c r="H40" s="15"/>
      <c r="I40" s="15"/>
      <c r="J40" s="399"/>
      <c r="K40" s="227"/>
      <c r="L40" s="227"/>
      <c r="M40" s="227"/>
      <c r="N40" s="227"/>
      <c r="O40" s="9"/>
      <c r="P40" s="9"/>
      <c r="Q40" s="9"/>
      <c r="R40" s="217" t="b">
        <v>0</v>
      </c>
      <c r="S40" s="9" t="s">
        <v>204</v>
      </c>
      <c r="T40" s="9" t="s">
        <v>138</v>
      </c>
      <c r="U40" s="556"/>
      <c r="V40" s="556"/>
      <c r="X40" s="415"/>
      <c r="Y40" s="15"/>
      <c r="Z40" s="394"/>
      <c r="AA40" s="15"/>
      <c r="AB40" s="15"/>
      <c r="AC40" s="15"/>
      <c r="AD40" s="15"/>
      <c r="AE40" s="15"/>
      <c r="AF40" s="53"/>
      <c r="AG40" s="15"/>
    </row>
    <row r="41" spans="1:33" s="3" customFormat="1" x14ac:dyDescent="0.35">
      <c r="A41" s="560"/>
      <c r="B41" s="305">
        <f t="shared" si="2"/>
        <v>38</v>
      </c>
      <c r="C41" s="626"/>
      <c r="E41"/>
      <c r="H41" s="226"/>
      <c r="I41" s="15"/>
      <c r="J41" s="399"/>
      <c r="K41" s="227"/>
      <c r="L41" s="227"/>
      <c r="M41" s="227"/>
      <c r="N41" s="227"/>
      <c r="O41" s="9"/>
      <c r="P41" s="9"/>
      <c r="Q41" s="9"/>
      <c r="R41" s="556"/>
      <c r="S41" s="556"/>
      <c r="T41" s="556"/>
      <c r="U41" s="218" t="b">
        <v>0</v>
      </c>
      <c r="V41" s="9" t="s">
        <v>205</v>
      </c>
      <c r="W41" s="9"/>
      <c r="X41" s="415"/>
      <c r="Y41" s="15"/>
      <c r="Z41" s="394"/>
      <c r="AA41" s="15"/>
      <c r="AB41" s="15"/>
      <c r="AC41" s="15"/>
      <c r="AD41" s="15"/>
      <c r="AE41" s="15"/>
      <c r="AF41" s="53"/>
      <c r="AG41" s="15"/>
    </row>
    <row r="42" spans="1:33" s="3" customFormat="1" ht="30" customHeight="1" thickBot="1" x14ac:dyDescent="0.4">
      <c r="A42" s="561"/>
      <c r="B42" s="305">
        <f t="shared" si="2"/>
        <v>39</v>
      </c>
      <c r="C42" s="627"/>
      <c r="D42" s="55"/>
      <c r="E42" s="55"/>
      <c r="F42" s="55"/>
      <c r="G42" s="55"/>
      <c r="H42" s="56"/>
      <c r="I42" s="56"/>
      <c r="J42" s="400"/>
      <c r="K42" s="57"/>
      <c r="L42" s="57"/>
      <c r="M42" s="57"/>
      <c r="N42" s="57"/>
      <c r="O42" s="58"/>
      <c r="P42" s="58"/>
      <c r="Q42" s="58"/>
      <c r="R42" s="556"/>
      <c r="S42" s="556"/>
      <c r="T42" s="556"/>
      <c r="U42" s="556"/>
      <c r="V42" s="556"/>
      <c r="W42" s="58"/>
      <c r="X42" s="418"/>
      <c r="Y42" s="56"/>
      <c r="Z42" s="395"/>
      <c r="AA42" s="56"/>
      <c r="AB42" s="56"/>
      <c r="AC42" s="56"/>
      <c r="AD42" s="56"/>
      <c r="AE42" s="56"/>
      <c r="AF42" s="59"/>
      <c r="AG42" s="15"/>
    </row>
    <row r="43" spans="1:33" s="3" customFormat="1" ht="15" hidden="1" customHeight="1" thickBot="1" x14ac:dyDescent="0.4">
      <c r="A43" s="88"/>
      <c r="B43" s="246"/>
      <c r="C43" s="408"/>
      <c r="D43" s="409"/>
      <c r="E43" s="409"/>
      <c r="F43" s="409"/>
      <c r="G43" s="409"/>
      <c r="H43" s="409"/>
      <c r="I43" s="409"/>
      <c r="J43" s="410"/>
      <c r="K43" s="409"/>
      <c r="L43" s="409"/>
      <c r="M43" s="409"/>
      <c r="N43" s="409"/>
      <c r="O43" s="409"/>
      <c r="P43" s="409"/>
      <c r="Q43" s="409"/>
      <c r="R43" s="409"/>
      <c r="S43" s="409"/>
      <c r="T43" s="409"/>
      <c r="U43" s="410"/>
      <c r="V43" s="409"/>
      <c r="W43" s="409"/>
      <c r="X43" s="410"/>
      <c r="Y43" s="409"/>
      <c r="Z43" s="411"/>
      <c r="AA43" s="409"/>
      <c r="AB43" s="409"/>
      <c r="AC43" s="409"/>
      <c r="AD43" s="409"/>
      <c r="AE43" s="409"/>
      <c r="AF43" s="412"/>
      <c r="AG43" s="15"/>
    </row>
    <row r="44" spans="1:33" ht="5.15" customHeight="1" thickBot="1" x14ac:dyDescent="0.4">
      <c r="A44" s="88"/>
      <c r="B44" s="246"/>
      <c r="C44" s="407"/>
      <c r="D44" s="243"/>
      <c r="E44" s="243"/>
      <c r="F44" s="243"/>
      <c r="G44" s="243"/>
      <c r="H44" s="243"/>
      <c r="I44" s="243"/>
      <c r="J44" s="405"/>
      <c r="K44" s="243"/>
      <c r="L44" s="243"/>
      <c r="M44" s="243"/>
      <c r="N44" s="243"/>
      <c r="O44" s="243"/>
      <c r="P44" s="243"/>
      <c r="Q44" s="243"/>
      <c r="R44" s="243"/>
      <c r="S44" s="243"/>
      <c r="T44" s="243"/>
      <c r="U44" s="405"/>
      <c r="V44" s="243"/>
      <c r="W44" s="243"/>
      <c r="X44" s="405"/>
      <c r="Y44" s="243"/>
      <c r="Z44" s="406"/>
      <c r="AA44" s="243"/>
      <c r="AB44" s="243"/>
      <c r="AC44" s="243"/>
      <c r="AD44" s="243"/>
      <c r="AE44" s="243"/>
      <c r="AF44" s="321"/>
      <c r="AG44" s="88"/>
    </row>
    <row r="45" spans="1:33" ht="15" hidden="1" customHeight="1" thickBot="1" x14ac:dyDescent="0.4">
      <c r="A45" s="88"/>
      <c r="B45" s="246"/>
      <c r="C45" s="407"/>
      <c r="D45" s="243"/>
      <c r="E45" s="243"/>
      <c r="F45" s="243"/>
      <c r="G45" s="243"/>
      <c r="H45" s="243"/>
      <c r="I45" s="243"/>
      <c r="J45" s="405"/>
      <c r="K45" s="243"/>
      <c r="L45" s="243"/>
      <c r="M45" s="243"/>
      <c r="N45" s="243"/>
      <c r="O45" s="243"/>
      <c r="P45" s="243"/>
      <c r="Q45" s="243"/>
      <c r="R45" s="243"/>
      <c r="S45" s="243"/>
      <c r="T45" s="243"/>
      <c r="U45" s="405"/>
      <c r="V45" s="243"/>
      <c r="W45" s="243"/>
      <c r="X45" s="405"/>
      <c r="Y45" s="243"/>
      <c r="Z45" s="406"/>
      <c r="AA45" s="243"/>
      <c r="AB45" s="243"/>
      <c r="AC45" s="243"/>
      <c r="AD45" s="243"/>
      <c r="AE45" s="243"/>
      <c r="AF45" s="321"/>
      <c r="AG45"/>
    </row>
    <row r="46" spans="1:33" s="13" customFormat="1" ht="29.15" customHeight="1" x14ac:dyDescent="0.35">
      <c r="A46" s="559">
        <f>A34+1</f>
        <v>4</v>
      </c>
      <c r="B46" s="305">
        <f>B34+10</f>
        <v>41</v>
      </c>
      <c r="C46" s="625" t="str">
        <f>VLOOKUP(A46,INputs!$G$3:$O$22,7,FALSE)</f>
        <v>Please fill out Sensitivity Labels Tab</v>
      </c>
      <c r="D46" s="47"/>
      <c r="E46" s="47"/>
      <c r="F46" s="579" t="s">
        <v>139</v>
      </c>
      <c r="G46" s="579"/>
      <c r="H46" s="579" t="s">
        <v>139</v>
      </c>
      <c r="I46" s="579"/>
      <c r="J46" s="581" t="str">
        <f>J10</f>
        <v>Select a check box</v>
      </c>
      <c r="K46" s="581"/>
      <c r="L46" s="581" t="s">
        <v>139</v>
      </c>
      <c r="M46" s="581"/>
      <c r="N46" s="581"/>
      <c r="O46" s="581" t="s">
        <v>139</v>
      </c>
      <c r="P46" s="581"/>
      <c r="Q46" s="581"/>
      <c r="R46" s="583" t="s">
        <v>182</v>
      </c>
      <c r="S46" s="583"/>
      <c r="T46" s="423" t="s">
        <v>138</v>
      </c>
      <c r="U46" s="557" t="s">
        <v>183</v>
      </c>
      <c r="V46" s="557"/>
      <c r="W46" s="50"/>
      <c r="X46" s="417"/>
      <c r="Y46" s="580" t="s">
        <v>139</v>
      </c>
      <c r="Z46" s="580"/>
      <c r="AA46" s="51"/>
      <c r="AB46" s="579"/>
      <c r="AC46" s="579"/>
      <c r="AD46" s="48"/>
      <c r="AE46" s="49" t="s">
        <v>184</v>
      </c>
      <c r="AF46" s="52"/>
      <c r="AG46" s="20"/>
    </row>
    <row r="47" spans="1:33" s="13" customFormat="1" x14ac:dyDescent="0.35">
      <c r="A47" s="560"/>
      <c r="B47" s="305">
        <f>B46+1</f>
        <v>42</v>
      </c>
      <c r="C47" s="626"/>
      <c r="D47" s="8"/>
      <c r="E47" s="8"/>
      <c r="F47" s="222"/>
      <c r="G47" s="222"/>
      <c r="H47" s="222"/>
      <c r="I47" s="222"/>
      <c r="J47" s="402"/>
      <c r="K47" s="402"/>
      <c r="L47" s="402"/>
      <c r="M47" s="402"/>
      <c r="N47" s="402"/>
      <c r="O47" s="402"/>
      <c r="P47" s="402"/>
      <c r="Q47" s="402"/>
      <c r="R47" s="556"/>
      <c r="S47" s="556"/>
      <c r="T47" s="556"/>
      <c r="U47" s="422"/>
      <c r="V47" s="416" t="s">
        <v>140</v>
      </c>
      <c r="W47" s="230"/>
      <c r="X47" s="419"/>
      <c r="Y47" s="421"/>
      <c r="Z47" s="421"/>
      <c r="AA47" s="20"/>
      <c r="AB47" s="222"/>
      <c r="AC47" s="222" t="s">
        <v>139</v>
      </c>
      <c r="AD47" s="222"/>
      <c r="AE47" s="402"/>
      <c r="AF47" s="54"/>
      <c r="AG47" s="20"/>
    </row>
    <row r="48" spans="1:33" s="3" customFormat="1" ht="30.5" x14ac:dyDescent="0.35">
      <c r="A48" s="560"/>
      <c r="B48" s="305">
        <f t="shared" ref="B48:B54" si="3">B47+1</f>
        <v>43</v>
      </c>
      <c r="C48" s="626"/>
      <c r="E48" s="214" t="b">
        <v>0</v>
      </c>
      <c r="F48" s="3" t="s">
        <v>185</v>
      </c>
      <c r="H48" s="214" t="b">
        <v>0</v>
      </c>
      <c r="I48" s="224" t="s">
        <v>186</v>
      </c>
      <c r="J48" s="215" t="b">
        <v>0</v>
      </c>
      <c r="K48" s="216" t="s">
        <v>187</v>
      </c>
      <c r="L48" s="217" t="b">
        <v>0</v>
      </c>
      <c r="M48" s="9" t="s">
        <v>188</v>
      </c>
      <c r="N48" s="227"/>
      <c r="O48" s="217" t="b">
        <v>0</v>
      </c>
      <c r="P48" s="9" t="s">
        <v>189</v>
      </c>
      <c r="Q48" s="9"/>
      <c r="R48" s="556"/>
      <c r="S48" s="556"/>
      <c r="T48" s="556"/>
      <c r="U48" s="556"/>
      <c r="V48" s="556"/>
      <c r="W48" s="230"/>
      <c r="X48" s="218" t="b">
        <v>0</v>
      </c>
      <c r="Y48" s="219" t="s">
        <v>190</v>
      </c>
      <c r="Z48" s="397" t="s">
        <v>206</v>
      </c>
      <c r="AA48" s="15"/>
      <c r="AB48" s="220" t="b">
        <v>0</v>
      </c>
      <c r="AC48" s="15" t="s">
        <v>191</v>
      </c>
      <c r="AD48" s="15"/>
      <c r="AE48" s="15"/>
      <c r="AF48" s="53"/>
      <c r="AG48" s="15"/>
    </row>
    <row r="49" spans="1:33" s="3" customFormat="1" ht="35.15" customHeight="1" x14ac:dyDescent="0.35">
      <c r="A49" s="560"/>
      <c r="B49" s="305">
        <f t="shared" si="3"/>
        <v>44</v>
      </c>
      <c r="C49" s="626"/>
      <c r="E49" s="214" t="b">
        <v>0</v>
      </c>
      <c r="F49" s="210" t="s">
        <v>192</v>
      </c>
      <c r="H49" s="15"/>
      <c r="I49" s="224"/>
      <c r="J49" s="218" t="b">
        <v>0</v>
      </c>
      <c r="K49" s="582" t="s">
        <v>193</v>
      </c>
      <c r="L49" s="218" t="b">
        <v>0</v>
      </c>
      <c r="M49" s="219" t="s">
        <v>194</v>
      </c>
      <c r="N49" s="413">
        <v>44197</v>
      </c>
      <c r="O49" s="218" t="b">
        <v>0</v>
      </c>
      <c r="P49" s="219" t="s">
        <v>188</v>
      </c>
      <c r="Q49" s="219"/>
      <c r="R49" s="217" t="b">
        <v>0</v>
      </c>
      <c r="S49" s="9" t="s">
        <v>195</v>
      </c>
      <c r="T49" s="9" t="s">
        <v>138</v>
      </c>
      <c r="U49" s="218" t="b">
        <v>0</v>
      </c>
      <c r="V49" s="416" t="s">
        <v>196</v>
      </c>
      <c r="W49" s="229"/>
      <c r="X49" s="218" t="b">
        <v>0</v>
      </c>
      <c r="Y49" s="219" t="s">
        <v>197</v>
      </c>
      <c r="Z49" s="397"/>
      <c r="AA49" s="15"/>
      <c r="AB49" s="231"/>
      <c r="AC49" s="222" t="s">
        <v>140</v>
      </c>
      <c r="AD49" s="223"/>
      <c r="AE49" s="402" t="s">
        <v>198</v>
      </c>
      <c r="AF49" s="54"/>
      <c r="AG49" s="15"/>
    </row>
    <row r="50" spans="1:33" s="3" customFormat="1" ht="14.5" customHeight="1" x14ac:dyDescent="0.35">
      <c r="A50" s="560"/>
      <c r="B50" s="305">
        <f t="shared" si="3"/>
        <v>45</v>
      </c>
      <c r="C50" s="626"/>
      <c r="E50" s="214" t="b">
        <v>0</v>
      </c>
      <c r="F50" s="584" t="s">
        <v>199</v>
      </c>
      <c r="H50" s="214" t="b">
        <v>0</v>
      </c>
      <c r="I50" s="224" t="s">
        <v>200</v>
      </c>
      <c r="J50" s="219"/>
      <c r="K50" s="582"/>
      <c r="L50" s="217" t="b">
        <v>0</v>
      </c>
      <c r="M50" s="44" t="s">
        <v>201</v>
      </c>
      <c r="N50" s="225">
        <v>6</v>
      </c>
      <c r="O50" s="217" t="b">
        <v>0</v>
      </c>
      <c r="P50" s="9" t="s">
        <v>201</v>
      </c>
      <c r="Q50" s="225">
        <v>7</v>
      </c>
      <c r="R50" s="556"/>
      <c r="S50" s="556"/>
      <c r="T50" s="556"/>
      <c r="U50" s="558" t="s">
        <v>139</v>
      </c>
      <c r="V50" s="558"/>
      <c r="W50" s="558"/>
      <c r="X50" s="218" t="b">
        <v>0</v>
      </c>
      <c r="Y50" s="9" t="s">
        <v>202</v>
      </c>
      <c r="Z50" s="556"/>
      <c r="AA50" s="15"/>
      <c r="AB50" s="231"/>
      <c r="AC50" s="22"/>
      <c r="AD50" s="15"/>
      <c r="AE50" s="629"/>
      <c r="AF50" s="53"/>
      <c r="AG50" s="15"/>
    </row>
    <row r="51" spans="1:33" s="3" customFormat="1" x14ac:dyDescent="0.35">
      <c r="A51" s="560"/>
      <c r="B51" s="305">
        <f t="shared" si="3"/>
        <v>46</v>
      </c>
      <c r="C51" s="626"/>
      <c r="F51" s="584"/>
      <c r="H51" s="15"/>
      <c r="I51" s="15"/>
      <c r="J51" s="219"/>
      <c r="K51" s="9"/>
      <c r="L51" s="15"/>
      <c r="M51" s="15"/>
      <c r="N51" s="232"/>
      <c r="O51" s="9"/>
      <c r="P51" s="9"/>
      <c r="Q51" s="9"/>
      <c r="R51" s="556"/>
      <c r="S51" s="556"/>
      <c r="T51" s="556"/>
      <c r="U51" s="218" t="b">
        <v>0</v>
      </c>
      <c r="V51" s="219" t="s">
        <v>203</v>
      </c>
      <c r="W51" s="230"/>
      <c r="X51" s="415"/>
      <c r="Y51" s="15"/>
      <c r="Z51" s="556"/>
      <c r="AA51" s="15"/>
      <c r="AB51" s="15"/>
      <c r="AC51" s="15"/>
      <c r="AD51" s="15"/>
      <c r="AE51" s="629"/>
      <c r="AF51" s="53"/>
      <c r="AG51" s="15"/>
    </row>
    <row r="52" spans="1:33" s="3" customFormat="1" ht="30" customHeight="1" x14ac:dyDescent="0.35">
      <c r="A52" s="560"/>
      <c r="B52" s="305">
        <f t="shared" si="3"/>
        <v>47</v>
      </c>
      <c r="C52" s="626"/>
      <c r="E52"/>
      <c r="H52" s="15"/>
      <c r="I52" s="15"/>
      <c r="J52" s="399"/>
      <c r="K52" s="227"/>
      <c r="L52" s="227"/>
      <c r="M52" s="227"/>
      <c r="N52" s="227"/>
      <c r="O52" s="9"/>
      <c r="P52" s="9"/>
      <c r="Q52" s="9"/>
      <c r="R52" s="217" t="b">
        <v>0</v>
      </c>
      <c r="S52" s="9" t="s">
        <v>204</v>
      </c>
      <c r="T52" s="9" t="s">
        <v>138</v>
      </c>
      <c r="U52" s="556"/>
      <c r="V52" s="556"/>
      <c r="X52" s="415"/>
      <c r="Y52" s="15"/>
      <c r="Z52" s="394"/>
      <c r="AA52" s="15"/>
      <c r="AB52" s="15"/>
      <c r="AC52" s="15"/>
      <c r="AD52" s="15"/>
      <c r="AE52" s="15"/>
      <c r="AF52" s="53"/>
      <c r="AG52" s="15"/>
    </row>
    <row r="53" spans="1:33" s="3" customFormat="1" x14ac:dyDescent="0.35">
      <c r="A53" s="560"/>
      <c r="B53" s="305">
        <f t="shared" si="3"/>
        <v>48</v>
      </c>
      <c r="C53" s="626"/>
      <c r="E53"/>
      <c r="H53" s="226"/>
      <c r="I53" s="15"/>
      <c r="J53" s="399"/>
      <c r="K53" s="227"/>
      <c r="L53" s="227"/>
      <c r="M53" s="227"/>
      <c r="N53" s="227"/>
      <c r="O53" s="9"/>
      <c r="P53" s="9"/>
      <c r="Q53" s="9"/>
      <c r="R53" s="556"/>
      <c r="S53" s="556"/>
      <c r="T53" s="556"/>
      <c r="U53" s="218" t="b">
        <v>0</v>
      </c>
      <c r="V53" s="9" t="s">
        <v>205</v>
      </c>
      <c r="W53" s="9"/>
      <c r="X53" s="415"/>
      <c r="Y53" s="15"/>
      <c r="Z53" s="394"/>
      <c r="AA53" s="15"/>
      <c r="AB53" s="15"/>
      <c r="AC53" s="15"/>
      <c r="AD53" s="15"/>
      <c r="AE53" s="15"/>
      <c r="AF53" s="53"/>
      <c r="AG53" s="15"/>
    </row>
    <row r="54" spans="1:33" s="3" customFormat="1" ht="30" customHeight="1" thickBot="1" x14ac:dyDescent="0.4">
      <c r="A54" s="561"/>
      <c r="B54" s="305">
        <f t="shared" si="3"/>
        <v>49</v>
      </c>
      <c r="C54" s="627"/>
      <c r="D54" s="55"/>
      <c r="E54" s="55"/>
      <c r="F54" s="55"/>
      <c r="G54" s="55"/>
      <c r="H54" s="56"/>
      <c r="I54" s="56"/>
      <c r="J54" s="400"/>
      <c r="K54" s="57"/>
      <c r="L54" s="57"/>
      <c r="M54" s="57"/>
      <c r="N54" s="57"/>
      <c r="O54" s="58"/>
      <c r="P54" s="58"/>
      <c r="Q54" s="58"/>
      <c r="R54" s="556"/>
      <c r="S54" s="556"/>
      <c r="T54" s="556"/>
      <c r="U54" s="556"/>
      <c r="V54" s="556"/>
      <c r="W54" s="58"/>
      <c r="X54" s="418"/>
      <c r="Y54" s="56"/>
      <c r="Z54" s="395"/>
      <c r="AA54" s="56"/>
      <c r="AB54" s="56"/>
      <c r="AC54" s="56"/>
      <c r="AD54" s="56"/>
      <c r="AE54" s="56"/>
      <c r="AF54" s="59"/>
      <c r="AG54" s="15"/>
    </row>
    <row r="55" spans="1:33" s="3" customFormat="1" ht="15" hidden="1" customHeight="1" thickBot="1" x14ac:dyDescent="0.4">
      <c r="A55" s="88"/>
      <c r="B55" s="246"/>
      <c r="C55" s="408"/>
      <c r="D55" s="409"/>
      <c r="E55" s="409"/>
      <c r="F55" s="409"/>
      <c r="G55" s="409"/>
      <c r="H55" s="409"/>
      <c r="I55" s="409"/>
      <c r="J55" s="410"/>
      <c r="K55" s="409"/>
      <c r="L55" s="409"/>
      <c r="M55" s="409"/>
      <c r="N55" s="409"/>
      <c r="O55" s="409"/>
      <c r="P55" s="409"/>
      <c r="Q55" s="409"/>
      <c r="R55" s="30"/>
      <c r="S55" s="30"/>
      <c r="T55" s="30"/>
      <c r="U55" s="410"/>
      <c r="V55" s="409"/>
      <c r="W55" s="409"/>
      <c r="X55" s="410"/>
      <c r="Y55" s="409"/>
      <c r="Z55" s="411"/>
      <c r="AA55" s="409"/>
      <c r="AB55" s="409"/>
      <c r="AC55" s="409"/>
      <c r="AD55" s="409"/>
      <c r="AE55" s="409"/>
      <c r="AF55" s="412"/>
      <c r="AG55" s="15"/>
    </row>
    <row r="56" spans="1:33" ht="5.15" customHeight="1" thickBot="1" x14ac:dyDescent="0.4">
      <c r="A56" s="88"/>
      <c r="B56" s="246"/>
      <c r="C56" s="407"/>
      <c r="D56" s="243"/>
      <c r="E56" s="243"/>
      <c r="F56" s="243"/>
      <c r="G56" s="243"/>
      <c r="H56" s="243"/>
      <c r="I56" s="243"/>
      <c r="J56" s="405"/>
      <c r="K56" s="243"/>
      <c r="L56" s="243"/>
      <c r="M56" s="243"/>
      <c r="N56" s="243"/>
      <c r="O56" s="243"/>
      <c r="P56" s="243"/>
      <c r="Q56" s="243"/>
      <c r="R56" s="243"/>
      <c r="S56" s="243"/>
      <c r="T56" s="243"/>
      <c r="U56" s="405"/>
      <c r="V56" s="243"/>
      <c r="W56" s="243"/>
      <c r="X56" s="405"/>
      <c r="Y56" s="243"/>
      <c r="Z56" s="406"/>
      <c r="AA56" s="243"/>
      <c r="AB56" s="243"/>
      <c r="AC56" s="243"/>
      <c r="AD56" s="243"/>
      <c r="AE56" s="243"/>
      <c r="AF56" s="321"/>
      <c r="AG56" s="88"/>
    </row>
    <row r="57" spans="1:33" ht="15" hidden="1" customHeight="1" thickBot="1" x14ac:dyDescent="0.4">
      <c r="A57" s="88"/>
      <c r="B57" s="246"/>
      <c r="C57" s="407"/>
      <c r="D57" s="243"/>
      <c r="E57" s="243"/>
      <c r="F57" s="243"/>
      <c r="G57" s="243"/>
      <c r="H57" s="243"/>
      <c r="I57" s="243"/>
      <c r="J57" s="405"/>
      <c r="K57" s="243"/>
      <c r="L57" s="243"/>
      <c r="M57" s="243"/>
      <c r="N57" s="243"/>
      <c r="O57" s="243"/>
      <c r="P57" s="243"/>
      <c r="Q57" s="243"/>
      <c r="R57" s="243"/>
      <c r="S57" s="243"/>
      <c r="T57" s="243"/>
      <c r="U57" s="405"/>
      <c r="V57" s="243"/>
      <c r="W57" s="243"/>
      <c r="X57" s="405"/>
      <c r="Y57" s="243"/>
      <c r="Z57" s="406"/>
      <c r="AA57" s="243"/>
      <c r="AB57" s="243"/>
      <c r="AC57" s="243"/>
      <c r="AD57" s="243"/>
      <c r="AE57" s="243"/>
      <c r="AF57" s="321"/>
      <c r="AG57"/>
    </row>
    <row r="58" spans="1:33" s="13" customFormat="1" ht="29.15" customHeight="1" x14ac:dyDescent="0.35">
      <c r="A58" s="559">
        <f>A46+1</f>
        <v>5</v>
      </c>
      <c r="B58" s="305">
        <f>B46+10</f>
        <v>51</v>
      </c>
      <c r="C58" s="625" t="str">
        <f>VLOOKUP(A58,INputs!$G$3:$O$22,7,FALSE)</f>
        <v>Please fill out Sensitivity Labels Tab</v>
      </c>
      <c r="D58" s="47"/>
      <c r="E58" s="47"/>
      <c r="F58" s="579" t="s">
        <v>139</v>
      </c>
      <c r="G58" s="579"/>
      <c r="H58" s="579" t="s">
        <v>139</v>
      </c>
      <c r="I58" s="579"/>
      <c r="J58" s="581" t="str">
        <f>J$10</f>
        <v>Select a check box</v>
      </c>
      <c r="K58" s="581"/>
      <c r="L58" s="581" t="s">
        <v>139</v>
      </c>
      <c r="M58" s="581"/>
      <c r="N58" s="581"/>
      <c r="O58" s="581" t="s">
        <v>139</v>
      </c>
      <c r="P58" s="581"/>
      <c r="Q58" s="581"/>
      <c r="R58" s="583" t="s">
        <v>182</v>
      </c>
      <c r="S58" s="583"/>
      <c r="T58" s="423" t="s">
        <v>138</v>
      </c>
      <c r="U58" s="557" t="s">
        <v>183</v>
      </c>
      <c r="V58" s="557"/>
      <c r="W58" s="50"/>
      <c r="X58" s="417"/>
      <c r="Y58" s="580" t="s">
        <v>139</v>
      </c>
      <c r="Z58" s="580"/>
      <c r="AA58" s="51"/>
      <c r="AB58" s="579"/>
      <c r="AC58" s="579"/>
      <c r="AD58" s="48"/>
      <c r="AE58" s="49" t="s">
        <v>184</v>
      </c>
      <c r="AF58" s="52"/>
      <c r="AG58" s="20"/>
    </row>
    <row r="59" spans="1:33" s="13" customFormat="1" x14ac:dyDescent="0.35">
      <c r="A59" s="560"/>
      <c r="B59" s="305">
        <f>B58+1</f>
        <v>52</v>
      </c>
      <c r="C59" s="626"/>
      <c r="D59" s="8"/>
      <c r="E59" s="8"/>
      <c r="F59" s="222"/>
      <c r="G59" s="222"/>
      <c r="H59" s="222"/>
      <c r="I59" s="222"/>
      <c r="J59" s="402"/>
      <c r="K59" s="402"/>
      <c r="L59" s="402"/>
      <c r="M59" s="402"/>
      <c r="N59" s="402"/>
      <c r="O59" s="402"/>
      <c r="P59" s="402"/>
      <c r="Q59" s="402"/>
      <c r="R59" s="556"/>
      <c r="S59" s="556"/>
      <c r="T59" s="556"/>
      <c r="U59" s="422"/>
      <c r="V59" s="416" t="s">
        <v>140</v>
      </c>
      <c r="W59" s="230"/>
      <c r="X59" s="419"/>
      <c r="Y59" s="421"/>
      <c r="Z59" s="421"/>
      <c r="AA59" s="20"/>
      <c r="AB59" s="222"/>
      <c r="AC59" s="222" t="s">
        <v>139</v>
      </c>
      <c r="AD59" s="222"/>
      <c r="AE59" s="402"/>
      <c r="AF59" s="54"/>
      <c r="AG59" s="20"/>
    </row>
    <row r="60" spans="1:33" s="3" customFormat="1" ht="30.5" x14ac:dyDescent="0.35">
      <c r="A60" s="560"/>
      <c r="B60" s="305">
        <f t="shared" ref="B60:B66" si="4">B59+1</f>
        <v>53</v>
      </c>
      <c r="C60" s="626"/>
      <c r="E60" s="214" t="b">
        <v>0</v>
      </c>
      <c r="F60" s="3" t="s">
        <v>185</v>
      </c>
      <c r="H60" s="214" t="b">
        <v>0</v>
      </c>
      <c r="I60" s="224" t="s">
        <v>186</v>
      </c>
      <c r="J60" s="215" t="b">
        <v>0</v>
      </c>
      <c r="K60" s="216" t="s">
        <v>187</v>
      </c>
      <c r="L60" s="217" t="b">
        <v>1</v>
      </c>
      <c r="M60" s="9" t="s">
        <v>188</v>
      </c>
      <c r="N60" s="227"/>
      <c r="O60" s="217" t="b">
        <v>1</v>
      </c>
      <c r="P60" s="9" t="s">
        <v>189</v>
      </c>
      <c r="Q60" s="9"/>
      <c r="R60" s="556"/>
      <c r="S60" s="556"/>
      <c r="T60" s="556"/>
      <c r="U60" s="556"/>
      <c r="V60" s="556"/>
      <c r="W60" s="230"/>
      <c r="X60" s="218" t="b">
        <v>0</v>
      </c>
      <c r="Y60" s="219" t="s">
        <v>190</v>
      </c>
      <c r="Z60" s="397" t="s">
        <v>206</v>
      </c>
      <c r="AA60" s="15"/>
      <c r="AB60" s="220" t="b">
        <v>0</v>
      </c>
      <c r="AC60" s="15" t="s">
        <v>191</v>
      </c>
      <c r="AD60" s="15"/>
      <c r="AE60" s="15"/>
      <c r="AF60" s="53"/>
      <c r="AG60" s="15"/>
    </row>
    <row r="61" spans="1:33" s="3" customFormat="1" ht="35.15" customHeight="1" x14ac:dyDescent="0.35">
      <c r="A61" s="560"/>
      <c r="B61" s="305">
        <f t="shared" si="4"/>
        <v>54</v>
      </c>
      <c r="C61" s="626"/>
      <c r="E61" s="214" t="b">
        <v>0</v>
      </c>
      <c r="F61" s="210" t="s">
        <v>192</v>
      </c>
      <c r="H61" s="15"/>
      <c r="I61" s="224"/>
      <c r="J61" s="218" t="b">
        <v>0</v>
      </c>
      <c r="K61" s="582" t="s">
        <v>193</v>
      </c>
      <c r="L61" s="218" t="b">
        <v>0</v>
      </c>
      <c r="M61" s="219" t="s">
        <v>194</v>
      </c>
      <c r="N61" s="413">
        <v>44197</v>
      </c>
      <c r="O61" s="218" t="b">
        <v>0</v>
      </c>
      <c r="P61" s="219" t="s">
        <v>188</v>
      </c>
      <c r="Q61" s="219"/>
      <c r="R61" s="217" t="b">
        <v>1</v>
      </c>
      <c r="S61" s="9" t="s">
        <v>195</v>
      </c>
      <c r="T61" s="9" t="s">
        <v>138</v>
      </c>
      <c r="U61" s="218" t="b">
        <v>0</v>
      </c>
      <c r="V61" s="416" t="s">
        <v>196</v>
      </c>
      <c r="W61" s="229"/>
      <c r="X61" s="218" t="b">
        <v>0</v>
      </c>
      <c r="Y61" s="219" t="s">
        <v>197</v>
      </c>
      <c r="Z61" s="397"/>
      <c r="AA61" s="15"/>
      <c r="AB61" s="231"/>
      <c r="AC61" s="222" t="s">
        <v>140</v>
      </c>
      <c r="AD61" s="223"/>
      <c r="AE61" s="402" t="s">
        <v>198</v>
      </c>
      <c r="AF61" s="54"/>
      <c r="AG61" s="15"/>
    </row>
    <row r="62" spans="1:33" s="3" customFormat="1" ht="14.5" customHeight="1" x14ac:dyDescent="0.35">
      <c r="A62" s="560"/>
      <c r="B62" s="305">
        <f t="shared" si="4"/>
        <v>55</v>
      </c>
      <c r="C62" s="626"/>
      <c r="E62" s="214" t="b">
        <v>0</v>
      </c>
      <c r="F62" s="584" t="s">
        <v>199</v>
      </c>
      <c r="H62" s="214" t="b">
        <v>0</v>
      </c>
      <c r="I62" s="224" t="s">
        <v>200</v>
      </c>
      <c r="J62" s="219"/>
      <c r="K62" s="582"/>
      <c r="L62" s="217" t="b">
        <v>0</v>
      </c>
      <c r="M62" s="44" t="s">
        <v>201</v>
      </c>
      <c r="N62" s="225">
        <v>0</v>
      </c>
      <c r="O62" s="217" t="b">
        <v>0</v>
      </c>
      <c r="P62" s="9" t="s">
        <v>201</v>
      </c>
      <c r="Q62" s="225">
        <v>7</v>
      </c>
      <c r="R62" s="556"/>
      <c r="S62" s="556"/>
      <c r="T62" s="556"/>
      <c r="U62" s="558" t="s">
        <v>139</v>
      </c>
      <c r="V62" s="558"/>
      <c r="W62" s="558"/>
      <c r="X62" s="218" t="b">
        <v>0</v>
      </c>
      <c r="Y62" s="9" t="s">
        <v>202</v>
      </c>
      <c r="Z62" s="556"/>
      <c r="AA62" s="15"/>
      <c r="AB62" s="231"/>
      <c r="AC62" s="22"/>
      <c r="AD62" s="15"/>
      <c r="AE62" s="629"/>
      <c r="AF62" s="53"/>
      <c r="AG62" s="15"/>
    </row>
    <row r="63" spans="1:33" s="3" customFormat="1" ht="30" customHeight="1" x14ac:dyDescent="0.35">
      <c r="A63" s="560"/>
      <c r="B63" s="305">
        <f t="shared" si="4"/>
        <v>56</v>
      </c>
      <c r="C63" s="626"/>
      <c r="F63" s="584"/>
      <c r="H63" s="15"/>
      <c r="I63" s="15"/>
      <c r="J63" s="219"/>
      <c r="K63" s="9"/>
      <c r="L63" s="15"/>
      <c r="M63" s="15"/>
      <c r="N63" s="232"/>
      <c r="O63" s="9"/>
      <c r="P63" s="9"/>
      <c r="Q63" s="9"/>
      <c r="R63" s="556"/>
      <c r="S63" s="556"/>
      <c r="T63" s="556"/>
      <c r="U63" s="218" t="b">
        <v>0</v>
      </c>
      <c r="V63" s="219" t="s">
        <v>203</v>
      </c>
      <c r="W63" s="230"/>
      <c r="X63" s="415"/>
      <c r="Y63" s="15"/>
      <c r="Z63" s="556"/>
      <c r="AA63" s="15"/>
      <c r="AB63" s="15"/>
      <c r="AC63" s="15"/>
      <c r="AD63" s="15"/>
      <c r="AE63" s="629"/>
      <c r="AF63" s="53"/>
      <c r="AG63" s="15"/>
    </row>
    <row r="64" spans="1:33" s="3" customFormat="1" ht="30.65" customHeight="1" x14ac:dyDescent="0.35">
      <c r="A64" s="560"/>
      <c r="B64" s="305">
        <f t="shared" si="4"/>
        <v>57</v>
      </c>
      <c r="C64" s="626"/>
      <c r="E64"/>
      <c r="H64" s="15"/>
      <c r="I64" s="15"/>
      <c r="J64" s="399"/>
      <c r="K64" s="227"/>
      <c r="L64" s="227"/>
      <c r="M64" s="227"/>
      <c r="N64" s="227"/>
      <c r="O64" s="9"/>
      <c r="P64" s="9"/>
      <c r="Q64" s="9"/>
      <c r="R64" s="217" t="b">
        <v>1</v>
      </c>
      <c r="S64" s="9" t="s">
        <v>204</v>
      </c>
      <c r="T64" s="9" t="s">
        <v>138</v>
      </c>
      <c r="U64" s="556"/>
      <c r="V64" s="556"/>
      <c r="X64" s="415"/>
      <c r="Y64" s="15"/>
      <c r="Z64" s="394"/>
      <c r="AA64" s="15"/>
      <c r="AB64" s="15"/>
      <c r="AC64" s="15"/>
      <c r="AD64" s="15"/>
      <c r="AE64" s="15"/>
      <c r="AF64" s="53"/>
      <c r="AG64" s="15"/>
    </row>
    <row r="65" spans="1:33" s="3" customFormat="1" x14ac:dyDescent="0.35">
      <c r="A65" s="560"/>
      <c r="B65" s="305">
        <f t="shared" si="4"/>
        <v>58</v>
      </c>
      <c r="C65" s="626"/>
      <c r="E65"/>
      <c r="H65" s="226"/>
      <c r="I65" s="15"/>
      <c r="J65" s="399"/>
      <c r="K65" s="227"/>
      <c r="L65" s="227"/>
      <c r="M65" s="227"/>
      <c r="N65" s="227"/>
      <c r="O65" s="9"/>
      <c r="P65" s="9"/>
      <c r="Q65" s="9"/>
      <c r="R65" s="556"/>
      <c r="S65" s="556"/>
      <c r="T65" s="556"/>
      <c r="U65" s="218" t="b">
        <v>0</v>
      </c>
      <c r="V65" s="9" t="s">
        <v>205</v>
      </c>
      <c r="W65" s="9"/>
      <c r="X65" s="415"/>
      <c r="Y65" s="15"/>
      <c r="Z65" s="394"/>
      <c r="AA65" s="15"/>
      <c r="AB65" s="15"/>
      <c r="AC65" s="15"/>
      <c r="AD65" s="15"/>
      <c r="AE65" s="15"/>
      <c r="AF65" s="53"/>
      <c r="AG65" s="15"/>
    </row>
    <row r="66" spans="1:33" s="3" customFormat="1" ht="30" customHeight="1" thickBot="1" x14ac:dyDescent="0.4">
      <c r="A66" s="561"/>
      <c r="B66" s="305">
        <f t="shared" si="4"/>
        <v>59</v>
      </c>
      <c r="C66" s="627"/>
      <c r="D66" s="55"/>
      <c r="E66" s="55"/>
      <c r="F66" s="55"/>
      <c r="G66" s="55"/>
      <c r="H66" s="56"/>
      <c r="I66" s="56"/>
      <c r="J66" s="400"/>
      <c r="K66" s="57"/>
      <c r="L66" s="57"/>
      <c r="M66" s="57"/>
      <c r="N66" s="57"/>
      <c r="O66" s="58"/>
      <c r="P66" s="58"/>
      <c r="Q66" s="58"/>
      <c r="R66" s="556"/>
      <c r="S66" s="556"/>
      <c r="T66" s="556"/>
      <c r="U66" s="556"/>
      <c r="V66" s="556"/>
      <c r="W66" s="58"/>
      <c r="X66" s="418"/>
      <c r="Y66" s="56"/>
      <c r="Z66" s="395"/>
      <c r="AA66" s="56"/>
      <c r="AB66" s="56"/>
      <c r="AC66" s="56"/>
      <c r="AD66" s="56"/>
      <c r="AE66" s="56"/>
      <c r="AF66" s="59"/>
      <c r="AG66" s="15"/>
    </row>
    <row r="67" spans="1:33" s="3" customFormat="1" ht="15" hidden="1" customHeight="1" thickBot="1" x14ac:dyDescent="0.4">
      <c r="A67" s="88"/>
      <c r="B67" s="246"/>
      <c r="C67" s="408"/>
      <c r="D67" s="409"/>
      <c r="E67" s="409"/>
      <c r="F67" s="409"/>
      <c r="G67" s="409"/>
      <c r="H67" s="409"/>
      <c r="I67" s="409"/>
      <c r="J67" s="410"/>
      <c r="K67" s="409"/>
      <c r="L67" s="409"/>
      <c r="M67" s="409"/>
      <c r="N67" s="409"/>
      <c r="O67" s="409"/>
      <c r="P67" s="409"/>
      <c r="Q67" s="409"/>
      <c r="R67" s="409"/>
      <c r="S67" s="409"/>
      <c r="T67" s="409"/>
      <c r="U67" s="410"/>
      <c r="V67" s="409"/>
      <c r="W67" s="409"/>
      <c r="X67" s="410"/>
      <c r="Y67" s="409"/>
      <c r="Z67" s="411"/>
      <c r="AA67" s="409"/>
      <c r="AB67" s="409"/>
      <c r="AC67" s="409"/>
      <c r="AD67" s="409"/>
      <c r="AE67" s="409"/>
      <c r="AF67" s="412"/>
      <c r="AG67" s="15"/>
    </row>
    <row r="68" spans="1:33" ht="5.15" customHeight="1" thickBot="1" x14ac:dyDescent="0.4">
      <c r="A68" s="88"/>
      <c r="B68" s="246"/>
      <c r="C68" s="407"/>
      <c r="D68" s="243"/>
      <c r="E68" s="243"/>
      <c r="F68" s="243"/>
      <c r="G68" s="243"/>
      <c r="H68" s="243"/>
      <c r="I68" s="243"/>
      <c r="J68" s="405"/>
      <c r="K68" s="243"/>
      <c r="L68" s="243"/>
      <c r="M68" s="243"/>
      <c r="N68" s="243"/>
      <c r="O68" s="243"/>
      <c r="P68" s="243"/>
      <c r="Q68" s="243"/>
      <c r="R68" s="243"/>
      <c r="S68" s="243"/>
      <c r="T68" s="243"/>
      <c r="U68" s="405"/>
      <c r="V68" s="243"/>
      <c r="W68" s="243"/>
      <c r="X68" s="405"/>
      <c r="Y68" s="243"/>
      <c r="Z68" s="406"/>
      <c r="AA68" s="243"/>
      <c r="AB68" s="243"/>
      <c r="AC68" s="243"/>
      <c r="AD68" s="243"/>
      <c r="AE68" s="243"/>
      <c r="AF68" s="321"/>
      <c r="AG68" s="88"/>
    </row>
    <row r="69" spans="1:33" ht="15" hidden="1" customHeight="1" thickBot="1" x14ac:dyDescent="0.4">
      <c r="A69" s="88"/>
      <c r="B69" s="246"/>
      <c r="C69" s="407"/>
      <c r="D69" s="243"/>
      <c r="E69" s="243"/>
      <c r="F69" s="243"/>
      <c r="G69" s="243"/>
      <c r="H69" s="243"/>
      <c r="I69" s="243"/>
      <c r="J69" s="405"/>
      <c r="K69" s="243"/>
      <c r="L69" s="243"/>
      <c r="M69" s="243"/>
      <c r="N69" s="243"/>
      <c r="O69" s="243"/>
      <c r="P69" s="243"/>
      <c r="Q69" s="243"/>
      <c r="R69" s="243"/>
      <c r="S69" s="243"/>
      <c r="T69" s="243"/>
      <c r="U69" s="405"/>
      <c r="V69" s="243"/>
      <c r="W69" s="243"/>
      <c r="X69" s="405"/>
      <c r="Y69" s="243"/>
      <c r="Z69" s="406"/>
      <c r="AA69" s="243"/>
      <c r="AB69" s="243"/>
      <c r="AC69" s="243"/>
      <c r="AD69" s="243"/>
      <c r="AE69" s="243"/>
      <c r="AF69" s="321"/>
      <c r="AG69"/>
    </row>
    <row r="70" spans="1:33" s="13" customFormat="1" ht="29.15" customHeight="1" x14ac:dyDescent="0.35">
      <c r="A70" s="559">
        <f>A58+1</f>
        <v>6</v>
      </c>
      <c r="B70" s="305">
        <f>B58+10</f>
        <v>61</v>
      </c>
      <c r="C70" s="625" t="str">
        <f>VLOOKUP(A70,INputs!$G$3:$O$22,7,FALSE)</f>
        <v>Please fill out Sensitivity Labels Tab</v>
      </c>
      <c r="D70" s="47"/>
      <c r="E70" s="47"/>
      <c r="F70" s="579" t="s">
        <v>139</v>
      </c>
      <c r="G70" s="579"/>
      <c r="H70" s="579" t="s">
        <v>139</v>
      </c>
      <c r="I70" s="579"/>
      <c r="J70" s="581" t="str">
        <f>J$10</f>
        <v>Select a check box</v>
      </c>
      <c r="K70" s="581"/>
      <c r="L70" s="581" t="s">
        <v>139</v>
      </c>
      <c r="M70" s="581"/>
      <c r="N70" s="581"/>
      <c r="O70" s="581" t="s">
        <v>139</v>
      </c>
      <c r="P70" s="581"/>
      <c r="Q70" s="581"/>
      <c r="R70" s="583" t="s">
        <v>182</v>
      </c>
      <c r="S70" s="583"/>
      <c r="T70" s="423" t="s">
        <v>138</v>
      </c>
      <c r="U70" s="557" t="s">
        <v>183</v>
      </c>
      <c r="V70" s="557"/>
      <c r="W70" s="50"/>
      <c r="X70" s="417"/>
      <c r="Y70" s="580" t="s">
        <v>139</v>
      </c>
      <c r="Z70" s="580"/>
      <c r="AA70" s="51"/>
      <c r="AB70" s="579"/>
      <c r="AC70" s="579"/>
      <c r="AD70" s="48"/>
      <c r="AE70" s="49" t="s">
        <v>184</v>
      </c>
      <c r="AF70" s="52"/>
      <c r="AG70" s="20"/>
    </row>
    <row r="71" spans="1:33" s="13" customFormat="1" x14ac:dyDescent="0.35">
      <c r="A71" s="560"/>
      <c r="B71" s="305">
        <f>B70+1</f>
        <v>62</v>
      </c>
      <c r="C71" s="626"/>
      <c r="D71" s="8"/>
      <c r="E71" s="8"/>
      <c r="F71" s="222"/>
      <c r="G71" s="222"/>
      <c r="H71" s="222"/>
      <c r="I71" s="222"/>
      <c r="J71" s="402"/>
      <c r="K71" s="402"/>
      <c r="L71" s="402"/>
      <c r="M71" s="402"/>
      <c r="N71" s="402"/>
      <c r="O71" s="402"/>
      <c r="P71" s="402"/>
      <c r="Q71" s="402"/>
      <c r="R71" s="556"/>
      <c r="S71" s="556"/>
      <c r="T71" s="556"/>
      <c r="U71" s="422"/>
      <c r="V71" s="416" t="s">
        <v>140</v>
      </c>
      <c r="W71" s="230"/>
      <c r="X71" s="419"/>
      <c r="Y71" s="421"/>
      <c r="Z71" s="421"/>
      <c r="AA71" s="20"/>
      <c r="AB71" s="222"/>
      <c r="AC71" s="222" t="s">
        <v>139</v>
      </c>
      <c r="AD71" s="222"/>
      <c r="AE71" s="402"/>
      <c r="AF71" s="54"/>
      <c r="AG71" s="20"/>
    </row>
    <row r="72" spans="1:33" s="3" customFormat="1" ht="30.5" x14ac:dyDescent="0.35">
      <c r="A72" s="560"/>
      <c r="B72" s="305">
        <f t="shared" ref="B72:B78" si="5">B71+1</f>
        <v>63</v>
      </c>
      <c r="C72" s="626"/>
      <c r="E72" s="214" t="b">
        <v>0</v>
      </c>
      <c r="F72" s="3" t="s">
        <v>185</v>
      </c>
      <c r="H72" s="214" t="b">
        <v>0</v>
      </c>
      <c r="I72" s="224" t="s">
        <v>186</v>
      </c>
      <c r="J72" s="215" t="b">
        <v>0</v>
      </c>
      <c r="K72" s="216" t="s">
        <v>187</v>
      </c>
      <c r="L72" s="217" t="b">
        <v>0</v>
      </c>
      <c r="M72" s="9" t="s">
        <v>188</v>
      </c>
      <c r="N72" s="227"/>
      <c r="O72" s="217" t="b">
        <v>0</v>
      </c>
      <c r="P72" s="9" t="s">
        <v>189</v>
      </c>
      <c r="Q72" s="9"/>
      <c r="R72" s="556"/>
      <c r="S72" s="556"/>
      <c r="T72" s="556"/>
      <c r="U72" s="556"/>
      <c r="V72" s="556"/>
      <c r="W72" s="230"/>
      <c r="X72" s="218" t="b">
        <v>0</v>
      </c>
      <c r="Y72" s="219" t="s">
        <v>190</v>
      </c>
      <c r="Z72" s="397"/>
      <c r="AA72" s="15"/>
      <c r="AB72" s="220" t="b">
        <v>0</v>
      </c>
      <c r="AC72" s="15" t="s">
        <v>191</v>
      </c>
      <c r="AD72" s="15"/>
      <c r="AE72" s="15"/>
      <c r="AF72" s="53"/>
      <c r="AG72" s="15"/>
    </row>
    <row r="73" spans="1:33" s="3" customFormat="1" ht="35.15" customHeight="1" x14ac:dyDescent="0.35">
      <c r="A73" s="560"/>
      <c r="B73" s="305">
        <f t="shared" si="5"/>
        <v>64</v>
      </c>
      <c r="C73" s="626"/>
      <c r="E73" s="214" t="b">
        <v>0</v>
      </c>
      <c r="F73" s="210" t="s">
        <v>192</v>
      </c>
      <c r="H73" s="15"/>
      <c r="I73" s="224"/>
      <c r="J73" s="218" t="b">
        <v>0</v>
      </c>
      <c r="K73" s="582" t="s">
        <v>193</v>
      </c>
      <c r="L73" s="218" t="b">
        <v>0</v>
      </c>
      <c r="M73" s="219" t="s">
        <v>194</v>
      </c>
      <c r="N73" s="413">
        <v>44197</v>
      </c>
      <c r="O73" s="218" t="b">
        <v>0</v>
      </c>
      <c r="P73" s="219" t="s">
        <v>188</v>
      </c>
      <c r="Q73" s="219"/>
      <c r="R73" s="217" t="b">
        <v>1</v>
      </c>
      <c r="S73" s="9" t="s">
        <v>195</v>
      </c>
      <c r="T73" s="9" t="s">
        <v>138</v>
      </c>
      <c r="U73" s="218" t="b">
        <v>0</v>
      </c>
      <c r="V73" s="416" t="s">
        <v>196</v>
      </c>
      <c r="W73" s="229"/>
      <c r="X73" s="218" t="b">
        <v>0</v>
      </c>
      <c r="Y73" s="219" t="s">
        <v>197</v>
      </c>
      <c r="Z73" s="397"/>
      <c r="AA73" s="415"/>
      <c r="AB73" s="231"/>
      <c r="AC73" s="222" t="s">
        <v>140</v>
      </c>
      <c r="AD73" s="223"/>
      <c r="AE73" s="402" t="s">
        <v>198</v>
      </c>
      <c r="AF73" s="54"/>
      <c r="AG73" s="15"/>
    </row>
    <row r="74" spans="1:33" s="3" customFormat="1" ht="14.5" customHeight="1" x14ac:dyDescent="0.35">
      <c r="A74" s="560"/>
      <c r="B74" s="305">
        <f t="shared" si="5"/>
        <v>65</v>
      </c>
      <c r="C74" s="626"/>
      <c r="E74" s="214" t="b">
        <v>0</v>
      </c>
      <c r="F74" s="584" t="s">
        <v>199</v>
      </c>
      <c r="H74" s="214" t="b">
        <v>0</v>
      </c>
      <c r="I74" s="224" t="s">
        <v>200</v>
      </c>
      <c r="J74" s="219"/>
      <c r="K74" s="582"/>
      <c r="L74" s="217" t="b">
        <v>0</v>
      </c>
      <c r="M74" s="44" t="s">
        <v>201</v>
      </c>
      <c r="N74" s="225">
        <v>6</v>
      </c>
      <c r="O74" s="217" t="b">
        <v>0</v>
      </c>
      <c r="P74" s="9" t="s">
        <v>201</v>
      </c>
      <c r="Q74" s="225">
        <v>7</v>
      </c>
      <c r="R74" s="556"/>
      <c r="S74" s="556"/>
      <c r="T74" s="556"/>
      <c r="U74" s="558" t="s">
        <v>139</v>
      </c>
      <c r="V74" s="558"/>
      <c r="W74" s="558"/>
      <c r="X74" s="218" t="b">
        <v>0</v>
      </c>
      <c r="Y74" s="9" t="s">
        <v>202</v>
      </c>
      <c r="Z74" s="556"/>
      <c r="AA74" s="15"/>
      <c r="AB74" s="231"/>
      <c r="AC74" s="22"/>
      <c r="AD74" s="15"/>
      <c r="AE74" s="629"/>
      <c r="AF74" s="53"/>
      <c r="AG74" s="15"/>
    </row>
    <row r="75" spans="1:33" s="3" customFormat="1" x14ac:dyDescent="0.35">
      <c r="A75" s="560"/>
      <c r="B75" s="305">
        <f t="shared" si="5"/>
        <v>66</v>
      </c>
      <c r="C75" s="626"/>
      <c r="F75" s="584"/>
      <c r="H75" s="15"/>
      <c r="I75" s="15"/>
      <c r="J75" s="219"/>
      <c r="K75" s="9"/>
      <c r="L75" s="15"/>
      <c r="M75" s="15"/>
      <c r="N75" s="232"/>
      <c r="O75" s="9"/>
      <c r="P75" s="9"/>
      <c r="Q75" s="9"/>
      <c r="R75" s="556"/>
      <c r="S75" s="556"/>
      <c r="T75" s="556"/>
      <c r="U75" s="218" t="b">
        <v>0</v>
      </c>
      <c r="V75" s="219" t="s">
        <v>203</v>
      </c>
      <c r="W75" s="230"/>
      <c r="X75" s="415"/>
      <c r="Y75" s="15"/>
      <c r="Z75" s="556"/>
      <c r="AA75" s="15"/>
      <c r="AB75" s="15"/>
      <c r="AC75" s="15"/>
      <c r="AD75" s="15"/>
      <c r="AE75" s="629"/>
      <c r="AF75" s="53"/>
      <c r="AG75" s="15"/>
    </row>
    <row r="76" spans="1:33" s="3" customFormat="1" ht="30" customHeight="1" x14ac:dyDescent="0.35">
      <c r="A76" s="560"/>
      <c r="B76" s="305">
        <f t="shared" si="5"/>
        <v>67</v>
      </c>
      <c r="C76" s="626"/>
      <c r="E76"/>
      <c r="H76" s="15"/>
      <c r="I76" s="15"/>
      <c r="J76" s="399"/>
      <c r="K76" s="227"/>
      <c r="L76" s="227"/>
      <c r="M76" s="227"/>
      <c r="N76" s="227"/>
      <c r="O76" s="9"/>
      <c r="P76" s="9"/>
      <c r="Q76" s="9"/>
      <c r="R76" s="217" t="b">
        <v>1</v>
      </c>
      <c r="S76" s="9" t="s">
        <v>204</v>
      </c>
      <c r="T76" s="9" t="s">
        <v>138</v>
      </c>
      <c r="U76" s="556"/>
      <c r="V76" s="556"/>
      <c r="X76" s="415"/>
      <c r="Y76" s="15"/>
      <c r="Z76" s="394"/>
      <c r="AA76" s="15"/>
      <c r="AB76" s="15"/>
      <c r="AC76" s="15"/>
      <c r="AD76" s="15"/>
      <c r="AE76" s="15"/>
      <c r="AF76" s="53"/>
      <c r="AG76" s="15"/>
    </row>
    <row r="77" spans="1:33" s="3" customFormat="1" x14ac:dyDescent="0.35">
      <c r="A77" s="560"/>
      <c r="B77" s="305">
        <f t="shared" si="5"/>
        <v>68</v>
      </c>
      <c r="C77" s="626"/>
      <c r="E77"/>
      <c r="H77" s="226"/>
      <c r="I77" s="15"/>
      <c r="J77" s="399"/>
      <c r="K77" s="227"/>
      <c r="L77" s="227"/>
      <c r="M77" s="227"/>
      <c r="N77" s="227"/>
      <c r="O77" s="9"/>
      <c r="P77" s="9"/>
      <c r="Q77" s="9"/>
      <c r="R77" s="556"/>
      <c r="S77" s="556"/>
      <c r="T77" s="556"/>
      <c r="U77" s="218" t="b">
        <v>0</v>
      </c>
      <c r="V77" s="9" t="s">
        <v>205</v>
      </c>
      <c r="W77" s="9"/>
      <c r="X77" s="415"/>
      <c r="Y77" s="15"/>
      <c r="Z77" s="394"/>
      <c r="AA77" s="15"/>
      <c r="AB77" s="15"/>
      <c r="AC77" s="15"/>
      <c r="AD77" s="15"/>
      <c r="AE77" s="15"/>
      <c r="AF77" s="53"/>
      <c r="AG77" s="15"/>
    </row>
    <row r="78" spans="1:33" s="3" customFormat="1" ht="30" customHeight="1" thickBot="1" x14ac:dyDescent="0.4">
      <c r="A78" s="561"/>
      <c r="B78" s="305">
        <f t="shared" si="5"/>
        <v>69</v>
      </c>
      <c r="C78" s="627"/>
      <c r="D78" s="55"/>
      <c r="E78" s="55"/>
      <c r="F78" s="55"/>
      <c r="G78" s="55"/>
      <c r="H78" s="56"/>
      <c r="I78" s="56"/>
      <c r="J78" s="400"/>
      <c r="K78" s="57"/>
      <c r="L78" s="57"/>
      <c r="M78" s="57"/>
      <c r="N78" s="57"/>
      <c r="O78" s="58"/>
      <c r="P78" s="58"/>
      <c r="Q78" s="58"/>
      <c r="R78" s="556"/>
      <c r="S78" s="556"/>
      <c r="T78" s="556"/>
      <c r="U78" s="556"/>
      <c r="V78" s="556"/>
      <c r="W78" s="58"/>
      <c r="X78" s="418"/>
      <c r="Y78" s="56"/>
      <c r="Z78" s="395"/>
      <c r="AA78" s="56"/>
      <c r="AB78" s="56"/>
      <c r="AC78" s="56"/>
      <c r="AD78" s="56"/>
      <c r="AE78" s="56"/>
      <c r="AF78" s="59"/>
      <c r="AG78" s="15"/>
    </row>
    <row r="79" spans="1:33" s="3" customFormat="1" ht="15" hidden="1" customHeight="1" thickBot="1" x14ac:dyDescent="0.4">
      <c r="A79" s="88"/>
      <c r="B79" s="246"/>
      <c r="C79" s="408"/>
      <c r="D79" s="409"/>
      <c r="E79" s="409"/>
      <c r="F79" s="409"/>
      <c r="G79" s="409"/>
      <c r="H79" s="409"/>
      <c r="I79" s="409"/>
      <c r="J79" s="410"/>
      <c r="K79" s="409"/>
      <c r="L79" s="409"/>
      <c r="M79" s="409"/>
      <c r="N79" s="409"/>
      <c r="O79" s="409"/>
      <c r="P79" s="409"/>
      <c r="Q79" s="409"/>
      <c r="R79" s="409"/>
      <c r="S79" s="409"/>
      <c r="T79" s="409"/>
      <c r="U79" s="410"/>
      <c r="V79" s="409"/>
      <c r="W79" s="409"/>
      <c r="X79" s="410"/>
      <c r="Y79" s="409"/>
      <c r="Z79" s="411"/>
      <c r="AA79" s="409"/>
      <c r="AB79" s="409"/>
      <c r="AC79" s="409"/>
      <c r="AD79" s="409"/>
      <c r="AE79" s="409"/>
      <c r="AF79" s="412"/>
      <c r="AG79" s="15"/>
    </row>
    <row r="80" spans="1:33" ht="5.15" customHeight="1" thickBot="1" x14ac:dyDescent="0.4">
      <c r="A80" s="88"/>
      <c r="B80" s="246"/>
      <c r="C80" s="407"/>
      <c r="D80" s="243"/>
      <c r="E80" s="243"/>
      <c r="F80" s="243"/>
      <c r="G80" s="243"/>
      <c r="H80" s="243"/>
      <c r="I80" s="243"/>
      <c r="J80" s="405"/>
      <c r="K80" s="243"/>
      <c r="L80" s="243"/>
      <c r="M80" s="243"/>
      <c r="N80" s="243"/>
      <c r="O80" s="243"/>
      <c r="P80" s="243"/>
      <c r="Q80" s="243"/>
      <c r="R80" s="243"/>
      <c r="S80" s="243"/>
      <c r="T80" s="243"/>
      <c r="U80" s="405"/>
      <c r="V80" s="243"/>
      <c r="W80" s="243"/>
      <c r="X80" s="405"/>
      <c r="Y80" s="243"/>
      <c r="Z80" s="406"/>
      <c r="AA80" s="243"/>
      <c r="AB80" s="243"/>
      <c r="AC80" s="243"/>
      <c r="AD80" s="243"/>
      <c r="AE80" s="243"/>
      <c r="AF80" s="321"/>
      <c r="AG80" s="88"/>
    </row>
    <row r="81" spans="1:33" ht="15" hidden="1" customHeight="1" thickBot="1" x14ac:dyDescent="0.4">
      <c r="A81" s="88"/>
      <c r="B81" s="246"/>
      <c r="C81" s="407"/>
      <c r="D81" s="243"/>
      <c r="E81" s="243"/>
      <c r="F81" s="243"/>
      <c r="G81" s="243"/>
      <c r="H81" s="243"/>
      <c r="I81" s="243"/>
      <c r="J81" s="405"/>
      <c r="K81" s="243"/>
      <c r="L81" s="243"/>
      <c r="M81" s="243"/>
      <c r="N81" s="243"/>
      <c r="O81" s="243"/>
      <c r="P81" s="243"/>
      <c r="Q81" s="243"/>
      <c r="R81" s="243"/>
      <c r="S81" s="243"/>
      <c r="T81" s="243"/>
      <c r="U81" s="405"/>
      <c r="V81" s="243"/>
      <c r="W81" s="243"/>
      <c r="X81" s="405"/>
      <c r="Y81" s="243"/>
      <c r="Z81" s="406"/>
      <c r="AA81" s="243"/>
      <c r="AB81" s="243"/>
      <c r="AC81" s="243"/>
      <c r="AD81" s="243"/>
      <c r="AE81" s="243"/>
      <c r="AF81" s="321"/>
      <c r="AG81"/>
    </row>
    <row r="82" spans="1:33" s="13" customFormat="1" ht="29.15" customHeight="1" x14ac:dyDescent="0.35">
      <c r="A82" s="559">
        <f>A70+1</f>
        <v>7</v>
      </c>
      <c r="B82" s="305">
        <f>B70+10</f>
        <v>71</v>
      </c>
      <c r="C82" s="625" t="str">
        <f>VLOOKUP(A82,INputs!$G$3:$O$22,7,FALSE)</f>
        <v>Please fill out Sensitivity Labels Tab</v>
      </c>
      <c r="D82" s="47"/>
      <c r="E82" s="47"/>
      <c r="F82" s="624" t="s">
        <v>207</v>
      </c>
      <c r="G82" s="624"/>
      <c r="H82" s="624" t="s">
        <v>139</v>
      </c>
      <c r="I82" s="624"/>
      <c r="J82" s="581" t="str">
        <f>J$10</f>
        <v>Select a check box</v>
      </c>
      <c r="K82" s="581"/>
      <c r="L82" s="581" t="s">
        <v>139</v>
      </c>
      <c r="M82" s="581"/>
      <c r="N82" s="581"/>
      <c r="O82" s="581" t="s">
        <v>207</v>
      </c>
      <c r="P82" s="581"/>
      <c r="Q82" s="581"/>
      <c r="R82" s="583" t="s">
        <v>182</v>
      </c>
      <c r="S82" s="583"/>
      <c r="T82" s="423" t="s">
        <v>138</v>
      </c>
      <c r="U82" s="557" t="s">
        <v>183</v>
      </c>
      <c r="V82" s="557"/>
      <c r="W82" s="50"/>
      <c r="X82" s="417"/>
      <c r="Y82" s="580" t="s">
        <v>139</v>
      </c>
      <c r="Z82" s="580"/>
      <c r="AA82" s="51"/>
      <c r="AB82" s="579"/>
      <c r="AC82" s="579"/>
      <c r="AD82" s="48"/>
      <c r="AE82" s="49" t="s">
        <v>184</v>
      </c>
      <c r="AF82" s="52"/>
      <c r="AG82" s="20"/>
    </row>
    <row r="83" spans="1:33" s="13" customFormat="1" x14ac:dyDescent="0.35">
      <c r="A83" s="560"/>
      <c r="B83" s="305">
        <f>B82+1</f>
        <v>72</v>
      </c>
      <c r="C83" s="626"/>
      <c r="D83" s="8"/>
      <c r="E83" s="8"/>
      <c r="F83" s="8"/>
      <c r="G83" s="8"/>
      <c r="H83" s="8"/>
      <c r="I83" s="8"/>
      <c r="J83" s="402"/>
      <c r="K83" s="402"/>
      <c r="L83" s="402"/>
      <c r="M83" s="402"/>
      <c r="N83" s="402"/>
      <c r="O83" s="402"/>
      <c r="P83" s="402"/>
      <c r="Q83" s="402"/>
      <c r="R83" s="556"/>
      <c r="S83" s="556"/>
      <c r="T83" s="556"/>
      <c r="U83" s="422"/>
      <c r="V83" s="416" t="s">
        <v>140</v>
      </c>
      <c r="W83" s="230"/>
      <c r="X83" s="419"/>
      <c r="Y83" s="421"/>
      <c r="Z83" s="421"/>
      <c r="AA83" s="20"/>
      <c r="AB83" s="222"/>
      <c r="AC83" s="222" t="s">
        <v>139</v>
      </c>
      <c r="AD83" s="222"/>
      <c r="AE83" s="402"/>
      <c r="AF83" s="54"/>
      <c r="AG83" s="20"/>
    </row>
    <row r="84" spans="1:33" s="3" customFormat="1" ht="30.5" x14ac:dyDescent="0.35">
      <c r="A84" s="560"/>
      <c r="B84" s="305">
        <f t="shared" ref="B84:B90" si="6">B83+1</f>
        <v>73</v>
      </c>
      <c r="C84" s="626"/>
      <c r="E84" s="214" t="b">
        <v>1</v>
      </c>
      <c r="F84" s="3" t="s">
        <v>185</v>
      </c>
      <c r="H84" s="214" t="b">
        <v>0</v>
      </c>
      <c r="I84" s="224" t="s">
        <v>186</v>
      </c>
      <c r="J84" s="215" t="b">
        <v>1</v>
      </c>
      <c r="K84" s="216" t="s">
        <v>187</v>
      </c>
      <c r="L84" s="217" t="b">
        <v>1</v>
      </c>
      <c r="M84" s="9" t="s">
        <v>188</v>
      </c>
      <c r="N84" s="227"/>
      <c r="O84" s="217" t="b">
        <v>1</v>
      </c>
      <c r="P84" s="9" t="s">
        <v>189</v>
      </c>
      <c r="Q84" s="9"/>
      <c r="R84" s="556"/>
      <c r="S84" s="556"/>
      <c r="T84" s="556"/>
      <c r="U84" s="556"/>
      <c r="V84" s="556"/>
      <c r="W84" s="230"/>
      <c r="X84" s="218" t="b">
        <v>1</v>
      </c>
      <c r="Y84" s="219" t="s">
        <v>190</v>
      </c>
      <c r="Z84" s="397" t="s">
        <v>206</v>
      </c>
      <c r="AA84" s="15"/>
      <c r="AB84" s="220" t="b">
        <v>0</v>
      </c>
      <c r="AC84" s="15" t="s">
        <v>191</v>
      </c>
      <c r="AD84" s="15"/>
      <c r="AE84" s="15"/>
      <c r="AF84" s="53"/>
      <c r="AG84" s="15"/>
    </row>
    <row r="85" spans="1:33" s="3" customFormat="1" ht="35.15" customHeight="1" x14ac:dyDescent="0.35">
      <c r="A85" s="560"/>
      <c r="B85" s="305">
        <f t="shared" si="6"/>
        <v>74</v>
      </c>
      <c r="C85" s="626"/>
      <c r="E85" s="214" t="b">
        <v>1</v>
      </c>
      <c r="F85" s="210" t="s">
        <v>192</v>
      </c>
      <c r="H85" s="15"/>
      <c r="I85" s="224"/>
      <c r="J85" s="218" t="b">
        <v>0</v>
      </c>
      <c r="K85" s="582" t="s">
        <v>193</v>
      </c>
      <c r="L85" s="218" t="b">
        <v>0</v>
      </c>
      <c r="M85" s="219" t="s">
        <v>194</v>
      </c>
      <c r="N85" s="413">
        <v>44197</v>
      </c>
      <c r="O85" s="218" t="b">
        <v>0</v>
      </c>
      <c r="P85" s="219" t="s">
        <v>188</v>
      </c>
      <c r="Q85" s="219"/>
      <c r="R85" s="217" t="b">
        <v>1</v>
      </c>
      <c r="S85" s="9" t="s">
        <v>195</v>
      </c>
      <c r="T85" s="9" t="s">
        <v>138</v>
      </c>
      <c r="U85" s="218" t="b">
        <v>0</v>
      </c>
      <c r="V85" s="416" t="s">
        <v>196</v>
      </c>
      <c r="W85" s="229"/>
      <c r="X85" s="218" t="b">
        <v>1</v>
      </c>
      <c r="Y85" s="219" t="s">
        <v>197</v>
      </c>
      <c r="Z85" s="397"/>
      <c r="AA85" s="15"/>
      <c r="AB85" s="231"/>
      <c r="AC85" s="222" t="s">
        <v>140</v>
      </c>
      <c r="AD85" s="223"/>
      <c r="AE85" s="402" t="s">
        <v>198</v>
      </c>
      <c r="AF85" s="54"/>
      <c r="AG85" s="15"/>
    </row>
    <row r="86" spans="1:33" s="3" customFormat="1" ht="14.5" customHeight="1" x14ac:dyDescent="0.35">
      <c r="A86" s="560"/>
      <c r="B86" s="305">
        <f t="shared" si="6"/>
        <v>75</v>
      </c>
      <c r="C86" s="626"/>
      <c r="E86" s="214" t="b">
        <v>1</v>
      </c>
      <c r="F86" s="584" t="s">
        <v>199</v>
      </c>
      <c r="H86" s="214" t="b">
        <v>1</v>
      </c>
      <c r="I86" s="224" t="s">
        <v>200</v>
      </c>
      <c r="J86" s="219"/>
      <c r="K86" s="582"/>
      <c r="L86" s="217" t="b">
        <v>0</v>
      </c>
      <c r="M86" s="44" t="s">
        <v>201</v>
      </c>
      <c r="N86" s="225">
        <v>6</v>
      </c>
      <c r="O86" s="217" t="b">
        <v>0</v>
      </c>
      <c r="P86" s="9" t="s">
        <v>201</v>
      </c>
      <c r="Q86" s="225">
        <v>7</v>
      </c>
      <c r="R86" s="556"/>
      <c r="S86" s="556"/>
      <c r="T86" s="556"/>
      <c r="U86" s="558" t="s">
        <v>139</v>
      </c>
      <c r="V86" s="558"/>
      <c r="W86" s="558"/>
      <c r="X86" s="218" t="b">
        <v>1</v>
      </c>
      <c r="Y86" s="9" t="s">
        <v>202</v>
      </c>
      <c r="Z86" s="556"/>
      <c r="AA86" s="15"/>
      <c r="AB86" s="231"/>
      <c r="AC86" s="22"/>
      <c r="AD86" s="15"/>
      <c r="AE86" s="629"/>
      <c r="AF86" s="53"/>
      <c r="AG86" s="15"/>
    </row>
    <row r="87" spans="1:33" s="3" customFormat="1" x14ac:dyDescent="0.35">
      <c r="A87" s="560"/>
      <c r="B87" s="305">
        <f t="shared" si="6"/>
        <v>76</v>
      </c>
      <c r="C87" s="626"/>
      <c r="F87" s="584"/>
      <c r="H87" s="15"/>
      <c r="I87" s="15"/>
      <c r="J87" s="219"/>
      <c r="K87" s="9"/>
      <c r="L87" s="15"/>
      <c r="M87" s="15"/>
      <c r="N87" s="232"/>
      <c r="O87" s="9"/>
      <c r="P87" s="9"/>
      <c r="Q87" s="9"/>
      <c r="R87" s="556"/>
      <c r="S87" s="556"/>
      <c r="T87" s="556"/>
      <c r="U87" s="218" t="b">
        <v>0</v>
      </c>
      <c r="V87" s="219" t="s">
        <v>203</v>
      </c>
      <c r="W87" s="230"/>
      <c r="X87" s="415"/>
      <c r="Y87" s="15"/>
      <c r="Z87" s="556"/>
      <c r="AA87" s="15"/>
      <c r="AB87" s="15"/>
      <c r="AC87" s="15"/>
      <c r="AD87" s="15"/>
      <c r="AE87" s="629"/>
      <c r="AF87" s="53"/>
      <c r="AG87" s="15"/>
    </row>
    <row r="88" spans="1:33" s="3" customFormat="1" ht="30" customHeight="1" x14ac:dyDescent="0.35">
      <c r="A88" s="560"/>
      <c r="B88" s="305">
        <f t="shared" si="6"/>
        <v>77</v>
      </c>
      <c r="C88" s="626"/>
      <c r="E88"/>
      <c r="H88" s="15"/>
      <c r="I88" s="15"/>
      <c r="J88" s="399"/>
      <c r="K88" s="227"/>
      <c r="L88" s="227"/>
      <c r="M88" s="227"/>
      <c r="N88" s="227"/>
      <c r="O88" s="9"/>
      <c r="P88" s="9"/>
      <c r="Q88" s="9"/>
      <c r="R88" s="217" t="b">
        <v>1</v>
      </c>
      <c r="S88" s="9" t="s">
        <v>204</v>
      </c>
      <c r="T88" s="9" t="s">
        <v>138</v>
      </c>
      <c r="U88" s="556"/>
      <c r="V88" s="556"/>
      <c r="X88" s="415"/>
      <c r="Y88" s="15"/>
      <c r="Z88" s="394"/>
      <c r="AA88" s="15"/>
      <c r="AB88" s="15"/>
      <c r="AC88" s="15"/>
      <c r="AD88" s="15"/>
      <c r="AE88" s="15"/>
      <c r="AF88" s="53"/>
      <c r="AG88" s="15"/>
    </row>
    <row r="89" spans="1:33" s="3" customFormat="1" x14ac:dyDescent="0.35">
      <c r="A89" s="560"/>
      <c r="B89" s="305">
        <f t="shared" si="6"/>
        <v>78</v>
      </c>
      <c r="C89" s="626"/>
      <c r="E89"/>
      <c r="H89" s="226"/>
      <c r="I89" s="15"/>
      <c r="J89" s="399"/>
      <c r="K89" s="227"/>
      <c r="L89" s="227"/>
      <c r="M89" s="227"/>
      <c r="N89" s="227"/>
      <c r="O89" s="9"/>
      <c r="P89" s="9"/>
      <c r="Q89" s="9"/>
      <c r="R89" s="556"/>
      <c r="S89" s="556"/>
      <c r="T89" s="556"/>
      <c r="U89" s="218" t="b">
        <v>0</v>
      </c>
      <c r="V89" s="9" t="s">
        <v>205</v>
      </c>
      <c r="W89" s="9"/>
      <c r="X89" s="415"/>
      <c r="Y89" s="15"/>
      <c r="Z89" s="394"/>
      <c r="AA89" s="15"/>
      <c r="AB89" s="15"/>
      <c r="AC89" s="15"/>
      <c r="AD89" s="15"/>
      <c r="AE89" s="15"/>
      <c r="AF89" s="53"/>
      <c r="AG89" s="15"/>
    </row>
    <row r="90" spans="1:33" s="3" customFormat="1" ht="30" customHeight="1" thickBot="1" x14ac:dyDescent="0.4">
      <c r="A90" s="561"/>
      <c r="B90" s="305">
        <f t="shared" si="6"/>
        <v>79</v>
      </c>
      <c r="C90" s="627"/>
      <c r="D90" s="55"/>
      <c r="E90" s="55"/>
      <c r="F90" s="55"/>
      <c r="G90" s="55"/>
      <c r="H90" s="56"/>
      <c r="I90" s="56"/>
      <c r="J90" s="400"/>
      <c r="K90" s="57"/>
      <c r="L90" s="57"/>
      <c r="M90" s="57"/>
      <c r="N90" s="57"/>
      <c r="O90" s="58"/>
      <c r="P90" s="58"/>
      <c r="Q90" s="58"/>
      <c r="R90" s="556"/>
      <c r="S90" s="556"/>
      <c r="T90" s="556"/>
      <c r="U90" s="556"/>
      <c r="V90" s="556"/>
      <c r="W90" s="58"/>
      <c r="X90" s="418"/>
      <c r="Y90" s="56"/>
      <c r="Z90" s="395"/>
      <c r="AA90" s="56"/>
      <c r="AB90" s="56"/>
      <c r="AC90" s="56"/>
      <c r="AD90" s="56"/>
      <c r="AE90" s="56"/>
      <c r="AF90" s="59"/>
      <c r="AG90" s="15"/>
    </row>
    <row r="91" spans="1:33" s="3" customFormat="1" ht="15" hidden="1" customHeight="1" thickBot="1" x14ac:dyDescent="0.4">
      <c r="A91" s="88"/>
      <c r="B91" s="246"/>
      <c r="C91" s="408"/>
      <c r="D91" s="409"/>
      <c r="E91" s="409"/>
      <c r="F91" s="409"/>
      <c r="G91" s="409"/>
      <c r="H91" s="409"/>
      <c r="I91" s="409"/>
      <c r="J91" s="410"/>
      <c r="K91" s="409"/>
      <c r="L91" s="409"/>
      <c r="M91" s="409"/>
      <c r="N91" s="409"/>
      <c r="O91" s="409"/>
      <c r="P91" s="409"/>
      <c r="Q91" s="409"/>
      <c r="R91" s="409"/>
      <c r="S91" s="409"/>
      <c r="T91" s="409"/>
      <c r="U91" s="410"/>
      <c r="V91" s="409"/>
      <c r="W91" s="409"/>
      <c r="X91" s="410"/>
      <c r="Y91" s="409"/>
      <c r="Z91" s="411"/>
      <c r="AA91" s="409"/>
      <c r="AB91" s="409"/>
      <c r="AC91" s="409"/>
      <c r="AD91" s="409"/>
      <c r="AE91" s="409"/>
      <c r="AF91" s="412"/>
      <c r="AG91" s="15"/>
    </row>
    <row r="92" spans="1:33" ht="5.15" customHeight="1" thickBot="1" x14ac:dyDescent="0.4">
      <c r="A92" s="88"/>
      <c r="B92" s="246"/>
      <c r="C92" s="407"/>
      <c r="D92" s="243"/>
      <c r="E92" s="243"/>
      <c r="F92" s="243"/>
      <c r="G92" s="243"/>
      <c r="H92" s="243"/>
      <c r="I92" s="243"/>
      <c r="J92" s="405"/>
      <c r="K92" s="243"/>
      <c r="L92" s="243"/>
      <c r="M92" s="243"/>
      <c r="N92" s="243"/>
      <c r="O92" s="243"/>
      <c r="P92" s="243"/>
      <c r="Q92" s="243"/>
      <c r="R92" s="243"/>
      <c r="S92" s="243"/>
      <c r="T92" s="243"/>
      <c r="U92" s="405"/>
      <c r="V92" s="243"/>
      <c r="W92" s="243"/>
      <c r="X92" s="405"/>
      <c r="Y92" s="243"/>
      <c r="Z92" s="406"/>
      <c r="AA92" s="243"/>
      <c r="AB92" s="243"/>
      <c r="AC92" s="243"/>
      <c r="AD92" s="243"/>
      <c r="AE92" s="243"/>
      <c r="AF92" s="321"/>
      <c r="AG92" s="88"/>
    </row>
    <row r="93" spans="1:33" ht="15" hidden="1" customHeight="1" thickBot="1" x14ac:dyDescent="0.4">
      <c r="A93" s="88"/>
      <c r="B93" s="246"/>
      <c r="C93" s="407"/>
      <c r="D93" s="243"/>
      <c r="E93" s="243"/>
      <c r="F93" s="243"/>
      <c r="G93" s="243"/>
      <c r="H93" s="243"/>
      <c r="I93" s="243"/>
      <c r="J93" s="405"/>
      <c r="K93" s="243"/>
      <c r="L93" s="243"/>
      <c r="M93" s="243"/>
      <c r="N93" s="243"/>
      <c r="O93" s="243"/>
      <c r="P93" s="243"/>
      <c r="Q93" s="243"/>
      <c r="R93" s="243"/>
      <c r="S93" s="243"/>
      <c r="T93" s="243"/>
      <c r="U93" s="405"/>
      <c r="V93" s="243"/>
      <c r="W93" s="243"/>
      <c r="X93" s="405"/>
      <c r="Y93" s="243"/>
      <c r="Z93" s="406"/>
      <c r="AA93" s="243"/>
      <c r="AB93" s="243"/>
      <c r="AC93" s="243"/>
      <c r="AD93" s="243"/>
      <c r="AE93" s="243"/>
      <c r="AF93" s="321"/>
      <c r="AG93"/>
    </row>
    <row r="94" spans="1:33" s="13" customFormat="1" ht="29.15" customHeight="1" x14ac:dyDescent="0.35">
      <c r="A94" s="559">
        <f>A82+1</f>
        <v>8</v>
      </c>
      <c r="B94" s="305">
        <f>B82+10</f>
        <v>81</v>
      </c>
      <c r="C94" s="625" t="str">
        <f>VLOOKUP(A94,INputs!$G$3:$O$22,7,FALSE)</f>
        <v>Please fill out Sensitivity Labels Tab</v>
      </c>
      <c r="D94" s="47"/>
      <c r="E94" s="47"/>
      <c r="F94" s="579" t="s">
        <v>139</v>
      </c>
      <c r="G94" s="579"/>
      <c r="H94" s="579" t="s">
        <v>139</v>
      </c>
      <c r="I94" s="579"/>
      <c r="J94" s="581" t="str">
        <f>J$10</f>
        <v>Select a check box</v>
      </c>
      <c r="K94" s="581"/>
      <c r="L94" s="581" t="s">
        <v>139</v>
      </c>
      <c r="M94" s="581"/>
      <c r="N94" s="581"/>
      <c r="O94" s="581" t="s">
        <v>139</v>
      </c>
      <c r="P94" s="581"/>
      <c r="Q94" s="581"/>
      <c r="R94" s="583" t="s">
        <v>182</v>
      </c>
      <c r="S94" s="583"/>
      <c r="T94" s="423" t="s">
        <v>138</v>
      </c>
      <c r="U94" s="557" t="s">
        <v>183</v>
      </c>
      <c r="V94" s="557"/>
      <c r="W94" s="50"/>
      <c r="X94" s="417"/>
      <c r="Y94" s="580" t="s">
        <v>139</v>
      </c>
      <c r="Z94" s="580"/>
      <c r="AA94" s="51"/>
      <c r="AB94" s="579"/>
      <c r="AC94" s="579"/>
      <c r="AD94" s="48"/>
      <c r="AE94" s="49" t="s">
        <v>184</v>
      </c>
      <c r="AF94" s="52"/>
      <c r="AG94" s="20"/>
    </row>
    <row r="95" spans="1:33" s="13" customFormat="1" x14ac:dyDescent="0.35">
      <c r="A95" s="560"/>
      <c r="B95" s="305">
        <f>B94+1</f>
        <v>82</v>
      </c>
      <c r="C95" s="626"/>
      <c r="D95" s="8"/>
      <c r="E95" s="8"/>
      <c r="F95" s="222"/>
      <c r="G95" s="222"/>
      <c r="H95" s="222"/>
      <c r="I95" s="222"/>
      <c r="J95" s="402"/>
      <c r="K95" s="402"/>
      <c r="L95" s="402"/>
      <c r="M95" s="402"/>
      <c r="N95" s="402"/>
      <c r="O95" s="402"/>
      <c r="P95" s="402"/>
      <c r="Q95" s="402"/>
      <c r="R95" s="556"/>
      <c r="S95" s="556"/>
      <c r="T95" s="556"/>
      <c r="U95" s="422"/>
      <c r="V95" s="416" t="s">
        <v>140</v>
      </c>
      <c r="W95" s="230"/>
      <c r="X95" s="419"/>
      <c r="Y95" s="421"/>
      <c r="Z95" s="421"/>
      <c r="AA95" s="20"/>
      <c r="AB95" s="222"/>
      <c r="AC95" s="222" t="s">
        <v>139</v>
      </c>
      <c r="AD95" s="222"/>
      <c r="AE95" s="402"/>
      <c r="AF95" s="54"/>
      <c r="AG95" s="20"/>
    </row>
    <row r="96" spans="1:33" s="3" customFormat="1" ht="30.5" x14ac:dyDescent="0.35">
      <c r="A96" s="560"/>
      <c r="B96" s="305">
        <f t="shared" ref="B96:B102" si="7">B95+1</f>
        <v>83</v>
      </c>
      <c r="C96" s="626"/>
      <c r="E96" s="214" t="b">
        <v>0</v>
      </c>
      <c r="F96" s="3" t="s">
        <v>185</v>
      </c>
      <c r="H96" s="214" t="b">
        <v>0</v>
      </c>
      <c r="I96" s="224" t="s">
        <v>186</v>
      </c>
      <c r="J96" s="215" t="b">
        <v>0</v>
      </c>
      <c r="K96" s="216" t="s">
        <v>187</v>
      </c>
      <c r="L96" s="217" t="b">
        <v>0</v>
      </c>
      <c r="M96" s="9" t="s">
        <v>188</v>
      </c>
      <c r="N96" s="227"/>
      <c r="O96" s="217" t="b">
        <v>0</v>
      </c>
      <c r="P96" s="9" t="s">
        <v>189</v>
      </c>
      <c r="Q96" s="9"/>
      <c r="R96" s="556"/>
      <c r="S96" s="556"/>
      <c r="T96" s="556"/>
      <c r="U96" s="556"/>
      <c r="V96" s="556"/>
      <c r="W96" s="230"/>
      <c r="X96" s="218" t="b">
        <v>0</v>
      </c>
      <c r="Y96" s="219" t="s">
        <v>190</v>
      </c>
      <c r="Z96" s="397" t="s">
        <v>206</v>
      </c>
      <c r="AA96" s="15"/>
      <c r="AB96" s="220" t="b">
        <v>0</v>
      </c>
      <c r="AC96" s="15" t="s">
        <v>191</v>
      </c>
      <c r="AD96" s="15"/>
      <c r="AE96" s="15"/>
      <c r="AF96" s="53"/>
      <c r="AG96" s="15"/>
    </row>
    <row r="97" spans="1:33" s="3" customFormat="1" ht="35.15" customHeight="1" x14ac:dyDescent="0.35">
      <c r="A97" s="560"/>
      <c r="B97" s="305">
        <f t="shared" si="7"/>
        <v>84</v>
      </c>
      <c r="C97" s="626"/>
      <c r="E97" s="214" t="b">
        <v>0</v>
      </c>
      <c r="F97" s="210" t="s">
        <v>192</v>
      </c>
      <c r="H97" s="15"/>
      <c r="I97" s="224"/>
      <c r="J97" s="218" t="b">
        <v>0</v>
      </c>
      <c r="K97" s="582" t="s">
        <v>193</v>
      </c>
      <c r="L97" s="218" t="b">
        <v>0</v>
      </c>
      <c r="M97" s="219" t="s">
        <v>194</v>
      </c>
      <c r="N97" s="413">
        <v>44197</v>
      </c>
      <c r="O97" s="218" t="b">
        <v>0</v>
      </c>
      <c r="P97" s="219" t="s">
        <v>188</v>
      </c>
      <c r="Q97" s="219"/>
      <c r="R97" s="217" t="b">
        <v>1</v>
      </c>
      <c r="S97" s="9" t="s">
        <v>195</v>
      </c>
      <c r="T97" s="9" t="s">
        <v>138</v>
      </c>
      <c r="U97" s="218" t="b">
        <v>0</v>
      </c>
      <c r="V97" s="416" t="s">
        <v>196</v>
      </c>
      <c r="W97" s="229"/>
      <c r="X97" s="218" t="b">
        <v>0</v>
      </c>
      <c r="Y97" s="219" t="s">
        <v>197</v>
      </c>
      <c r="Z97" s="397"/>
      <c r="AA97" s="15"/>
      <c r="AB97" s="231"/>
      <c r="AC97" s="222" t="s">
        <v>140</v>
      </c>
      <c r="AD97" s="223"/>
      <c r="AE97" s="402" t="s">
        <v>198</v>
      </c>
      <c r="AF97" s="54"/>
      <c r="AG97" s="15"/>
    </row>
    <row r="98" spans="1:33" s="3" customFormat="1" ht="14.5" customHeight="1" x14ac:dyDescent="0.35">
      <c r="A98" s="560"/>
      <c r="B98" s="305">
        <f t="shared" si="7"/>
        <v>85</v>
      </c>
      <c r="C98" s="626"/>
      <c r="E98" s="214" t="b">
        <v>0</v>
      </c>
      <c r="F98" s="584" t="s">
        <v>199</v>
      </c>
      <c r="H98" s="214" t="b">
        <v>0</v>
      </c>
      <c r="I98" s="224" t="s">
        <v>200</v>
      </c>
      <c r="J98" s="219"/>
      <c r="K98" s="582"/>
      <c r="L98" s="217" t="b">
        <v>0</v>
      </c>
      <c r="M98" s="44" t="s">
        <v>201</v>
      </c>
      <c r="N98" s="225">
        <v>6</v>
      </c>
      <c r="O98" s="217" t="b">
        <v>0</v>
      </c>
      <c r="P98" s="9" t="s">
        <v>201</v>
      </c>
      <c r="Q98" s="225">
        <v>7</v>
      </c>
      <c r="R98" s="556"/>
      <c r="S98" s="556"/>
      <c r="T98" s="556"/>
      <c r="U98" s="558" t="s">
        <v>139</v>
      </c>
      <c r="V98" s="558"/>
      <c r="W98" s="558"/>
      <c r="X98" s="218" t="b">
        <v>0</v>
      </c>
      <c r="Y98" s="9" t="s">
        <v>202</v>
      </c>
      <c r="Z98" s="556"/>
      <c r="AA98" s="15"/>
      <c r="AB98" s="231"/>
      <c r="AC98" s="22"/>
      <c r="AD98" s="15"/>
      <c r="AE98" s="629"/>
      <c r="AF98" s="53"/>
      <c r="AG98" s="15"/>
    </row>
    <row r="99" spans="1:33" s="3" customFormat="1" x14ac:dyDescent="0.35">
      <c r="A99" s="560"/>
      <c r="B99" s="305">
        <f t="shared" si="7"/>
        <v>86</v>
      </c>
      <c r="C99" s="626"/>
      <c r="F99" s="584"/>
      <c r="H99" s="15"/>
      <c r="I99" s="15"/>
      <c r="J99" s="219"/>
      <c r="K99" s="9"/>
      <c r="L99" s="15"/>
      <c r="M99" s="15"/>
      <c r="N99" s="232"/>
      <c r="O99" s="9"/>
      <c r="P99" s="9"/>
      <c r="Q99" s="9"/>
      <c r="R99" s="556"/>
      <c r="S99" s="556"/>
      <c r="T99" s="556"/>
      <c r="U99" s="218" t="b">
        <v>0</v>
      </c>
      <c r="V99" s="219" t="s">
        <v>203</v>
      </c>
      <c r="W99" s="230"/>
      <c r="X99" s="415"/>
      <c r="Y99" s="15"/>
      <c r="Z99" s="556"/>
      <c r="AA99" s="15"/>
      <c r="AB99" s="15"/>
      <c r="AC99" s="15"/>
      <c r="AD99" s="15"/>
      <c r="AE99" s="629"/>
      <c r="AF99" s="53"/>
      <c r="AG99" s="15"/>
    </row>
    <row r="100" spans="1:33" s="3" customFormat="1" ht="30" customHeight="1" x14ac:dyDescent="0.35">
      <c r="A100" s="560"/>
      <c r="B100" s="305">
        <f t="shared" si="7"/>
        <v>87</v>
      </c>
      <c r="C100" s="626"/>
      <c r="E100"/>
      <c r="H100" s="15"/>
      <c r="I100" s="15"/>
      <c r="J100" s="399"/>
      <c r="K100" s="227"/>
      <c r="L100" s="227"/>
      <c r="M100" s="227"/>
      <c r="N100" s="227"/>
      <c r="O100" s="9"/>
      <c r="P100" s="9"/>
      <c r="Q100" s="9"/>
      <c r="R100" s="217" t="b">
        <v>1</v>
      </c>
      <c r="S100" s="9" t="s">
        <v>204</v>
      </c>
      <c r="T100" s="9" t="s">
        <v>138</v>
      </c>
      <c r="U100" s="556"/>
      <c r="V100" s="556"/>
      <c r="X100" s="415"/>
      <c r="Y100" s="15"/>
      <c r="Z100" s="394"/>
      <c r="AA100" s="15"/>
      <c r="AB100" s="15"/>
      <c r="AC100" s="15"/>
      <c r="AD100" s="15"/>
      <c r="AE100" s="15"/>
      <c r="AF100" s="53"/>
      <c r="AG100" s="15"/>
    </row>
    <row r="101" spans="1:33" s="3" customFormat="1" x14ac:dyDescent="0.35">
      <c r="A101" s="560"/>
      <c r="B101" s="305">
        <f t="shared" si="7"/>
        <v>88</v>
      </c>
      <c r="C101" s="626"/>
      <c r="E101"/>
      <c r="H101" s="226"/>
      <c r="I101" s="15"/>
      <c r="J101" s="399"/>
      <c r="K101" s="227"/>
      <c r="L101" s="227"/>
      <c r="M101" s="227"/>
      <c r="N101" s="227"/>
      <c r="O101" s="9"/>
      <c r="P101" s="9"/>
      <c r="Q101" s="9"/>
      <c r="R101" s="556"/>
      <c r="S101" s="556"/>
      <c r="T101" s="556"/>
      <c r="U101" s="218" t="b">
        <v>0</v>
      </c>
      <c r="V101" s="9" t="s">
        <v>205</v>
      </c>
      <c r="W101" s="9"/>
      <c r="X101" s="415"/>
      <c r="Y101" s="15"/>
      <c r="Z101" s="394"/>
      <c r="AA101" s="15"/>
      <c r="AB101" s="15"/>
      <c r="AC101" s="15"/>
      <c r="AD101" s="15"/>
      <c r="AE101" s="15"/>
      <c r="AF101" s="53"/>
      <c r="AG101" s="15"/>
    </row>
    <row r="102" spans="1:33" s="3" customFormat="1" ht="30" customHeight="1" thickBot="1" x14ac:dyDescent="0.4">
      <c r="A102" s="561"/>
      <c r="B102" s="305">
        <f t="shared" si="7"/>
        <v>89</v>
      </c>
      <c r="C102" s="627"/>
      <c r="D102" s="55"/>
      <c r="E102" s="55"/>
      <c r="F102" s="55"/>
      <c r="G102" s="55"/>
      <c r="H102" s="56"/>
      <c r="I102" s="56"/>
      <c r="J102" s="400"/>
      <c r="K102" s="57"/>
      <c r="L102" s="57"/>
      <c r="M102" s="57"/>
      <c r="N102" s="57"/>
      <c r="O102" s="58"/>
      <c r="P102" s="58"/>
      <c r="Q102" s="58"/>
      <c r="R102" s="556"/>
      <c r="S102" s="556"/>
      <c r="T102" s="556"/>
      <c r="U102" s="556"/>
      <c r="V102" s="556"/>
      <c r="W102" s="58"/>
      <c r="X102" s="418"/>
      <c r="Y102" s="56"/>
      <c r="Z102" s="395"/>
      <c r="AA102" s="56"/>
      <c r="AB102" s="56"/>
      <c r="AC102" s="56"/>
      <c r="AD102" s="56"/>
      <c r="AE102" s="56"/>
      <c r="AF102" s="59"/>
      <c r="AG102" s="15"/>
    </row>
    <row r="103" spans="1:33" s="3" customFormat="1" ht="15" hidden="1" customHeight="1" thickBot="1" x14ac:dyDescent="0.4">
      <c r="A103" s="88"/>
      <c r="B103" s="246"/>
      <c r="C103" s="408"/>
      <c r="D103" s="409"/>
      <c r="E103" s="409"/>
      <c r="F103" s="409"/>
      <c r="G103" s="409"/>
      <c r="H103" s="409"/>
      <c r="I103" s="409"/>
      <c r="J103" s="410"/>
      <c r="K103" s="409"/>
      <c r="L103" s="409"/>
      <c r="M103" s="409"/>
      <c r="N103" s="409"/>
      <c r="O103" s="409"/>
      <c r="P103" s="409"/>
      <c r="Q103" s="409"/>
      <c r="R103" s="409"/>
      <c r="S103" s="409"/>
      <c r="T103" s="409"/>
      <c r="U103" s="410"/>
      <c r="V103" s="409"/>
      <c r="W103" s="409"/>
      <c r="X103" s="410"/>
      <c r="Y103" s="409"/>
      <c r="Z103" s="411"/>
      <c r="AA103" s="409"/>
      <c r="AB103" s="409"/>
      <c r="AC103" s="409"/>
      <c r="AD103" s="409"/>
      <c r="AE103" s="409"/>
      <c r="AF103" s="412"/>
      <c r="AG103" s="15"/>
    </row>
    <row r="104" spans="1:33" ht="5.15" customHeight="1" thickBot="1" x14ac:dyDescent="0.4">
      <c r="A104" s="88"/>
      <c r="B104" s="246"/>
      <c r="C104" s="407"/>
      <c r="D104" s="243"/>
      <c r="E104" s="243"/>
      <c r="F104" s="243"/>
      <c r="G104" s="243"/>
      <c r="H104" s="243"/>
      <c r="I104" s="243"/>
      <c r="J104" s="405"/>
      <c r="K104" s="243"/>
      <c r="L104" s="243"/>
      <c r="M104" s="243"/>
      <c r="N104" s="243"/>
      <c r="O104" s="243"/>
      <c r="P104" s="243"/>
      <c r="Q104" s="243"/>
      <c r="R104" s="243"/>
      <c r="S104" s="243"/>
      <c r="T104" s="243"/>
      <c r="U104" s="405"/>
      <c r="V104" s="243"/>
      <c r="W104" s="243"/>
      <c r="X104" s="405"/>
      <c r="Y104" s="243"/>
      <c r="Z104" s="406"/>
      <c r="AA104" s="243"/>
      <c r="AB104" s="243"/>
      <c r="AC104" s="243"/>
      <c r="AD104" s="243"/>
      <c r="AE104" s="243"/>
      <c r="AF104" s="321"/>
      <c r="AG104" s="88"/>
    </row>
    <row r="105" spans="1:33" ht="15" hidden="1" customHeight="1" thickBot="1" x14ac:dyDescent="0.4">
      <c r="A105" s="88"/>
      <c r="B105" s="246"/>
      <c r="C105" s="407"/>
      <c r="D105" s="243"/>
      <c r="E105" s="243"/>
      <c r="F105" s="243"/>
      <c r="G105" s="243"/>
      <c r="H105" s="243"/>
      <c r="I105" s="243"/>
      <c r="J105" s="405"/>
      <c r="K105" s="243"/>
      <c r="L105" s="243"/>
      <c r="M105" s="243"/>
      <c r="N105" s="243"/>
      <c r="O105" s="243"/>
      <c r="P105" s="243"/>
      <c r="Q105" s="243"/>
      <c r="R105" s="243"/>
      <c r="S105" s="243"/>
      <c r="T105" s="243"/>
      <c r="U105" s="405"/>
      <c r="V105" s="243"/>
      <c r="W105" s="243"/>
      <c r="X105" s="405"/>
      <c r="Y105" s="243"/>
      <c r="Z105" s="406"/>
      <c r="AA105" s="243"/>
      <c r="AB105" s="243"/>
      <c r="AC105" s="243"/>
      <c r="AD105" s="243"/>
      <c r="AE105" s="243"/>
      <c r="AF105" s="321"/>
      <c r="AG105"/>
    </row>
    <row r="106" spans="1:33" ht="29.15" customHeight="1" x14ac:dyDescent="0.35">
      <c r="A106" s="559">
        <f>A94+1</f>
        <v>9</v>
      </c>
      <c r="B106" s="305">
        <f>B94+10</f>
        <v>91</v>
      </c>
      <c r="C106" s="625" t="str">
        <f>VLOOKUP(A106,INputs!$G$3:$O$22,7,FALSE)</f>
        <v>Please fill out Sensitivity Labels Tab</v>
      </c>
      <c r="D106" s="47"/>
      <c r="E106" s="47"/>
      <c r="F106" s="579" t="s">
        <v>139</v>
      </c>
      <c r="G106" s="579"/>
      <c r="H106" s="579" t="s">
        <v>139</v>
      </c>
      <c r="I106" s="579"/>
      <c r="J106" s="581" t="str">
        <f>J$10</f>
        <v>Select a check box</v>
      </c>
      <c r="K106" s="581"/>
      <c r="L106" s="581" t="s">
        <v>139</v>
      </c>
      <c r="M106" s="581"/>
      <c r="N106" s="581"/>
      <c r="O106" s="581" t="s">
        <v>139</v>
      </c>
      <c r="P106" s="581"/>
      <c r="Q106" s="581"/>
      <c r="R106" s="583" t="s">
        <v>182</v>
      </c>
      <c r="S106" s="583"/>
      <c r="T106" s="423" t="s">
        <v>138</v>
      </c>
      <c r="U106" s="557" t="s">
        <v>183</v>
      </c>
      <c r="V106" s="557"/>
      <c r="W106" s="50"/>
      <c r="X106" s="417"/>
      <c r="Y106" s="580" t="s">
        <v>139</v>
      </c>
      <c r="Z106" s="580"/>
      <c r="AA106" s="51"/>
      <c r="AB106" s="579"/>
      <c r="AC106" s="579"/>
      <c r="AD106" s="48"/>
      <c r="AE106" s="49" t="s">
        <v>184</v>
      </c>
      <c r="AF106" s="52"/>
      <c r="AG106" s="20"/>
    </row>
    <row r="107" spans="1:33" x14ac:dyDescent="0.35">
      <c r="A107" s="560"/>
      <c r="B107" s="305">
        <f>B106+1</f>
        <v>92</v>
      </c>
      <c r="C107" s="626"/>
      <c r="D107" s="8"/>
      <c r="E107" s="8"/>
      <c r="F107" s="222"/>
      <c r="G107" s="222"/>
      <c r="H107" s="222"/>
      <c r="I107" s="222"/>
      <c r="J107" s="402"/>
      <c r="K107" s="402"/>
      <c r="L107" s="402"/>
      <c r="M107" s="402"/>
      <c r="N107" s="402"/>
      <c r="O107" s="402"/>
      <c r="P107" s="402"/>
      <c r="Q107" s="402"/>
      <c r="R107" s="556"/>
      <c r="S107" s="556"/>
      <c r="T107" s="556"/>
      <c r="U107" s="422"/>
      <c r="V107" s="416" t="s">
        <v>140</v>
      </c>
      <c r="W107" s="230"/>
      <c r="X107" s="419"/>
      <c r="Y107" s="421"/>
      <c r="Z107" s="421"/>
      <c r="AA107" s="20"/>
      <c r="AB107" s="222"/>
      <c r="AC107" s="222" t="s">
        <v>139</v>
      </c>
      <c r="AD107" s="222"/>
      <c r="AE107" s="402"/>
      <c r="AF107" s="54"/>
      <c r="AG107" s="20"/>
    </row>
    <row r="108" spans="1:33" ht="30.5" x14ac:dyDescent="0.35">
      <c r="A108" s="560"/>
      <c r="B108" s="305">
        <f t="shared" ref="B108:B114" si="8">B107+1</f>
        <v>93</v>
      </c>
      <c r="C108" s="626"/>
      <c r="E108" s="214" t="b">
        <v>0</v>
      </c>
      <c r="F108" s="3" t="s">
        <v>185</v>
      </c>
      <c r="H108" s="214" t="b">
        <v>0</v>
      </c>
      <c r="I108" s="224" t="s">
        <v>186</v>
      </c>
      <c r="J108" s="215" t="b">
        <v>0</v>
      </c>
      <c r="K108" s="216" t="s">
        <v>187</v>
      </c>
      <c r="L108" s="217" t="b">
        <v>0</v>
      </c>
      <c r="M108" s="9" t="s">
        <v>188</v>
      </c>
      <c r="N108" s="227"/>
      <c r="O108" s="217" t="b">
        <v>0</v>
      </c>
      <c r="P108" s="9" t="s">
        <v>189</v>
      </c>
      <c r="Q108" s="9"/>
      <c r="R108" s="556"/>
      <c r="S108" s="556"/>
      <c r="T108" s="556"/>
      <c r="U108" s="556"/>
      <c r="V108" s="556"/>
      <c r="W108" s="230"/>
      <c r="X108" s="218" t="b">
        <v>0</v>
      </c>
      <c r="Y108" s="219" t="s">
        <v>190</v>
      </c>
      <c r="Z108" s="397" t="s">
        <v>206</v>
      </c>
      <c r="AA108" s="15"/>
      <c r="AB108" s="220" t="b">
        <v>0</v>
      </c>
      <c r="AC108" s="15" t="s">
        <v>191</v>
      </c>
      <c r="AD108" s="15"/>
      <c r="AE108" s="15"/>
      <c r="AF108" s="53"/>
      <c r="AG108" s="15"/>
    </row>
    <row r="109" spans="1:33" ht="35.15" customHeight="1" x14ac:dyDescent="0.35">
      <c r="A109" s="560"/>
      <c r="B109" s="305">
        <f t="shared" si="8"/>
        <v>94</v>
      </c>
      <c r="C109" s="626"/>
      <c r="E109" s="214" t="b">
        <v>0</v>
      </c>
      <c r="F109" s="210" t="s">
        <v>192</v>
      </c>
      <c r="H109" s="15"/>
      <c r="I109" s="224"/>
      <c r="J109" s="218" t="b">
        <v>0</v>
      </c>
      <c r="K109" s="582" t="s">
        <v>193</v>
      </c>
      <c r="L109" s="218" t="b">
        <v>0</v>
      </c>
      <c r="M109" s="219" t="s">
        <v>194</v>
      </c>
      <c r="N109" s="413">
        <v>44197</v>
      </c>
      <c r="O109" s="218" t="b">
        <v>0</v>
      </c>
      <c r="P109" s="219" t="s">
        <v>188</v>
      </c>
      <c r="Q109" s="9"/>
      <c r="R109" s="217" t="b">
        <v>1</v>
      </c>
      <c r="S109" s="9" t="s">
        <v>195</v>
      </c>
      <c r="T109" s="9" t="s">
        <v>138</v>
      </c>
      <c r="U109" s="218" t="b">
        <v>0</v>
      </c>
      <c r="V109" s="416" t="s">
        <v>196</v>
      </c>
      <c r="W109" s="229"/>
      <c r="X109" s="218" t="b">
        <v>0</v>
      </c>
      <c r="Y109" s="219" t="s">
        <v>197</v>
      </c>
      <c r="Z109" s="397"/>
      <c r="AA109" s="15"/>
      <c r="AB109" s="231"/>
      <c r="AC109" s="222" t="s">
        <v>140</v>
      </c>
      <c r="AD109" s="223"/>
      <c r="AE109" s="402" t="s">
        <v>198</v>
      </c>
      <c r="AF109" s="54"/>
      <c r="AG109" s="15"/>
    </row>
    <row r="110" spans="1:33" ht="14.5" customHeight="1" x14ac:dyDescent="0.35">
      <c r="A110" s="560"/>
      <c r="B110" s="305">
        <f t="shared" si="8"/>
        <v>95</v>
      </c>
      <c r="C110" s="626"/>
      <c r="E110" s="214" t="b">
        <v>0</v>
      </c>
      <c r="F110" s="584" t="s">
        <v>208</v>
      </c>
      <c r="H110" s="214" t="b">
        <v>0</v>
      </c>
      <c r="I110" s="224" t="s">
        <v>200</v>
      </c>
      <c r="J110" s="219"/>
      <c r="K110" s="582"/>
      <c r="L110" s="217" t="b">
        <v>0</v>
      </c>
      <c r="M110" s="44" t="s">
        <v>201</v>
      </c>
      <c r="N110" s="225">
        <v>6</v>
      </c>
      <c r="O110" s="217" t="b">
        <v>0</v>
      </c>
      <c r="P110" s="9" t="s">
        <v>201</v>
      </c>
      <c r="Q110" s="225">
        <v>0</v>
      </c>
      <c r="R110" s="556"/>
      <c r="S110" s="556"/>
      <c r="T110" s="556"/>
      <c r="U110" s="558" t="s">
        <v>139</v>
      </c>
      <c r="V110" s="558"/>
      <c r="W110" s="558"/>
      <c r="X110" s="218" t="b">
        <v>0</v>
      </c>
      <c r="Y110" s="9" t="s">
        <v>202</v>
      </c>
      <c r="Z110" s="556"/>
      <c r="AA110" s="15"/>
      <c r="AB110" s="231"/>
      <c r="AC110" s="22"/>
      <c r="AD110" s="15"/>
      <c r="AE110" s="629"/>
      <c r="AF110" s="53"/>
      <c r="AG110" s="15"/>
    </row>
    <row r="111" spans="1:33" x14ac:dyDescent="0.35">
      <c r="A111" s="560"/>
      <c r="B111" s="305">
        <f t="shared" si="8"/>
        <v>96</v>
      </c>
      <c r="C111" s="626"/>
      <c r="F111" s="584"/>
      <c r="H111" s="15"/>
      <c r="I111" s="15"/>
      <c r="J111" s="219"/>
      <c r="K111" s="9"/>
      <c r="L111" s="15"/>
      <c r="M111" s="15"/>
      <c r="N111" s="232"/>
      <c r="O111" s="9"/>
      <c r="P111" s="9"/>
      <c r="Q111" s="9"/>
      <c r="R111" s="556"/>
      <c r="S111" s="556"/>
      <c r="T111" s="556"/>
      <c r="U111" s="218" t="b">
        <v>0</v>
      </c>
      <c r="V111" s="219" t="s">
        <v>203</v>
      </c>
      <c r="W111" s="230"/>
      <c r="Y111" s="15"/>
      <c r="Z111" s="556"/>
      <c r="AA111" s="15"/>
      <c r="AB111" s="15"/>
      <c r="AC111" s="15"/>
      <c r="AD111" s="15"/>
      <c r="AE111" s="629"/>
      <c r="AF111" s="53"/>
      <c r="AG111" s="15"/>
    </row>
    <row r="112" spans="1:33" ht="30" customHeight="1" x14ac:dyDescent="0.35">
      <c r="A112" s="560"/>
      <c r="B112" s="305">
        <f t="shared" si="8"/>
        <v>97</v>
      </c>
      <c r="C112" s="626"/>
      <c r="E112"/>
      <c r="H112" s="15"/>
      <c r="I112" s="15"/>
      <c r="J112" s="399"/>
      <c r="K112" s="227"/>
      <c r="L112" s="227"/>
      <c r="M112" s="227"/>
      <c r="N112" s="227"/>
      <c r="O112" s="9"/>
      <c r="P112" s="9"/>
      <c r="Q112" s="9"/>
      <c r="R112" s="217" t="b">
        <v>1</v>
      </c>
      <c r="S112" s="9" t="s">
        <v>204</v>
      </c>
      <c r="T112" s="9" t="s">
        <v>138</v>
      </c>
      <c r="U112" s="556"/>
      <c r="V112" s="556"/>
      <c r="Y112" s="15"/>
      <c r="Z112" s="394"/>
      <c r="AA112" s="15"/>
      <c r="AB112" s="15"/>
      <c r="AC112" s="15"/>
      <c r="AD112" s="15"/>
      <c r="AE112" s="15"/>
      <c r="AF112" s="53"/>
      <c r="AG112" s="15"/>
    </row>
    <row r="113" spans="1:33" x14ac:dyDescent="0.35">
      <c r="A113" s="560"/>
      <c r="B113" s="305">
        <f t="shared" si="8"/>
        <v>98</v>
      </c>
      <c r="C113" s="626"/>
      <c r="E113"/>
      <c r="H113" s="226"/>
      <c r="I113" s="15"/>
      <c r="J113" s="399"/>
      <c r="K113" s="227"/>
      <c r="L113" s="227"/>
      <c r="M113" s="227"/>
      <c r="N113" s="227"/>
      <c r="O113" s="9"/>
      <c r="P113" s="9"/>
      <c r="Q113" s="9"/>
      <c r="R113" s="556"/>
      <c r="S113" s="556"/>
      <c r="T113" s="556"/>
      <c r="U113" s="218" t="b">
        <v>0</v>
      </c>
      <c r="V113" s="9" t="s">
        <v>205</v>
      </c>
      <c r="W113" s="9"/>
      <c r="Y113" s="15"/>
      <c r="Z113" s="394"/>
      <c r="AA113" s="15"/>
      <c r="AB113" s="15"/>
      <c r="AC113" s="15"/>
      <c r="AD113" s="15"/>
      <c r="AE113" s="15"/>
      <c r="AF113" s="53"/>
      <c r="AG113" s="15"/>
    </row>
    <row r="114" spans="1:33" ht="30" customHeight="1" thickBot="1" x14ac:dyDescent="0.4">
      <c r="A114" s="561"/>
      <c r="B114" s="305">
        <f t="shared" si="8"/>
        <v>99</v>
      </c>
      <c r="C114" s="627"/>
      <c r="D114" s="55"/>
      <c r="E114" s="55"/>
      <c r="F114" s="55"/>
      <c r="G114" s="55"/>
      <c r="H114" s="56"/>
      <c r="I114" s="56"/>
      <c r="J114" s="400"/>
      <c r="K114" s="57"/>
      <c r="L114" s="57"/>
      <c r="M114" s="57"/>
      <c r="N114" s="57"/>
      <c r="O114" s="58"/>
      <c r="P114" s="58"/>
      <c r="Q114" s="58"/>
      <c r="R114" s="556"/>
      <c r="S114" s="556"/>
      <c r="T114" s="556"/>
      <c r="U114" s="556"/>
      <c r="V114" s="556"/>
      <c r="W114" s="58"/>
      <c r="X114" s="418"/>
      <c r="Y114" s="56"/>
      <c r="Z114" s="395"/>
      <c r="AA114" s="56"/>
      <c r="AB114" s="56"/>
      <c r="AC114" s="56"/>
      <c r="AD114" s="56"/>
      <c r="AE114" s="56"/>
      <c r="AF114" s="59"/>
      <c r="AG114" s="15"/>
    </row>
    <row r="115" spans="1:33" ht="15" hidden="1" customHeight="1" thickBot="1" x14ac:dyDescent="0.4">
      <c r="A115" s="88"/>
      <c r="B115" s="246"/>
      <c r="C115" s="408"/>
      <c r="D115" s="409"/>
      <c r="E115" s="409"/>
      <c r="F115" s="409"/>
      <c r="G115" s="409"/>
      <c r="H115" s="409"/>
      <c r="I115" s="409"/>
      <c r="J115" s="410"/>
      <c r="K115" s="409"/>
      <c r="L115" s="409"/>
      <c r="M115" s="409"/>
      <c r="N115" s="409"/>
      <c r="O115" s="409"/>
      <c r="P115" s="409"/>
      <c r="Q115" s="409"/>
      <c r="R115" s="409"/>
      <c r="S115" s="409"/>
      <c r="T115" s="409"/>
      <c r="U115" s="410"/>
      <c r="V115" s="409"/>
      <c r="W115" s="409"/>
      <c r="X115" s="410"/>
      <c r="Y115" s="409"/>
      <c r="Z115" s="411"/>
      <c r="AA115" s="409"/>
      <c r="AB115" s="409"/>
      <c r="AC115" s="409"/>
      <c r="AD115" s="409"/>
      <c r="AE115" s="409"/>
      <c r="AF115" s="412"/>
      <c r="AG115" s="15"/>
    </row>
    <row r="116" spans="1:33" ht="5.15" customHeight="1" thickBot="1" x14ac:dyDescent="0.4">
      <c r="A116" s="88"/>
      <c r="B116" s="246"/>
      <c r="C116" s="407"/>
      <c r="D116" s="243"/>
      <c r="E116" s="243"/>
      <c r="F116" s="243"/>
      <c r="G116" s="243"/>
      <c r="H116" s="243"/>
      <c r="I116" s="243"/>
      <c r="J116" s="405"/>
      <c r="K116" s="243"/>
      <c r="L116" s="243"/>
      <c r="M116" s="243"/>
      <c r="N116" s="243"/>
      <c r="O116" s="243"/>
      <c r="P116" s="243"/>
      <c r="Q116" s="243"/>
      <c r="R116" s="243"/>
      <c r="S116" s="243"/>
      <c r="T116" s="243"/>
      <c r="U116" s="405"/>
      <c r="V116" s="243"/>
      <c r="W116" s="243"/>
      <c r="X116" s="405"/>
      <c r="Y116" s="243"/>
      <c r="Z116" s="406"/>
      <c r="AA116" s="243"/>
      <c r="AB116" s="243"/>
      <c r="AC116" s="243"/>
      <c r="AD116" s="243"/>
      <c r="AE116" s="243"/>
      <c r="AF116" s="321"/>
      <c r="AG116" s="88"/>
    </row>
    <row r="117" spans="1:33" ht="15" hidden="1" customHeight="1" thickBot="1" x14ac:dyDescent="0.4">
      <c r="A117" s="88"/>
      <c r="B117" s="246"/>
      <c r="C117" s="407"/>
      <c r="D117" s="243"/>
      <c r="E117" s="243"/>
      <c r="F117" s="243"/>
      <c r="G117" s="243"/>
      <c r="H117" s="243"/>
      <c r="I117" s="243"/>
      <c r="J117" s="405"/>
      <c r="K117" s="243"/>
      <c r="L117" s="243"/>
      <c r="M117" s="243"/>
      <c r="N117" s="243"/>
      <c r="O117" s="243"/>
      <c r="P117" s="243"/>
      <c r="Q117" s="243"/>
      <c r="R117" s="243"/>
      <c r="S117" s="243"/>
      <c r="T117" s="243"/>
      <c r="U117" s="405"/>
      <c r="V117" s="243"/>
      <c r="W117" s="243"/>
      <c r="X117" s="405"/>
      <c r="Y117" s="243"/>
      <c r="Z117" s="406"/>
      <c r="AA117" s="243"/>
      <c r="AB117" s="243"/>
      <c r="AC117" s="243"/>
      <c r="AD117" s="243"/>
      <c r="AE117" s="243"/>
      <c r="AF117" s="321"/>
      <c r="AG117"/>
    </row>
    <row r="118" spans="1:33" ht="29.15" customHeight="1" x14ac:dyDescent="0.35">
      <c r="A118" s="559">
        <f>A106+1</f>
        <v>10</v>
      </c>
      <c r="B118" s="305">
        <f>B106+10</f>
        <v>101</v>
      </c>
      <c r="C118" s="625" t="str">
        <f>VLOOKUP(A118,INputs!$G$3:$O$22,7,FALSE)</f>
        <v>Please fill out Sensitivity Labels Tab</v>
      </c>
      <c r="D118" s="47"/>
      <c r="E118" s="47"/>
      <c r="F118" s="579" t="s">
        <v>139</v>
      </c>
      <c r="G118" s="579"/>
      <c r="H118" s="579" t="s">
        <v>139</v>
      </c>
      <c r="I118" s="579"/>
      <c r="J118" s="581" t="str">
        <f>J$10</f>
        <v>Select a check box</v>
      </c>
      <c r="K118" s="581"/>
      <c r="L118" s="581" t="s">
        <v>139</v>
      </c>
      <c r="M118" s="581"/>
      <c r="N118" s="581"/>
      <c r="O118" s="581" t="s">
        <v>139</v>
      </c>
      <c r="P118" s="581"/>
      <c r="Q118" s="581"/>
      <c r="R118" s="583" t="s">
        <v>182</v>
      </c>
      <c r="S118" s="583"/>
      <c r="T118" s="423" t="s">
        <v>138</v>
      </c>
      <c r="U118" s="557" t="s">
        <v>183</v>
      </c>
      <c r="V118" s="557"/>
      <c r="W118" s="50"/>
      <c r="X118" s="417"/>
      <c r="Y118" s="580" t="s">
        <v>139</v>
      </c>
      <c r="Z118" s="580"/>
      <c r="AA118" s="51"/>
      <c r="AB118" s="579"/>
      <c r="AC118" s="579"/>
      <c r="AD118" s="48"/>
      <c r="AE118" s="49" t="s">
        <v>184</v>
      </c>
      <c r="AF118" s="52"/>
      <c r="AG118" s="20"/>
    </row>
    <row r="119" spans="1:33" x14ac:dyDescent="0.35">
      <c r="A119" s="560"/>
      <c r="B119" s="305">
        <f>B118+1</f>
        <v>102</v>
      </c>
      <c r="C119" s="626"/>
      <c r="D119" s="8"/>
      <c r="E119" s="8"/>
      <c r="F119" s="222"/>
      <c r="G119" s="222"/>
      <c r="H119" s="222"/>
      <c r="I119" s="222"/>
      <c r="J119" s="402"/>
      <c r="K119" s="402"/>
      <c r="L119" s="402"/>
      <c r="M119" s="402"/>
      <c r="N119" s="402"/>
      <c r="O119" s="402"/>
      <c r="P119" s="402"/>
      <c r="Q119" s="402"/>
      <c r="R119" s="556"/>
      <c r="S119" s="556"/>
      <c r="T119" s="556"/>
      <c r="U119" s="422"/>
      <c r="V119" s="416" t="s">
        <v>140</v>
      </c>
      <c r="W119" s="230"/>
      <c r="X119" s="419"/>
      <c r="Y119" s="421"/>
      <c r="Z119" s="421"/>
      <c r="AA119" s="20"/>
      <c r="AB119" s="222"/>
      <c r="AC119" s="222" t="s">
        <v>139</v>
      </c>
      <c r="AD119" s="222"/>
      <c r="AE119" s="402"/>
      <c r="AF119" s="54"/>
      <c r="AG119" s="20"/>
    </row>
    <row r="120" spans="1:33" ht="30.5" x14ac:dyDescent="0.35">
      <c r="A120" s="560"/>
      <c r="B120" s="305">
        <f t="shared" ref="B120:B126" si="9">B119+1</f>
        <v>103</v>
      </c>
      <c r="C120" s="626"/>
      <c r="E120" s="214" t="b">
        <v>0</v>
      </c>
      <c r="F120" s="3" t="s">
        <v>185</v>
      </c>
      <c r="H120" s="214" t="b">
        <v>0</v>
      </c>
      <c r="I120" s="224" t="s">
        <v>186</v>
      </c>
      <c r="J120" s="215" t="b">
        <v>0</v>
      </c>
      <c r="K120" s="216" t="s">
        <v>187</v>
      </c>
      <c r="L120" s="217" t="b">
        <v>0</v>
      </c>
      <c r="M120" s="9" t="s">
        <v>188</v>
      </c>
      <c r="N120" s="227"/>
      <c r="O120" s="217" t="b">
        <v>0</v>
      </c>
      <c r="P120" s="9" t="s">
        <v>189</v>
      </c>
      <c r="Q120" s="9"/>
      <c r="R120" s="556"/>
      <c r="S120" s="556"/>
      <c r="T120" s="556"/>
      <c r="U120" s="556"/>
      <c r="V120" s="556"/>
      <c r="W120" s="230"/>
      <c r="X120" s="218" t="b">
        <v>0</v>
      </c>
      <c r="Y120" s="219" t="s">
        <v>190</v>
      </c>
      <c r="Z120" s="397" t="s">
        <v>206</v>
      </c>
      <c r="AA120" s="15"/>
      <c r="AB120" s="220" t="b">
        <v>0</v>
      </c>
      <c r="AC120" s="15" t="s">
        <v>191</v>
      </c>
      <c r="AD120" s="15"/>
      <c r="AE120" s="15"/>
      <c r="AF120" s="53"/>
      <c r="AG120" s="15"/>
    </row>
    <row r="121" spans="1:33" ht="35.15" customHeight="1" x14ac:dyDescent="0.35">
      <c r="A121" s="560"/>
      <c r="B121" s="305">
        <f t="shared" si="9"/>
        <v>104</v>
      </c>
      <c r="C121" s="626"/>
      <c r="E121" s="214" t="b">
        <v>0</v>
      </c>
      <c r="F121" s="210" t="s">
        <v>192</v>
      </c>
      <c r="H121" s="15"/>
      <c r="I121" s="224"/>
      <c r="J121" s="218" t="b">
        <v>0</v>
      </c>
      <c r="K121" s="582" t="s">
        <v>193</v>
      </c>
      <c r="L121" s="218" t="b">
        <v>0</v>
      </c>
      <c r="M121" s="219" t="s">
        <v>194</v>
      </c>
      <c r="N121" s="413">
        <v>44197</v>
      </c>
      <c r="O121" s="218" t="b">
        <v>0</v>
      </c>
      <c r="P121" s="219" t="s">
        <v>188</v>
      </c>
      <c r="Q121" s="9"/>
      <c r="R121" s="217" t="b">
        <v>1</v>
      </c>
      <c r="S121" s="9" t="s">
        <v>195</v>
      </c>
      <c r="T121" s="9" t="s">
        <v>138</v>
      </c>
      <c r="U121" s="218" t="b">
        <v>0</v>
      </c>
      <c r="V121" s="416" t="s">
        <v>196</v>
      </c>
      <c r="W121" s="229"/>
      <c r="X121" s="218" t="b">
        <v>0</v>
      </c>
      <c r="Y121" s="219" t="s">
        <v>197</v>
      </c>
      <c r="Z121" s="397"/>
      <c r="AA121" s="15"/>
      <c r="AB121" s="231"/>
      <c r="AC121" s="222" t="s">
        <v>140</v>
      </c>
      <c r="AD121" s="223"/>
      <c r="AE121" s="402" t="s">
        <v>198</v>
      </c>
      <c r="AF121" s="54"/>
      <c r="AG121" s="15"/>
    </row>
    <row r="122" spans="1:33" ht="14.5" customHeight="1" x14ac:dyDescent="0.35">
      <c r="A122" s="560"/>
      <c r="B122" s="305">
        <f t="shared" si="9"/>
        <v>105</v>
      </c>
      <c r="C122" s="626"/>
      <c r="E122" s="214" t="b">
        <v>0</v>
      </c>
      <c r="F122" s="584" t="s">
        <v>208</v>
      </c>
      <c r="H122" s="214" t="b">
        <v>0</v>
      </c>
      <c r="I122" s="224" t="s">
        <v>200</v>
      </c>
      <c r="J122" s="219"/>
      <c r="K122" s="582"/>
      <c r="L122" s="217" t="b">
        <v>0</v>
      </c>
      <c r="M122" s="44" t="s">
        <v>201</v>
      </c>
      <c r="N122" s="225">
        <v>6</v>
      </c>
      <c r="O122" s="217" t="b">
        <v>0</v>
      </c>
      <c r="P122" s="9" t="s">
        <v>201</v>
      </c>
      <c r="Q122" s="225">
        <v>0</v>
      </c>
      <c r="R122" s="556"/>
      <c r="S122" s="556"/>
      <c r="T122" s="556"/>
      <c r="U122" s="558" t="s">
        <v>139</v>
      </c>
      <c r="V122" s="558"/>
      <c r="W122" s="558"/>
      <c r="X122" s="218" t="b">
        <v>0</v>
      </c>
      <c r="Y122" s="9" t="s">
        <v>202</v>
      </c>
      <c r="Z122" s="556"/>
      <c r="AA122" s="15"/>
      <c r="AB122" s="231"/>
      <c r="AC122" s="22"/>
      <c r="AD122" s="15"/>
      <c r="AE122" s="629"/>
      <c r="AF122" s="53"/>
      <c r="AG122" s="15"/>
    </row>
    <row r="123" spans="1:33" x14ac:dyDescent="0.35">
      <c r="A123" s="560"/>
      <c r="B123" s="305">
        <f t="shared" si="9"/>
        <v>106</v>
      </c>
      <c r="C123" s="626"/>
      <c r="F123" s="584"/>
      <c r="H123" s="15"/>
      <c r="I123" s="15"/>
      <c r="J123" s="219"/>
      <c r="K123" s="9"/>
      <c r="L123" s="15"/>
      <c r="M123" s="15"/>
      <c r="N123" s="232"/>
      <c r="O123" s="9"/>
      <c r="P123" s="9"/>
      <c r="Q123" s="9"/>
      <c r="R123" s="556"/>
      <c r="S123" s="556"/>
      <c r="T123" s="556"/>
      <c r="U123" s="218" t="b">
        <v>0</v>
      </c>
      <c r="V123" s="219" t="s">
        <v>203</v>
      </c>
      <c r="W123" s="230"/>
      <c r="Y123" s="15"/>
      <c r="Z123" s="556"/>
      <c r="AA123" s="15"/>
      <c r="AB123" s="15"/>
      <c r="AC123" s="15"/>
      <c r="AD123" s="15"/>
      <c r="AE123" s="629"/>
      <c r="AF123" s="53"/>
      <c r="AG123" s="15"/>
    </row>
    <row r="124" spans="1:33" ht="30" customHeight="1" x14ac:dyDescent="0.35">
      <c r="A124" s="560"/>
      <c r="B124" s="305">
        <f t="shared" si="9"/>
        <v>107</v>
      </c>
      <c r="C124" s="626"/>
      <c r="E124"/>
      <c r="H124" s="15"/>
      <c r="I124" s="15"/>
      <c r="J124" s="399"/>
      <c r="K124" s="227"/>
      <c r="L124" s="227"/>
      <c r="M124" s="227"/>
      <c r="N124" s="227"/>
      <c r="O124" s="9"/>
      <c r="P124" s="9"/>
      <c r="Q124" s="9"/>
      <c r="R124" s="217" t="b">
        <v>1</v>
      </c>
      <c r="S124" s="9" t="s">
        <v>204</v>
      </c>
      <c r="T124" s="9" t="s">
        <v>138</v>
      </c>
      <c r="U124" s="556"/>
      <c r="V124" s="556"/>
      <c r="Y124" s="15"/>
      <c r="Z124" s="394"/>
      <c r="AA124" s="15"/>
      <c r="AB124" s="15"/>
      <c r="AC124" s="15"/>
      <c r="AD124" s="15"/>
      <c r="AE124" s="15"/>
      <c r="AF124" s="53"/>
      <c r="AG124" s="15"/>
    </row>
    <row r="125" spans="1:33" x14ac:dyDescent="0.35">
      <c r="A125" s="560"/>
      <c r="B125" s="305">
        <f t="shared" si="9"/>
        <v>108</v>
      </c>
      <c r="C125" s="626"/>
      <c r="E125"/>
      <c r="H125" s="226"/>
      <c r="I125" s="15"/>
      <c r="J125" s="399"/>
      <c r="K125" s="227"/>
      <c r="L125" s="227"/>
      <c r="M125" s="227"/>
      <c r="N125" s="227"/>
      <c r="O125" s="9"/>
      <c r="P125" s="9"/>
      <c r="Q125" s="9"/>
      <c r="R125" s="556"/>
      <c r="S125" s="556"/>
      <c r="T125" s="556"/>
      <c r="U125" s="218" t="b">
        <v>0</v>
      </c>
      <c r="V125" s="9" t="s">
        <v>205</v>
      </c>
      <c r="W125" s="9"/>
      <c r="Y125" s="15"/>
      <c r="Z125" s="394"/>
      <c r="AA125" s="15"/>
      <c r="AB125" s="15"/>
      <c r="AC125" s="15"/>
      <c r="AD125" s="15"/>
      <c r="AE125" s="15"/>
      <c r="AF125" s="53"/>
      <c r="AG125" s="15"/>
    </row>
    <row r="126" spans="1:33" ht="30" customHeight="1" thickBot="1" x14ac:dyDescent="0.4">
      <c r="A126" s="561"/>
      <c r="B126" s="305">
        <f t="shared" si="9"/>
        <v>109</v>
      </c>
      <c r="C126" s="627"/>
      <c r="D126" s="55"/>
      <c r="E126" s="55"/>
      <c r="F126" s="55"/>
      <c r="G126" s="55"/>
      <c r="H126" s="56"/>
      <c r="I126" s="56"/>
      <c r="J126" s="400"/>
      <c r="K126" s="57"/>
      <c r="L126" s="57"/>
      <c r="M126" s="57"/>
      <c r="N126" s="57"/>
      <c r="O126" s="58"/>
      <c r="P126" s="58"/>
      <c r="Q126" s="58"/>
      <c r="R126" s="556"/>
      <c r="S126" s="556"/>
      <c r="T126" s="556"/>
      <c r="U126" s="556"/>
      <c r="V126" s="556"/>
      <c r="W126" s="58"/>
      <c r="X126" s="418"/>
      <c r="Y126" s="56"/>
      <c r="Z126" s="395"/>
      <c r="AA126" s="56"/>
      <c r="AB126" s="56"/>
      <c r="AC126" s="56"/>
      <c r="AD126" s="56"/>
      <c r="AE126" s="56"/>
      <c r="AF126" s="59"/>
      <c r="AG126" s="15"/>
    </row>
    <row r="127" spans="1:33" ht="15" hidden="1" customHeight="1" thickBot="1" x14ac:dyDescent="0.4">
      <c r="A127" s="88"/>
      <c r="B127" s="246"/>
      <c r="C127" s="408"/>
      <c r="D127" s="409"/>
      <c r="E127" s="409"/>
      <c r="F127" s="409"/>
      <c r="G127" s="409"/>
      <c r="H127" s="409"/>
      <c r="I127" s="409"/>
      <c r="J127" s="410"/>
      <c r="K127" s="409"/>
      <c r="L127" s="409"/>
      <c r="M127" s="409"/>
      <c r="N127" s="409"/>
      <c r="O127" s="409"/>
      <c r="P127" s="409"/>
      <c r="Q127" s="409"/>
      <c r="R127" s="409"/>
      <c r="S127" s="409"/>
      <c r="T127" s="409"/>
      <c r="U127" s="410"/>
      <c r="V127" s="409"/>
      <c r="W127" s="409"/>
      <c r="X127" s="410"/>
      <c r="Y127" s="409"/>
      <c r="Z127" s="411"/>
      <c r="AA127" s="409"/>
      <c r="AB127" s="409"/>
      <c r="AC127" s="409"/>
      <c r="AD127" s="409"/>
      <c r="AE127" s="409"/>
      <c r="AF127" s="412"/>
      <c r="AG127" s="15"/>
    </row>
    <row r="128" spans="1:33" ht="5.15" customHeight="1" thickBot="1" x14ac:dyDescent="0.4">
      <c r="A128" s="88"/>
      <c r="B128" s="246"/>
      <c r="C128" s="407"/>
      <c r="D128" s="243"/>
      <c r="E128" s="243"/>
      <c r="F128" s="243"/>
      <c r="G128" s="243"/>
      <c r="H128" s="243"/>
      <c r="I128" s="243"/>
      <c r="J128" s="405"/>
      <c r="K128" s="243"/>
      <c r="L128" s="243"/>
      <c r="M128" s="243"/>
      <c r="N128" s="243"/>
      <c r="O128" s="243"/>
      <c r="P128" s="243"/>
      <c r="Q128" s="243"/>
      <c r="R128" s="243"/>
      <c r="S128" s="243"/>
      <c r="T128" s="243"/>
      <c r="U128" s="405"/>
      <c r="V128" s="243"/>
      <c r="W128" s="243"/>
      <c r="X128" s="405"/>
      <c r="Y128" s="243"/>
      <c r="Z128" s="406"/>
      <c r="AA128" s="243"/>
      <c r="AB128" s="243"/>
      <c r="AC128" s="243"/>
      <c r="AD128" s="243"/>
      <c r="AE128" s="243"/>
      <c r="AF128" s="321"/>
      <c r="AG128" s="88"/>
    </row>
    <row r="129" spans="1:33" ht="15" hidden="1" customHeight="1" thickBot="1" x14ac:dyDescent="0.4">
      <c r="A129" s="88"/>
      <c r="B129" s="246"/>
      <c r="C129" s="407"/>
      <c r="D129" s="243"/>
      <c r="E129" s="243"/>
      <c r="F129" s="243"/>
      <c r="G129" s="243"/>
      <c r="H129" s="243"/>
      <c r="I129" s="243"/>
      <c r="J129" s="405"/>
      <c r="K129" s="243"/>
      <c r="L129" s="243"/>
      <c r="M129" s="243"/>
      <c r="N129" s="243"/>
      <c r="O129" s="243"/>
      <c r="P129" s="243"/>
      <c r="Q129" s="243"/>
      <c r="R129" s="243"/>
      <c r="S129" s="243"/>
      <c r="T129" s="243"/>
      <c r="U129" s="405"/>
      <c r="V129" s="243"/>
      <c r="W129" s="243"/>
      <c r="X129" s="405"/>
      <c r="Y129" s="243"/>
      <c r="Z129" s="406"/>
      <c r="AA129" s="243"/>
      <c r="AB129" s="243"/>
      <c r="AC129" s="243"/>
      <c r="AD129" s="243"/>
      <c r="AE129" s="243"/>
      <c r="AF129" s="321"/>
      <c r="AG129"/>
    </row>
    <row r="130" spans="1:33" ht="29.15" customHeight="1" x14ac:dyDescent="0.35">
      <c r="A130" s="559">
        <f>A118+1</f>
        <v>11</v>
      </c>
      <c r="B130" s="305">
        <f>B118+10</f>
        <v>111</v>
      </c>
      <c r="C130" s="625" t="str">
        <f>VLOOKUP(A130,INputs!$G$3:$O$22,7,FALSE)</f>
        <v>Please fill out Sensitivity Labels Tab</v>
      </c>
      <c r="D130" s="47"/>
      <c r="E130" s="47"/>
      <c r="F130" s="579" t="s">
        <v>139</v>
      </c>
      <c r="G130" s="579"/>
      <c r="H130" s="579" t="s">
        <v>139</v>
      </c>
      <c r="I130" s="579"/>
      <c r="J130" s="581" t="str">
        <f>J$10</f>
        <v>Select a check box</v>
      </c>
      <c r="K130" s="581"/>
      <c r="L130" s="581" t="s">
        <v>139</v>
      </c>
      <c r="M130" s="581"/>
      <c r="N130" s="581"/>
      <c r="O130" s="581" t="s">
        <v>139</v>
      </c>
      <c r="P130" s="581"/>
      <c r="Q130" s="581"/>
      <c r="R130" s="583" t="s">
        <v>182</v>
      </c>
      <c r="S130" s="583"/>
      <c r="T130" s="423" t="s">
        <v>138</v>
      </c>
      <c r="U130" s="557" t="s">
        <v>183</v>
      </c>
      <c r="V130" s="557"/>
      <c r="W130" s="50"/>
      <c r="X130" s="417"/>
      <c r="Y130" s="580" t="s">
        <v>139</v>
      </c>
      <c r="Z130" s="580"/>
      <c r="AA130" s="51"/>
      <c r="AB130" s="579"/>
      <c r="AC130" s="579"/>
      <c r="AD130" s="48"/>
      <c r="AE130" s="49" t="s">
        <v>184</v>
      </c>
      <c r="AF130" s="52"/>
      <c r="AG130" s="20"/>
    </row>
    <row r="131" spans="1:33" x14ac:dyDescent="0.35">
      <c r="A131" s="560"/>
      <c r="B131" s="305">
        <f>B130+1</f>
        <v>112</v>
      </c>
      <c r="C131" s="626"/>
      <c r="D131" s="8"/>
      <c r="E131" s="8"/>
      <c r="F131" s="222"/>
      <c r="G131" s="222"/>
      <c r="H131" s="222"/>
      <c r="I131" s="222"/>
      <c r="J131" s="402"/>
      <c r="K131" s="402"/>
      <c r="L131" s="402"/>
      <c r="M131" s="402"/>
      <c r="N131" s="402"/>
      <c r="O131" s="402"/>
      <c r="P131" s="402"/>
      <c r="Q131" s="402"/>
      <c r="R131" s="556"/>
      <c r="S131" s="556"/>
      <c r="T131" s="556"/>
      <c r="U131" s="422"/>
      <c r="V131" s="416" t="s">
        <v>140</v>
      </c>
      <c r="W131" s="230"/>
      <c r="X131" s="419"/>
      <c r="Y131" s="421"/>
      <c r="Z131" s="421"/>
      <c r="AA131" s="20"/>
      <c r="AB131" s="222"/>
      <c r="AC131" s="222" t="s">
        <v>139</v>
      </c>
      <c r="AD131" s="222"/>
      <c r="AE131" s="402"/>
      <c r="AF131" s="54"/>
      <c r="AG131" s="20"/>
    </row>
    <row r="132" spans="1:33" ht="30.5" x14ac:dyDescent="0.35">
      <c r="A132" s="560"/>
      <c r="B132" s="305">
        <f t="shared" ref="B132:B138" si="10">B131+1</f>
        <v>113</v>
      </c>
      <c r="C132" s="626"/>
      <c r="E132" s="214" t="b">
        <v>0</v>
      </c>
      <c r="F132" s="3" t="s">
        <v>185</v>
      </c>
      <c r="H132" s="214" t="b">
        <v>0</v>
      </c>
      <c r="I132" s="224" t="s">
        <v>186</v>
      </c>
      <c r="J132" s="215" t="b">
        <v>0</v>
      </c>
      <c r="K132" s="216" t="s">
        <v>187</v>
      </c>
      <c r="L132" s="217" t="b">
        <v>0</v>
      </c>
      <c r="M132" s="9" t="s">
        <v>188</v>
      </c>
      <c r="N132" s="227"/>
      <c r="O132" s="217" t="b">
        <v>0</v>
      </c>
      <c r="P132" s="9" t="s">
        <v>189</v>
      </c>
      <c r="Q132" s="9"/>
      <c r="R132" s="556"/>
      <c r="S132" s="556"/>
      <c r="T132" s="556"/>
      <c r="U132" s="556"/>
      <c r="V132" s="556"/>
      <c r="W132" s="230"/>
      <c r="X132" s="218" t="b">
        <v>0</v>
      </c>
      <c r="Y132" s="219" t="s">
        <v>190</v>
      </c>
      <c r="Z132" s="397" t="s">
        <v>206</v>
      </c>
      <c r="AA132" s="15"/>
      <c r="AB132" s="220" t="b">
        <v>0</v>
      </c>
      <c r="AC132" s="15" t="s">
        <v>191</v>
      </c>
      <c r="AD132" s="15"/>
      <c r="AE132" s="15"/>
      <c r="AF132" s="53"/>
      <c r="AG132" s="15"/>
    </row>
    <row r="133" spans="1:33" ht="35.15" customHeight="1" x14ac:dyDescent="0.35">
      <c r="A133" s="560"/>
      <c r="B133" s="305">
        <f t="shared" si="10"/>
        <v>114</v>
      </c>
      <c r="C133" s="626"/>
      <c r="E133" s="214" t="b">
        <v>0</v>
      </c>
      <c r="F133" s="210" t="s">
        <v>192</v>
      </c>
      <c r="H133" s="15"/>
      <c r="I133" s="224"/>
      <c r="J133" s="218" t="b">
        <v>0</v>
      </c>
      <c r="K133" s="582" t="s">
        <v>193</v>
      </c>
      <c r="L133" s="218" t="b">
        <v>0</v>
      </c>
      <c r="M133" s="219" t="s">
        <v>194</v>
      </c>
      <c r="N133" s="413">
        <v>44197</v>
      </c>
      <c r="O133" s="218" t="b">
        <v>0</v>
      </c>
      <c r="P133" s="219" t="s">
        <v>188</v>
      </c>
      <c r="Q133" s="9"/>
      <c r="R133" s="217" t="b">
        <v>1</v>
      </c>
      <c r="S133" s="9" t="s">
        <v>195</v>
      </c>
      <c r="T133" s="9" t="s">
        <v>138</v>
      </c>
      <c r="U133" s="218" t="b">
        <v>0</v>
      </c>
      <c r="V133" s="416" t="s">
        <v>196</v>
      </c>
      <c r="W133" s="229"/>
      <c r="X133" s="218" t="b">
        <v>0</v>
      </c>
      <c r="Y133" s="219" t="s">
        <v>197</v>
      </c>
      <c r="Z133" s="397"/>
      <c r="AA133" s="15"/>
      <c r="AB133" s="231"/>
      <c r="AC133" s="222" t="s">
        <v>140</v>
      </c>
      <c r="AD133" s="223"/>
      <c r="AE133" s="402" t="s">
        <v>198</v>
      </c>
      <c r="AF133" s="54"/>
      <c r="AG133" s="15"/>
    </row>
    <row r="134" spans="1:33" ht="14.5" customHeight="1" x14ac:dyDescent="0.35">
      <c r="A134" s="560"/>
      <c r="B134" s="305">
        <f t="shared" si="10"/>
        <v>115</v>
      </c>
      <c r="C134" s="626"/>
      <c r="E134" s="214" t="b">
        <v>0</v>
      </c>
      <c r="F134" s="584" t="s">
        <v>208</v>
      </c>
      <c r="H134" s="214" t="b">
        <v>0</v>
      </c>
      <c r="I134" s="224" t="s">
        <v>200</v>
      </c>
      <c r="J134" s="219"/>
      <c r="K134" s="582"/>
      <c r="L134" s="217" t="b">
        <v>0</v>
      </c>
      <c r="M134" s="44" t="s">
        <v>201</v>
      </c>
      <c r="N134" s="225">
        <v>6</v>
      </c>
      <c r="O134" s="217" t="b">
        <v>0</v>
      </c>
      <c r="P134" s="9" t="s">
        <v>201</v>
      </c>
      <c r="Q134" s="225">
        <v>0</v>
      </c>
      <c r="R134" s="556"/>
      <c r="S134" s="556"/>
      <c r="T134" s="556"/>
      <c r="U134" s="558" t="s">
        <v>139</v>
      </c>
      <c r="V134" s="558"/>
      <c r="W134" s="558"/>
      <c r="X134" s="218" t="b">
        <v>0</v>
      </c>
      <c r="Y134" s="9" t="s">
        <v>202</v>
      </c>
      <c r="Z134" s="556"/>
      <c r="AA134" s="15"/>
      <c r="AB134" s="231"/>
      <c r="AC134" s="22"/>
      <c r="AD134" s="15"/>
      <c r="AE134" s="629"/>
      <c r="AF134" s="53"/>
      <c r="AG134" s="15"/>
    </row>
    <row r="135" spans="1:33" x14ac:dyDescent="0.35">
      <c r="A135" s="560"/>
      <c r="B135" s="305">
        <f t="shared" si="10"/>
        <v>116</v>
      </c>
      <c r="C135" s="626"/>
      <c r="F135" s="584"/>
      <c r="H135" s="15"/>
      <c r="I135" s="15"/>
      <c r="J135" s="219"/>
      <c r="K135" s="9"/>
      <c r="L135" s="15"/>
      <c r="M135" s="15"/>
      <c r="N135" s="232"/>
      <c r="O135" s="9"/>
      <c r="P135" s="9"/>
      <c r="Q135" s="9"/>
      <c r="R135" s="556"/>
      <c r="S135" s="556"/>
      <c r="T135" s="556"/>
      <c r="U135" s="218" t="b">
        <v>0</v>
      </c>
      <c r="V135" s="219" t="s">
        <v>203</v>
      </c>
      <c r="W135" s="230"/>
      <c r="Y135" s="15"/>
      <c r="Z135" s="556"/>
      <c r="AA135" s="15"/>
      <c r="AB135" s="15"/>
      <c r="AC135" s="15"/>
      <c r="AD135" s="15"/>
      <c r="AE135" s="629"/>
      <c r="AF135" s="53"/>
      <c r="AG135" s="15"/>
    </row>
    <row r="136" spans="1:33" ht="30" customHeight="1" x14ac:dyDescent="0.35">
      <c r="A136" s="560"/>
      <c r="B136" s="305">
        <f t="shared" si="10"/>
        <v>117</v>
      </c>
      <c r="C136" s="626"/>
      <c r="E136"/>
      <c r="H136" s="15"/>
      <c r="I136" s="15"/>
      <c r="J136" s="399"/>
      <c r="K136" s="227"/>
      <c r="L136" s="227"/>
      <c r="M136" s="227"/>
      <c r="N136" s="227"/>
      <c r="O136" s="9"/>
      <c r="P136" s="9"/>
      <c r="Q136" s="9"/>
      <c r="R136" s="217" t="b">
        <v>1</v>
      </c>
      <c r="S136" s="9" t="s">
        <v>204</v>
      </c>
      <c r="T136" s="9" t="s">
        <v>138</v>
      </c>
      <c r="U136" s="556"/>
      <c r="V136" s="556"/>
      <c r="Y136" s="15"/>
      <c r="Z136" s="394"/>
      <c r="AA136" s="15"/>
      <c r="AB136" s="15"/>
      <c r="AC136" s="15"/>
      <c r="AD136" s="15"/>
      <c r="AE136" s="15"/>
      <c r="AF136" s="53"/>
      <c r="AG136" s="15"/>
    </row>
    <row r="137" spans="1:33" x14ac:dyDescent="0.35">
      <c r="A137" s="560"/>
      <c r="B137" s="305">
        <f t="shared" si="10"/>
        <v>118</v>
      </c>
      <c r="C137" s="626"/>
      <c r="E137"/>
      <c r="H137" s="226"/>
      <c r="I137" s="15"/>
      <c r="J137" s="399"/>
      <c r="K137" s="227"/>
      <c r="L137" s="227"/>
      <c r="M137" s="227"/>
      <c r="N137" s="227"/>
      <c r="O137" s="9"/>
      <c r="P137" s="9"/>
      <c r="Q137" s="9"/>
      <c r="R137" s="556"/>
      <c r="S137" s="556"/>
      <c r="T137" s="556"/>
      <c r="U137" s="218" t="b">
        <v>0</v>
      </c>
      <c r="V137" s="9" t="s">
        <v>205</v>
      </c>
      <c r="W137" s="9"/>
      <c r="Y137" s="15"/>
      <c r="Z137" s="394"/>
      <c r="AA137" s="15"/>
      <c r="AB137" s="15"/>
      <c r="AC137" s="15"/>
      <c r="AD137" s="15"/>
      <c r="AE137" s="15"/>
      <c r="AF137" s="53"/>
      <c r="AG137" s="15"/>
    </row>
    <row r="138" spans="1:33" ht="30" customHeight="1" thickBot="1" x14ac:dyDescent="0.4">
      <c r="A138" s="561"/>
      <c r="B138" s="305">
        <f t="shared" si="10"/>
        <v>119</v>
      </c>
      <c r="C138" s="627"/>
      <c r="D138" s="55"/>
      <c r="E138" s="55"/>
      <c r="F138" s="55"/>
      <c r="G138" s="55"/>
      <c r="H138" s="56"/>
      <c r="I138" s="56"/>
      <c r="J138" s="400"/>
      <c r="K138" s="57"/>
      <c r="L138" s="57"/>
      <c r="M138" s="57"/>
      <c r="N138" s="57"/>
      <c r="O138" s="58"/>
      <c r="P138" s="58"/>
      <c r="Q138" s="58"/>
      <c r="R138" s="556"/>
      <c r="S138" s="556"/>
      <c r="T138" s="556"/>
      <c r="U138" s="556"/>
      <c r="V138" s="556"/>
      <c r="W138" s="58"/>
      <c r="X138" s="418"/>
      <c r="Y138" s="56"/>
      <c r="Z138" s="395"/>
      <c r="AA138" s="56"/>
      <c r="AB138" s="56"/>
      <c r="AC138" s="56"/>
      <c r="AD138" s="56"/>
      <c r="AE138" s="56"/>
      <c r="AF138" s="59"/>
      <c r="AG138" s="15"/>
    </row>
    <row r="139" spans="1:33" ht="15" hidden="1" customHeight="1" thickBot="1" x14ac:dyDescent="0.4">
      <c r="A139" s="88"/>
      <c r="B139" s="246"/>
      <c r="C139" s="407"/>
      <c r="D139" s="243"/>
      <c r="E139" s="243"/>
      <c r="F139" s="243"/>
      <c r="G139" s="243"/>
      <c r="H139" s="243"/>
      <c r="I139" s="243"/>
      <c r="J139" s="405"/>
      <c r="K139" s="243"/>
      <c r="L139" s="243"/>
      <c r="M139" s="243"/>
      <c r="N139" s="243"/>
      <c r="O139" s="243"/>
      <c r="P139" s="243"/>
      <c r="Q139" s="243"/>
      <c r="R139" s="243"/>
      <c r="S139" s="243"/>
      <c r="T139" s="243"/>
      <c r="U139" s="405"/>
      <c r="V139" s="243"/>
      <c r="W139" s="243"/>
      <c r="X139" s="405"/>
      <c r="Y139" s="243"/>
      <c r="Z139" s="406"/>
      <c r="AA139" s="243"/>
      <c r="AB139" s="243"/>
      <c r="AC139" s="243"/>
      <c r="AD139" s="243"/>
      <c r="AE139" s="321"/>
      <c r="AF139" s="412"/>
      <c r="AG139" s="15"/>
    </row>
    <row r="140" spans="1:33" ht="5.15" customHeight="1" thickBot="1" x14ac:dyDescent="0.4">
      <c r="A140" s="88"/>
      <c r="B140" s="246"/>
      <c r="C140" s="407"/>
      <c r="D140" s="243"/>
      <c r="E140" s="243"/>
      <c r="F140" s="243"/>
      <c r="G140" s="243"/>
      <c r="H140" s="243"/>
      <c r="I140" s="243"/>
      <c r="J140" s="405"/>
      <c r="K140" s="243"/>
      <c r="L140" s="243"/>
      <c r="M140" s="243"/>
      <c r="N140" s="243"/>
      <c r="O140" s="243"/>
      <c r="P140" s="243"/>
      <c r="Q140" s="243"/>
      <c r="R140" s="243"/>
      <c r="S140" s="243"/>
      <c r="T140" s="243"/>
      <c r="U140" s="405"/>
      <c r="V140" s="243"/>
      <c r="W140" s="243"/>
      <c r="X140" s="405"/>
      <c r="Y140" s="243"/>
      <c r="Z140" s="406"/>
      <c r="AA140" s="243"/>
      <c r="AB140" s="243"/>
      <c r="AC140" s="243"/>
      <c r="AD140" s="243"/>
      <c r="AE140" s="243"/>
      <c r="AF140" s="321"/>
      <c r="AG140" s="88"/>
    </row>
    <row r="141" spans="1:33" ht="15" hidden="1" customHeight="1" thickBot="1" x14ac:dyDescent="0.4">
      <c r="A141" s="88"/>
      <c r="B141" s="246"/>
      <c r="C141" s="407"/>
      <c r="D141" s="243"/>
      <c r="E141" s="243"/>
      <c r="F141" s="243"/>
      <c r="G141" s="243"/>
      <c r="H141" s="243"/>
      <c r="I141" s="243"/>
      <c r="J141" s="405"/>
      <c r="K141" s="243"/>
      <c r="L141" s="243"/>
      <c r="M141" s="243"/>
      <c r="N141" s="243"/>
      <c r="O141" s="243"/>
      <c r="P141" s="243"/>
      <c r="Q141" s="243"/>
      <c r="R141" s="243"/>
      <c r="S141" s="243"/>
      <c r="T141" s="243"/>
      <c r="U141" s="405"/>
      <c r="V141" s="243"/>
      <c r="W141" s="243"/>
      <c r="X141" s="405"/>
      <c r="Y141" s="243"/>
      <c r="Z141" s="406"/>
      <c r="AA141" s="243"/>
      <c r="AB141" s="243"/>
      <c r="AC141" s="243"/>
      <c r="AD141" s="243"/>
      <c r="AE141" s="243"/>
      <c r="AF141" s="321"/>
      <c r="AG141"/>
    </row>
    <row r="142" spans="1:33" ht="29.15" customHeight="1" x14ac:dyDescent="0.35">
      <c r="A142" s="559">
        <f>A130+1</f>
        <v>12</v>
      </c>
      <c r="B142" s="305">
        <f>B130+10</f>
        <v>121</v>
      </c>
      <c r="C142" s="625" t="str">
        <f>VLOOKUP(A142,INputs!$G$3:$O$22,7,FALSE)</f>
        <v>Please fill out Sensitivity Labels Tab</v>
      </c>
      <c r="D142" s="8"/>
      <c r="E142" s="8"/>
      <c r="F142" s="586" t="s">
        <v>139</v>
      </c>
      <c r="G142" s="586"/>
      <c r="H142" s="586" t="s">
        <v>139</v>
      </c>
      <c r="I142" s="586"/>
      <c r="J142" s="587" t="str">
        <f>J$10</f>
        <v>Select a check box</v>
      </c>
      <c r="K142" s="587"/>
      <c r="L142" s="587" t="s">
        <v>139</v>
      </c>
      <c r="M142" s="587"/>
      <c r="N142" s="587"/>
      <c r="O142" s="587" t="s">
        <v>139</v>
      </c>
      <c r="P142" s="587"/>
      <c r="Q142" s="587"/>
      <c r="R142" s="583" t="s">
        <v>182</v>
      </c>
      <c r="S142" s="583"/>
      <c r="T142" s="423" t="s">
        <v>138</v>
      </c>
      <c r="U142" s="557" t="s">
        <v>183</v>
      </c>
      <c r="V142" s="557"/>
      <c r="W142" s="50"/>
      <c r="X142" s="419"/>
      <c r="Y142" s="631" t="s">
        <v>139</v>
      </c>
      <c r="Z142" s="631"/>
      <c r="AA142" s="20"/>
      <c r="AB142" s="579"/>
      <c r="AC142" s="579"/>
      <c r="AD142" s="222"/>
      <c r="AE142" s="402" t="s">
        <v>184</v>
      </c>
      <c r="AF142" s="54"/>
      <c r="AG142" s="20"/>
    </row>
    <row r="143" spans="1:33" x14ac:dyDescent="0.35">
      <c r="A143" s="560"/>
      <c r="B143" s="305">
        <f>B142+1</f>
        <v>122</v>
      </c>
      <c r="C143" s="626"/>
      <c r="D143" s="8"/>
      <c r="E143" s="8"/>
      <c r="F143" s="222"/>
      <c r="G143" s="222"/>
      <c r="H143" s="222"/>
      <c r="I143" s="222"/>
      <c r="J143" s="402"/>
      <c r="K143" s="402"/>
      <c r="L143" s="402"/>
      <c r="M143" s="402"/>
      <c r="N143" s="402"/>
      <c r="O143" s="402"/>
      <c r="P143" s="402"/>
      <c r="Q143" s="402"/>
      <c r="R143" s="556"/>
      <c r="S143" s="556"/>
      <c r="T143" s="556"/>
      <c r="U143" s="422"/>
      <c r="V143" s="416" t="s">
        <v>140</v>
      </c>
      <c r="W143" s="230"/>
      <c r="X143" s="419"/>
      <c r="Y143" s="421"/>
      <c r="Z143" s="421"/>
      <c r="AA143" s="20"/>
      <c r="AB143" s="222"/>
      <c r="AC143" s="222" t="s">
        <v>139</v>
      </c>
      <c r="AD143" s="222"/>
      <c r="AE143" s="402"/>
      <c r="AF143" s="54"/>
      <c r="AG143" s="20"/>
    </row>
    <row r="144" spans="1:33" ht="30.5" x14ac:dyDescent="0.35">
      <c r="A144" s="560"/>
      <c r="B144" s="305">
        <f t="shared" ref="B144:B150" si="11">B143+1</f>
        <v>123</v>
      </c>
      <c r="C144" s="626"/>
      <c r="E144" s="214" t="b">
        <v>0</v>
      </c>
      <c r="F144" s="3" t="s">
        <v>185</v>
      </c>
      <c r="H144" s="214" t="b">
        <v>0</v>
      </c>
      <c r="I144" s="224" t="s">
        <v>186</v>
      </c>
      <c r="J144" s="424" t="b">
        <v>0</v>
      </c>
      <c r="K144" s="210" t="s">
        <v>187</v>
      </c>
      <c r="L144" s="217" t="b">
        <v>0</v>
      </c>
      <c r="M144" s="9" t="s">
        <v>188</v>
      </c>
      <c r="N144" s="227"/>
      <c r="O144" s="217" t="b">
        <v>0</v>
      </c>
      <c r="P144" s="9" t="s">
        <v>189</v>
      </c>
      <c r="Q144" s="9"/>
      <c r="R144" s="556"/>
      <c r="S144" s="556"/>
      <c r="T144" s="556"/>
      <c r="U144" s="556"/>
      <c r="V144" s="556"/>
      <c r="W144" s="230"/>
      <c r="X144" s="218" t="b">
        <v>0</v>
      </c>
      <c r="Y144" s="219" t="s">
        <v>190</v>
      </c>
      <c r="Z144" s="397" t="s">
        <v>206</v>
      </c>
      <c r="AA144" s="15"/>
      <c r="AB144" s="220" t="b">
        <v>0</v>
      </c>
      <c r="AC144" s="15" t="s">
        <v>191</v>
      </c>
      <c r="AD144" s="15"/>
      <c r="AE144" s="15"/>
      <c r="AF144" s="53"/>
      <c r="AG144" s="15"/>
    </row>
    <row r="145" spans="1:33" ht="35.15" customHeight="1" x14ac:dyDescent="0.35">
      <c r="A145" s="560"/>
      <c r="B145" s="305">
        <f t="shared" si="11"/>
        <v>124</v>
      </c>
      <c r="C145" s="626"/>
      <c r="E145" s="214" t="b">
        <v>0</v>
      </c>
      <c r="F145" s="210" t="s">
        <v>192</v>
      </c>
      <c r="H145" s="15"/>
      <c r="I145" s="224"/>
      <c r="J145" s="218" t="b">
        <v>0</v>
      </c>
      <c r="K145" s="582" t="s">
        <v>193</v>
      </c>
      <c r="L145" s="218" t="b">
        <v>0</v>
      </c>
      <c r="M145" s="219" t="s">
        <v>194</v>
      </c>
      <c r="N145" s="221">
        <v>44197</v>
      </c>
      <c r="O145" s="218" t="b">
        <v>0</v>
      </c>
      <c r="P145" s="219" t="s">
        <v>188</v>
      </c>
      <c r="Q145" s="9"/>
      <c r="R145" s="217" t="b">
        <v>1</v>
      </c>
      <c r="S145" s="9" t="s">
        <v>195</v>
      </c>
      <c r="T145" s="9" t="s">
        <v>138</v>
      </c>
      <c r="U145" s="218" t="b">
        <v>0</v>
      </c>
      <c r="V145" s="416" t="s">
        <v>196</v>
      </c>
      <c r="W145" s="229"/>
      <c r="X145" s="218" t="b">
        <v>0</v>
      </c>
      <c r="Y145" s="219" t="s">
        <v>197</v>
      </c>
      <c r="Z145" s="397"/>
      <c r="AA145" s="15"/>
      <c r="AB145" s="231"/>
      <c r="AC145" s="222" t="s">
        <v>140</v>
      </c>
      <c r="AD145" s="223"/>
      <c r="AE145" s="402" t="s">
        <v>198</v>
      </c>
      <c r="AF145" s="54"/>
      <c r="AG145" s="15"/>
    </row>
    <row r="146" spans="1:33" ht="14.5" customHeight="1" x14ac:dyDescent="0.35">
      <c r="A146" s="560"/>
      <c r="B146" s="305">
        <f t="shared" si="11"/>
        <v>125</v>
      </c>
      <c r="C146" s="626"/>
      <c r="E146" s="214" t="b">
        <v>0</v>
      </c>
      <c r="F146" s="584" t="s">
        <v>208</v>
      </c>
      <c r="H146" s="214" t="b">
        <v>0</v>
      </c>
      <c r="I146" s="224" t="s">
        <v>200</v>
      </c>
      <c r="J146" s="219"/>
      <c r="K146" s="582"/>
      <c r="L146" s="217" t="b">
        <v>0</v>
      </c>
      <c r="M146" s="44" t="s">
        <v>201</v>
      </c>
      <c r="N146" s="225">
        <v>6</v>
      </c>
      <c r="O146" s="217" t="b">
        <v>0</v>
      </c>
      <c r="P146" s="9" t="s">
        <v>201</v>
      </c>
      <c r="Q146" s="225">
        <v>0</v>
      </c>
      <c r="R146" s="556"/>
      <c r="S146" s="556"/>
      <c r="T146" s="556"/>
      <c r="U146" s="558" t="s">
        <v>139</v>
      </c>
      <c r="V146" s="558"/>
      <c r="W146" s="558"/>
      <c r="X146" s="218" t="b">
        <v>0</v>
      </c>
      <c r="Y146" s="9" t="s">
        <v>202</v>
      </c>
      <c r="Z146" s="556"/>
      <c r="AA146" s="15"/>
      <c r="AB146" s="231"/>
      <c r="AC146" s="22"/>
      <c r="AD146" s="15"/>
      <c r="AE146" s="629"/>
      <c r="AF146" s="53"/>
      <c r="AG146" s="15"/>
    </row>
    <row r="147" spans="1:33" x14ac:dyDescent="0.35">
      <c r="A147" s="560"/>
      <c r="B147" s="305">
        <f t="shared" si="11"/>
        <v>126</v>
      </c>
      <c r="C147" s="626"/>
      <c r="F147" s="584"/>
      <c r="H147" s="15"/>
      <c r="I147" s="15"/>
      <c r="J147" s="219"/>
      <c r="K147" s="9"/>
      <c r="L147" s="15"/>
      <c r="M147" s="15"/>
      <c r="N147" s="232"/>
      <c r="O147" s="9"/>
      <c r="P147" s="9"/>
      <c r="Q147" s="9"/>
      <c r="R147" s="556"/>
      <c r="S147" s="556"/>
      <c r="T147" s="556"/>
      <c r="U147" s="218" t="b">
        <v>0</v>
      </c>
      <c r="V147" s="219" t="s">
        <v>203</v>
      </c>
      <c r="W147" s="230"/>
      <c r="Y147" s="15"/>
      <c r="Z147" s="556"/>
      <c r="AA147" s="15"/>
      <c r="AB147" s="15"/>
      <c r="AC147" s="15"/>
      <c r="AD147" s="15"/>
      <c r="AE147" s="629"/>
      <c r="AF147" s="53"/>
      <c r="AG147" s="15"/>
    </row>
    <row r="148" spans="1:33" ht="30" customHeight="1" x14ac:dyDescent="0.35">
      <c r="A148" s="560"/>
      <c r="B148" s="305">
        <f t="shared" si="11"/>
        <v>127</v>
      </c>
      <c r="C148" s="626"/>
      <c r="E148"/>
      <c r="H148" s="15"/>
      <c r="I148" s="15"/>
      <c r="J148" s="399"/>
      <c r="K148" s="227"/>
      <c r="L148" s="227"/>
      <c r="M148" s="227"/>
      <c r="N148" s="227"/>
      <c r="O148" s="9"/>
      <c r="P148" s="9"/>
      <c r="Q148" s="9"/>
      <c r="R148" s="217" t="b">
        <v>1</v>
      </c>
      <c r="S148" s="9" t="s">
        <v>204</v>
      </c>
      <c r="T148" s="9" t="s">
        <v>138</v>
      </c>
      <c r="U148" s="556"/>
      <c r="V148" s="556"/>
      <c r="Y148" s="15"/>
      <c r="Z148" s="394"/>
      <c r="AA148" s="15"/>
      <c r="AB148" s="15"/>
      <c r="AC148" s="15"/>
      <c r="AD148" s="15"/>
      <c r="AE148" s="15"/>
      <c r="AF148" s="53"/>
      <c r="AG148" s="15"/>
    </row>
    <row r="149" spans="1:33" x14ac:dyDescent="0.35">
      <c r="A149" s="560"/>
      <c r="B149" s="305">
        <f t="shared" si="11"/>
        <v>128</v>
      </c>
      <c r="C149" s="626"/>
      <c r="E149"/>
      <c r="H149" s="226"/>
      <c r="I149" s="15"/>
      <c r="J149" s="399"/>
      <c r="K149" s="227"/>
      <c r="L149" s="227"/>
      <c r="M149" s="227"/>
      <c r="N149" s="227"/>
      <c r="O149" s="9"/>
      <c r="P149" s="9"/>
      <c r="Q149" s="9"/>
      <c r="R149" s="556"/>
      <c r="S149" s="556"/>
      <c r="T149" s="556"/>
      <c r="U149" s="218" t="b">
        <v>0</v>
      </c>
      <c r="V149" s="9" t="s">
        <v>205</v>
      </c>
      <c r="W149" s="9"/>
      <c r="Y149" s="15"/>
      <c r="Z149" s="394"/>
      <c r="AA149" s="15"/>
      <c r="AB149" s="15"/>
      <c r="AC149" s="15"/>
      <c r="AD149" s="15"/>
      <c r="AE149" s="15"/>
      <c r="AF149" s="53"/>
      <c r="AG149" s="15"/>
    </row>
    <row r="150" spans="1:33" ht="30" customHeight="1" thickBot="1" x14ac:dyDescent="0.4">
      <c r="A150" s="561"/>
      <c r="B150" s="305">
        <f t="shared" si="11"/>
        <v>129</v>
      </c>
      <c r="C150" s="627"/>
      <c r="D150" s="55"/>
      <c r="E150" s="55"/>
      <c r="F150" s="55"/>
      <c r="G150" s="55"/>
      <c r="H150" s="56"/>
      <c r="I150" s="56"/>
      <c r="J150" s="400"/>
      <c r="K150" s="57"/>
      <c r="L150" s="57"/>
      <c r="M150" s="57"/>
      <c r="N150" s="57"/>
      <c r="O150" s="58"/>
      <c r="P150" s="58"/>
      <c r="Q150" s="58"/>
      <c r="R150" s="556"/>
      <c r="S150" s="556"/>
      <c r="T150" s="556"/>
      <c r="U150" s="556"/>
      <c r="V150" s="556"/>
      <c r="W150" s="58"/>
      <c r="X150" s="418"/>
      <c r="Y150" s="56"/>
      <c r="Z150" s="395"/>
      <c r="AA150" s="56"/>
      <c r="AB150" s="56"/>
      <c r="AC150" s="56"/>
      <c r="AD150" s="56"/>
      <c r="AE150" s="56"/>
      <c r="AF150" s="59"/>
      <c r="AG150" s="15"/>
    </row>
    <row r="151" spans="1:33" ht="15" hidden="1" customHeight="1" thickBot="1" x14ac:dyDescent="0.4">
      <c r="A151" s="88"/>
      <c r="B151" s="246"/>
      <c r="C151" s="408"/>
      <c r="D151" s="409"/>
      <c r="E151" s="409"/>
      <c r="F151" s="409"/>
      <c r="G151" s="409"/>
      <c r="H151" s="409"/>
      <c r="I151" s="409"/>
      <c r="J151" s="410"/>
      <c r="K151" s="409"/>
      <c r="L151" s="409"/>
      <c r="M151" s="409"/>
      <c r="N151" s="409"/>
      <c r="O151" s="409"/>
      <c r="P151" s="409"/>
      <c r="Q151" s="409"/>
      <c r="R151" s="409"/>
      <c r="S151" s="409"/>
      <c r="T151" s="409"/>
      <c r="U151" s="410"/>
      <c r="V151" s="409"/>
      <c r="W151" s="409"/>
      <c r="X151" s="410"/>
      <c r="Y151" s="409"/>
      <c r="Z151" s="411"/>
      <c r="AA151" s="409"/>
      <c r="AB151" s="409"/>
      <c r="AC151" s="409"/>
      <c r="AD151" s="409"/>
      <c r="AE151" s="409"/>
      <c r="AF151" s="412"/>
      <c r="AG151" s="88"/>
    </row>
    <row r="152" spans="1:33" ht="5.15" customHeight="1" thickBot="1" x14ac:dyDescent="0.4">
      <c r="A152" s="88"/>
      <c r="B152" s="246"/>
      <c r="C152" s="407"/>
      <c r="D152" s="243"/>
      <c r="E152" s="243"/>
      <c r="F152" s="243"/>
      <c r="G152" s="243"/>
      <c r="H152" s="243"/>
      <c r="I152" s="243"/>
      <c r="J152" s="405"/>
      <c r="K152" s="243"/>
      <c r="L152" s="243"/>
      <c r="M152" s="243"/>
      <c r="N152" s="243"/>
      <c r="O152" s="243"/>
      <c r="P152" s="243"/>
      <c r="Q152" s="243"/>
      <c r="R152" s="243"/>
      <c r="S152" s="243"/>
      <c r="T152" s="243"/>
      <c r="U152" s="405"/>
      <c r="V152" s="243"/>
      <c r="W152" s="243"/>
      <c r="X152" s="405"/>
      <c r="Y152" s="243"/>
      <c r="Z152" s="406"/>
      <c r="AA152" s="243"/>
      <c r="AB152" s="243"/>
      <c r="AC152" s="243"/>
      <c r="AD152" s="243"/>
      <c r="AE152" s="243"/>
      <c r="AF152" s="321"/>
      <c r="AG152" s="88"/>
    </row>
    <row r="153" spans="1:33" ht="15" hidden="1" customHeight="1" thickBot="1" x14ac:dyDescent="0.4">
      <c r="A153" s="88"/>
      <c r="B153" s="246"/>
      <c r="C153" s="233"/>
      <c r="D153" s="234"/>
      <c r="E153" s="234"/>
      <c r="F153" s="234"/>
      <c r="G153" s="234"/>
      <c r="H153" s="234"/>
      <c r="I153" s="234"/>
      <c r="J153" s="398"/>
      <c r="K153" s="234"/>
      <c r="L153" s="234"/>
      <c r="M153" s="234"/>
      <c r="N153" s="234"/>
      <c r="O153" s="234"/>
      <c r="P153" s="234"/>
      <c r="Q153" s="234"/>
      <c r="R153" s="234"/>
      <c r="S153" s="234"/>
      <c r="T153" s="234"/>
      <c r="U153" s="398"/>
      <c r="V153" s="234"/>
      <c r="W153" s="234"/>
      <c r="X153" s="398"/>
      <c r="Y153" s="234"/>
      <c r="Z153" s="396"/>
      <c r="AA153" s="234"/>
      <c r="AB153" s="234"/>
      <c r="AC153" s="234"/>
      <c r="AD153" s="234"/>
      <c r="AE153" s="234"/>
      <c r="AF153" s="235"/>
      <c r="AG153" s="88"/>
    </row>
    <row r="154" spans="1:33" ht="29.15" customHeight="1" x14ac:dyDescent="0.35">
      <c r="A154" s="559">
        <f>A142+1</f>
        <v>13</v>
      </c>
      <c r="B154" s="305">
        <f>B142+10</f>
        <v>131</v>
      </c>
      <c r="C154" s="625" t="str">
        <f>VLOOKUP(A154,INputs!$G$3:$O$22,7,FALSE)</f>
        <v>Please fill out Sensitivity Labels Tab</v>
      </c>
      <c r="D154" s="47"/>
      <c r="E154" s="47"/>
      <c r="F154" s="579" t="s">
        <v>139</v>
      </c>
      <c r="G154" s="579"/>
      <c r="H154" s="579" t="s">
        <v>139</v>
      </c>
      <c r="I154" s="579"/>
      <c r="J154" s="581" t="str">
        <f>J$10</f>
        <v>Select a check box</v>
      </c>
      <c r="K154" s="581"/>
      <c r="L154" s="581" t="s">
        <v>139</v>
      </c>
      <c r="M154" s="581"/>
      <c r="N154" s="581"/>
      <c r="O154" s="581" t="s">
        <v>139</v>
      </c>
      <c r="P154" s="581"/>
      <c r="Q154" s="581"/>
      <c r="R154" s="583" t="s">
        <v>182</v>
      </c>
      <c r="S154" s="583"/>
      <c r="T154" s="423" t="s">
        <v>138</v>
      </c>
      <c r="U154" s="557" t="s">
        <v>183</v>
      </c>
      <c r="V154" s="557"/>
      <c r="W154" s="50"/>
      <c r="X154" s="417"/>
      <c r="Y154" s="580" t="s">
        <v>139</v>
      </c>
      <c r="Z154" s="580"/>
      <c r="AA154" s="51"/>
      <c r="AB154" s="579"/>
      <c r="AC154" s="579"/>
      <c r="AD154" s="48"/>
      <c r="AE154" s="49" t="s">
        <v>184</v>
      </c>
      <c r="AF154" s="52"/>
      <c r="AG154" s="20"/>
    </row>
    <row r="155" spans="1:33" x14ac:dyDescent="0.35">
      <c r="A155" s="560"/>
      <c r="B155" s="305">
        <f>B154+1</f>
        <v>132</v>
      </c>
      <c r="C155" s="626"/>
      <c r="D155" s="8"/>
      <c r="E155" s="8"/>
      <c r="F155" s="222"/>
      <c r="G155" s="222"/>
      <c r="H155" s="222"/>
      <c r="I155" s="222"/>
      <c r="J155" s="402"/>
      <c r="K155" s="402"/>
      <c r="L155" s="402"/>
      <c r="M155" s="402"/>
      <c r="N155" s="402"/>
      <c r="O155" s="402"/>
      <c r="P155" s="402"/>
      <c r="Q155" s="402"/>
      <c r="R155" s="556"/>
      <c r="S155" s="556"/>
      <c r="T155" s="556"/>
      <c r="U155" s="422"/>
      <c r="V155" s="416" t="s">
        <v>140</v>
      </c>
      <c r="W155" s="230"/>
      <c r="X155" s="419"/>
      <c r="Y155" s="421"/>
      <c r="Z155" s="421"/>
      <c r="AA155" s="20"/>
      <c r="AB155" s="222"/>
      <c r="AC155" s="222" t="s">
        <v>139</v>
      </c>
      <c r="AD155" s="222"/>
      <c r="AE155" s="402"/>
      <c r="AF155" s="54"/>
      <c r="AG155" s="20"/>
    </row>
    <row r="156" spans="1:33" ht="30.5" x14ac:dyDescent="0.35">
      <c r="A156" s="560"/>
      <c r="B156" s="305">
        <f t="shared" ref="B156:B162" si="12">B155+1</f>
        <v>133</v>
      </c>
      <c r="C156" s="626"/>
      <c r="E156" s="214" t="b">
        <v>0</v>
      </c>
      <c r="F156" s="3" t="s">
        <v>185</v>
      </c>
      <c r="H156" s="214" t="b">
        <v>0</v>
      </c>
      <c r="I156" s="224" t="s">
        <v>186</v>
      </c>
      <c r="J156" s="215" t="b">
        <v>0</v>
      </c>
      <c r="K156" s="216" t="s">
        <v>187</v>
      </c>
      <c r="L156" s="217" t="b">
        <v>0</v>
      </c>
      <c r="M156" s="9" t="s">
        <v>188</v>
      </c>
      <c r="N156" s="227"/>
      <c r="O156" s="217" t="b">
        <v>0</v>
      </c>
      <c r="P156" s="9" t="s">
        <v>189</v>
      </c>
      <c r="Q156" s="9"/>
      <c r="R156" s="556"/>
      <c r="S156" s="556"/>
      <c r="T156" s="556"/>
      <c r="U156" s="556"/>
      <c r="V156" s="556"/>
      <c r="W156" s="230"/>
      <c r="X156" s="218" t="b">
        <v>0</v>
      </c>
      <c r="Y156" s="219" t="s">
        <v>190</v>
      </c>
      <c r="Z156" s="397" t="s">
        <v>206</v>
      </c>
      <c r="AA156" s="15"/>
      <c r="AB156" s="220" t="b">
        <v>0</v>
      </c>
      <c r="AC156" s="15" t="s">
        <v>191</v>
      </c>
      <c r="AD156" s="15"/>
      <c r="AE156" s="15"/>
      <c r="AF156" s="53"/>
      <c r="AG156" s="15"/>
    </row>
    <row r="157" spans="1:33" ht="35.15" customHeight="1" x14ac:dyDescent="0.35">
      <c r="A157" s="560"/>
      <c r="B157" s="305">
        <f t="shared" si="12"/>
        <v>134</v>
      </c>
      <c r="C157" s="626"/>
      <c r="E157" s="214" t="b">
        <v>0</v>
      </c>
      <c r="F157" s="210" t="s">
        <v>192</v>
      </c>
      <c r="H157" s="15"/>
      <c r="I157" s="224"/>
      <c r="J157" s="218" t="b">
        <v>0</v>
      </c>
      <c r="K157" s="582" t="s">
        <v>193</v>
      </c>
      <c r="L157" s="218" t="b">
        <v>0</v>
      </c>
      <c r="M157" s="219" t="s">
        <v>194</v>
      </c>
      <c r="N157" s="413">
        <v>44197</v>
      </c>
      <c r="O157" s="218" t="b">
        <v>0</v>
      </c>
      <c r="P157" s="219" t="s">
        <v>188</v>
      </c>
      <c r="Q157" s="219"/>
      <c r="R157" s="217" t="b">
        <v>1</v>
      </c>
      <c r="S157" s="9" t="s">
        <v>195</v>
      </c>
      <c r="T157" s="9" t="s">
        <v>138</v>
      </c>
      <c r="U157" s="218" t="b">
        <v>0</v>
      </c>
      <c r="V157" s="416" t="s">
        <v>196</v>
      </c>
      <c r="W157" s="229"/>
      <c r="X157" s="218" t="b">
        <v>0</v>
      </c>
      <c r="Y157" s="219" t="s">
        <v>197</v>
      </c>
      <c r="Z157" s="397"/>
      <c r="AA157" s="15"/>
      <c r="AB157" s="231"/>
      <c r="AC157" s="222" t="s">
        <v>140</v>
      </c>
      <c r="AD157" s="223"/>
      <c r="AE157" s="402" t="s">
        <v>198</v>
      </c>
      <c r="AF157" s="54"/>
      <c r="AG157" s="15"/>
    </row>
    <row r="158" spans="1:33" ht="14.5" customHeight="1" x14ac:dyDescent="0.35">
      <c r="A158" s="560"/>
      <c r="B158" s="305">
        <f t="shared" si="12"/>
        <v>135</v>
      </c>
      <c r="C158" s="626"/>
      <c r="E158" s="214" t="b">
        <v>0</v>
      </c>
      <c r="F158" s="584" t="s">
        <v>208</v>
      </c>
      <c r="H158" s="214" t="b">
        <v>0</v>
      </c>
      <c r="I158" s="224" t="s">
        <v>200</v>
      </c>
      <c r="J158" s="219"/>
      <c r="K158" s="582"/>
      <c r="L158" s="217" t="b">
        <v>0</v>
      </c>
      <c r="M158" s="44" t="s">
        <v>201</v>
      </c>
      <c r="N158" s="225">
        <v>6</v>
      </c>
      <c r="O158" s="217" t="b">
        <v>0</v>
      </c>
      <c r="P158" s="9" t="s">
        <v>201</v>
      </c>
      <c r="Q158" s="225">
        <v>0</v>
      </c>
      <c r="R158" s="556"/>
      <c r="S158" s="556"/>
      <c r="T158" s="556"/>
      <c r="U158" s="558" t="s">
        <v>139</v>
      </c>
      <c r="V158" s="558"/>
      <c r="W158" s="558"/>
      <c r="X158" s="218" t="b">
        <v>0</v>
      </c>
      <c r="Y158" s="9" t="s">
        <v>202</v>
      </c>
      <c r="Z158" s="556"/>
      <c r="AA158" s="15"/>
      <c r="AB158" s="231"/>
      <c r="AC158" s="22"/>
      <c r="AD158" s="15"/>
      <c r="AE158" s="629"/>
      <c r="AF158" s="53"/>
      <c r="AG158" s="15"/>
    </row>
    <row r="159" spans="1:33" x14ac:dyDescent="0.35">
      <c r="A159" s="560"/>
      <c r="B159" s="305">
        <f t="shared" si="12"/>
        <v>136</v>
      </c>
      <c r="C159" s="626"/>
      <c r="F159" s="584"/>
      <c r="H159" s="15"/>
      <c r="I159" s="15"/>
      <c r="J159" s="219"/>
      <c r="K159" s="9"/>
      <c r="L159" s="15"/>
      <c r="M159" s="15"/>
      <c r="N159" s="232"/>
      <c r="O159" s="9"/>
      <c r="P159" s="9"/>
      <c r="Q159" s="9"/>
      <c r="R159" s="556"/>
      <c r="S159" s="556"/>
      <c r="T159" s="556"/>
      <c r="U159" s="218" t="b">
        <v>0</v>
      </c>
      <c r="V159" s="219" t="s">
        <v>203</v>
      </c>
      <c r="W159" s="230"/>
      <c r="Y159" s="15"/>
      <c r="Z159" s="556"/>
      <c r="AA159" s="15"/>
      <c r="AB159" s="15"/>
      <c r="AC159" s="15"/>
      <c r="AD159" s="15"/>
      <c r="AE159" s="629"/>
      <c r="AF159" s="53"/>
      <c r="AG159" s="15"/>
    </row>
    <row r="160" spans="1:33" ht="30" customHeight="1" x14ac:dyDescent="0.35">
      <c r="A160" s="560"/>
      <c r="B160" s="305">
        <f t="shared" si="12"/>
        <v>137</v>
      </c>
      <c r="C160" s="626"/>
      <c r="E160"/>
      <c r="H160" s="15"/>
      <c r="I160" s="15"/>
      <c r="J160" s="399"/>
      <c r="K160" s="227"/>
      <c r="L160" s="227"/>
      <c r="M160" s="227"/>
      <c r="N160" s="227"/>
      <c r="O160" s="9"/>
      <c r="P160" s="9"/>
      <c r="Q160" s="9"/>
      <c r="R160" s="217" t="b">
        <v>1</v>
      </c>
      <c r="S160" s="9" t="s">
        <v>204</v>
      </c>
      <c r="T160" s="9" t="s">
        <v>138</v>
      </c>
      <c r="U160" s="556"/>
      <c r="V160" s="556"/>
      <c r="Y160" s="15"/>
      <c r="Z160" s="394"/>
      <c r="AA160" s="15"/>
      <c r="AB160" s="15"/>
      <c r="AC160" s="15"/>
      <c r="AD160" s="15"/>
      <c r="AE160" s="15"/>
      <c r="AF160" s="53"/>
      <c r="AG160" s="15"/>
    </row>
    <row r="161" spans="1:33" x14ac:dyDescent="0.35">
      <c r="A161" s="560"/>
      <c r="B161" s="305">
        <f t="shared" si="12"/>
        <v>138</v>
      </c>
      <c r="C161" s="626"/>
      <c r="E161"/>
      <c r="H161" s="226"/>
      <c r="I161" s="15"/>
      <c r="J161" s="399"/>
      <c r="K161" s="227"/>
      <c r="L161" s="227"/>
      <c r="M161" s="227"/>
      <c r="N161" s="227"/>
      <c r="O161" s="9"/>
      <c r="P161" s="9"/>
      <c r="Q161" s="9"/>
      <c r="R161" s="556"/>
      <c r="S161" s="556"/>
      <c r="T161" s="556"/>
      <c r="U161" s="218" t="b">
        <v>0</v>
      </c>
      <c r="V161" s="9" t="s">
        <v>205</v>
      </c>
      <c r="W161" s="9"/>
      <c r="Y161" s="15"/>
      <c r="Z161" s="394"/>
      <c r="AA161" s="15"/>
      <c r="AB161" s="15"/>
      <c r="AC161" s="15"/>
      <c r="AD161" s="15"/>
      <c r="AE161" s="15"/>
      <c r="AF161" s="53"/>
      <c r="AG161" s="15"/>
    </row>
    <row r="162" spans="1:33" ht="30" customHeight="1" thickBot="1" x14ac:dyDescent="0.4">
      <c r="A162" s="561"/>
      <c r="B162" s="305">
        <f t="shared" si="12"/>
        <v>139</v>
      </c>
      <c r="C162" s="627"/>
      <c r="D162" s="55"/>
      <c r="E162" s="55"/>
      <c r="F162" s="55"/>
      <c r="G162" s="55"/>
      <c r="H162" s="56"/>
      <c r="I162" s="56"/>
      <c r="J162" s="400"/>
      <c r="K162" s="57"/>
      <c r="L162" s="57"/>
      <c r="M162" s="57"/>
      <c r="N162" s="57"/>
      <c r="O162" s="58"/>
      <c r="P162" s="58"/>
      <c r="Q162" s="58"/>
      <c r="R162" s="556"/>
      <c r="S162" s="556"/>
      <c r="T162" s="556"/>
      <c r="U162" s="556"/>
      <c r="V162" s="556"/>
      <c r="W162" s="58"/>
      <c r="X162" s="418"/>
      <c r="Y162" s="56"/>
      <c r="Z162" s="395"/>
      <c r="AA162" s="56"/>
      <c r="AB162" s="56"/>
      <c r="AC162" s="56"/>
      <c r="AD162" s="56"/>
      <c r="AE162" s="56"/>
      <c r="AF162" s="59"/>
      <c r="AG162" s="15"/>
    </row>
    <row r="163" spans="1:33" ht="15" hidden="1" customHeight="1" thickBot="1" x14ac:dyDescent="0.4">
      <c r="A163" s="88"/>
      <c r="B163" s="246"/>
      <c r="C163" s="408"/>
      <c r="D163" s="409"/>
      <c r="E163" s="409"/>
      <c r="F163" s="409"/>
      <c r="G163" s="409"/>
      <c r="H163" s="409"/>
      <c r="I163" s="409"/>
      <c r="J163" s="410"/>
      <c r="K163" s="409"/>
      <c r="L163" s="409"/>
      <c r="M163" s="409"/>
      <c r="N163" s="409"/>
      <c r="O163" s="409"/>
      <c r="P163" s="409"/>
      <c r="Q163" s="409"/>
      <c r="R163" s="409"/>
      <c r="S163" s="409"/>
      <c r="T163" s="409"/>
      <c r="U163" s="410"/>
      <c r="V163" s="409"/>
      <c r="W163" s="409"/>
      <c r="X163" s="410"/>
      <c r="Y163" s="409"/>
      <c r="Z163" s="411"/>
      <c r="AA163" s="409"/>
      <c r="AB163" s="409"/>
      <c r="AC163" s="409"/>
      <c r="AD163" s="409"/>
      <c r="AE163" s="409"/>
      <c r="AF163" s="412"/>
      <c r="AG163" s="88"/>
    </row>
    <row r="164" spans="1:33" ht="5.15" customHeight="1" thickBot="1" x14ac:dyDescent="0.4">
      <c r="A164" s="88"/>
      <c r="B164" s="246"/>
      <c r="C164" s="407"/>
      <c r="D164" s="243"/>
      <c r="E164" s="243"/>
      <c r="F164" s="243"/>
      <c r="G164" s="243"/>
      <c r="H164" s="243"/>
      <c r="I164" s="243"/>
      <c r="J164" s="405"/>
      <c r="K164" s="243"/>
      <c r="L164" s="243"/>
      <c r="M164" s="243"/>
      <c r="N164" s="243"/>
      <c r="O164" s="243"/>
      <c r="P164" s="243"/>
      <c r="Q164" s="243"/>
      <c r="R164" s="243"/>
      <c r="S164" s="243"/>
      <c r="T164" s="243"/>
      <c r="U164" s="405"/>
      <c r="V164" s="243"/>
      <c r="W164" s="243"/>
      <c r="X164" s="405"/>
      <c r="Y164" s="243"/>
      <c r="Z164" s="406"/>
      <c r="AA164" s="243"/>
      <c r="AB164" s="243"/>
      <c r="AC164" s="243"/>
      <c r="AD164" s="243"/>
      <c r="AE164" s="243"/>
      <c r="AF164" s="321"/>
      <c r="AG164" s="88"/>
    </row>
    <row r="165" spans="1:33" ht="15" hidden="1" customHeight="1" thickBot="1" x14ac:dyDescent="0.4">
      <c r="A165" s="88"/>
      <c r="B165" s="246"/>
      <c r="C165" s="233"/>
      <c r="D165" s="234"/>
      <c r="E165" s="234"/>
      <c r="F165" s="234"/>
      <c r="G165" s="234"/>
      <c r="H165" s="234"/>
      <c r="I165" s="234"/>
      <c r="J165" s="398"/>
      <c r="K165" s="234"/>
      <c r="L165" s="234"/>
      <c r="M165" s="234"/>
      <c r="N165" s="234"/>
      <c r="O165" s="234"/>
      <c r="P165" s="234"/>
      <c r="Q165" s="234"/>
      <c r="R165" s="234"/>
      <c r="S165" s="234"/>
      <c r="T165" s="234"/>
      <c r="U165" s="398"/>
      <c r="V165" s="234"/>
      <c r="W165" s="234"/>
      <c r="X165" s="398"/>
      <c r="Y165" s="234"/>
      <c r="Z165" s="396"/>
      <c r="AA165" s="234"/>
      <c r="AB165" s="234"/>
      <c r="AC165" s="234"/>
      <c r="AD165" s="234"/>
      <c r="AE165" s="234"/>
      <c r="AF165" s="235"/>
      <c r="AG165" s="88"/>
    </row>
    <row r="166" spans="1:33" ht="29.15" customHeight="1" x14ac:dyDescent="0.35">
      <c r="A166" s="559">
        <f>A154+1</f>
        <v>14</v>
      </c>
      <c r="B166" s="305">
        <f>B154+10</f>
        <v>141</v>
      </c>
      <c r="C166" s="625" t="str">
        <f>VLOOKUP(A166,INputs!$G$3:$O$22,7,FALSE)</f>
        <v>Please fill out Sensitivity Labels Tab</v>
      </c>
      <c r="D166" s="47"/>
      <c r="E166" s="47"/>
      <c r="F166" s="579" t="s">
        <v>139</v>
      </c>
      <c r="G166" s="579"/>
      <c r="H166" s="579" t="s">
        <v>139</v>
      </c>
      <c r="I166" s="579"/>
      <c r="J166" s="581" t="str">
        <f>J$10</f>
        <v>Select a check box</v>
      </c>
      <c r="K166" s="581"/>
      <c r="L166" s="581" t="s">
        <v>139</v>
      </c>
      <c r="M166" s="581"/>
      <c r="N166" s="581"/>
      <c r="O166" s="581" t="s">
        <v>139</v>
      </c>
      <c r="P166" s="581"/>
      <c r="Q166" s="581"/>
      <c r="R166" s="583" t="s">
        <v>182</v>
      </c>
      <c r="S166" s="583"/>
      <c r="T166" s="423" t="s">
        <v>138</v>
      </c>
      <c r="U166" s="557" t="s">
        <v>183</v>
      </c>
      <c r="V166" s="557"/>
      <c r="W166" s="50"/>
      <c r="X166" s="417"/>
      <c r="Y166" s="580" t="s">
        <v>139</v>
      </c>
      <c r="Z166" s="580"/>
      <c r="AA166" s="51"/>
      <c r="AB166" s="579"/>
      <c r="AC166" s="579"/>
      <c r="AD166" s="48"/>
      <c r="AE166" s="49" t="s">
        <v>184</v>
      </c>
      <c r="AF166" s="52"/>
      <c r="AG166" s="20"/>
    </row>
    <row r="167" spans="1:33" x14ac:dyDescent="0.35">
      <c r="A167" s="560"/>
      <c r="B167" s="305">
        <f>B166+1</f>
        <v>142</v>
      </c>
      <c r="C167" s="626"/>
      <c r="D167" s="8"/>
      <c r="E167" s="8"/>
      <c r="F167" s="222"/>
      <c r="G167" s="222"/>
      <c r="H167" s="222"/>
      <c r="I167" s="222"/>
      <c r="J167" s="402"/>
      <c r="K167" s="402"/>
      <c r="L167" s="402"/>
      <c r="M167" s="402"/>
      <c r="N167" s="402"/>
      <c r="O167" s="402"/>
      <c r="P167" s="402"/>
      <c r="Q167" s="402"/>
      <c r="R167" s="556"/>
      <c r="S167" s="556"/>
      <c r="T167" s="556"/>
      <c r="U167" s="422"/>
      <c r="V167" s="416" t="s">
        <v>140</v>
      </c>
      <c r="W167" s="230"/>
      <c r="X167" s="419"/>
      <c r="Y167" s="421"/>
      <c r="Z167" s="421"/>
      <c r="AA167" s="20"/>
      <c r="AB167" s="222"/>
      <c r="AC167" s="222" t="s">
        <v>139</v>
      </c>
      <c r="AD167" s="222"/>
      <c r="AE167" s="402"/>
      <c r="AF167" s="54"/>
      <c r="AG167" s="20"/>
    </row>
    <row r="168" spans="1:33" ht="30.5" x14ac:dyDescent="0.35">
      <c r="A168" s="560"/>
      <c r="B168" s="305">
        <f t="shared" ref="B168:B174" si="13">B167+1</f>
        <v>143</v>
      </c>
      <c r="C168" s="626"/>
      <c r="E168" s="214" t="b">
        <v>0</v>
      </c>
      <c r="F168" s="3" t="s">
        <v>185</v>
      </c>
      <c r="H168" s="214" t="b">
        <v>0</v>
      </c>
      <c r="I168" s="224" t="s">
        <v>186</v>
      </c>
      <c r="J168" s="215" t="b">
        <v>0</v>
      </c>
      <c r="K168" s="216" t="s">
        <v>187</v>
      </c>
      <c r="L168" s="217" t="b">
        <v>0</v>
      </c>
      <c r="M168" s="9" t="s">
        <v>188</v>
      </c>
      <c r="N168" s="227"/>
      <c r="O168" s="217" t="b">
        <v>0</v>
      </c>
      <c r="P168" s="9" t="s">
        <v>189</v>
      </c>
      <c r="Q168" s="9"/>
      <c r="R168" s="556"/>
      <c r="S168" s="556"/>
      <c r="T168" s="556"/>
      <c r="U168" s="556"/>
      <c r="V168" s="556"/>
      <c r="W168" s="230"/>
      <c r="X168" s="218" t="b">
        <v>0</v>
      </c>
      <c r="Y168" s="219" t="s">
        <v>190</v>
      </c>
      <c r="Z168" s="397" t="s">
        <v>206</v>
      </c>
      <c r="AA168" s="15"/>
      <c r="AB168" s="220" t="b">
        <v>0</v>
      </c>
      <c r="AC168" s="15" t="s">
        <v>191</v>
      </c>
      <c r="AD168" s="15"/>
      <c r="AE168" s="15"/>
      <c r="AF168" s="53"/>
      <c r="AG168" s="15"/>
    </row>
    <row r="169" spans="1:33" ht="35.15" customHeight="1" x14ac:dyDescent="0.35">
      <c r="A169" s="560"/>
      <c r="B169" s="305">
        <f t="shared" si="13"/>
        <v>144</v>
      </c>
      <c r="C169" s="626"/>
      <c r="E169" s="214" t="b">
        <v>0</v>
      </c>
      <c r="F169" s="210" t="s">
        <v>192</v>
      </c>
      <c r="H169" s="15"/>
      <c r="I169" s="224"/>
      <c r="J169" s="218" t="b">
        <v>0</v>
      </c>
      <c r="K169" s="582" t="s">
        <v>193</v>
      </c>
      <c r="L169" s="218" t="b">
        <v>0</v>
      </c>
      <c r="M169" s="219" t="s">
        <v>194</v>
      </c>
      <c r="N169" s="413">
        <v>44197</v>
      </c>
      <c r="O169" s="218" t="b">
        <v>0</v>
      </c>
      <c r="P169" s="219" t="s">
        <v>188</v>
      </c>
      <c r="Q169" s="219"/>
      <c r="R169" s="217" t="b">
        <v>1</v>
      </c>
      <c r="S169" s="9" t="s">
        <v>195</v>
      </c>
      <c r="T169" s="9" t="s">
        <v>138</v>
      </c>
      <c r="U169" s="218" t="b">
        <v>0</v>
      </c>
      <c r="V169" s="416" t="s">
        <v>196</v>
      </c>
      <c r="W169" s="229"/>
      <c r="X169" s="218" t="b">
        <v>0</v>
      </c>
      <c r="Y169" s="219" t="s">
        <v>197</v>
      </c>
      <c r="Z169" s="397"/>
      <c r="AA169" s="15"/>
      <c r="AB169" s="231"/>
      <c r="AC169" s="222" t="s">
        <v>140</v>
      </c>
      <c r="AD169" s="223"/>
      <c r="AE169" s="402" t="s">
        <v>198</v>
      </c>
      <c r="AF169" s="54"/>
      <c r="AG169" s="15"/>
    </row>
    <row r="170" spans="1:33" ht="14.5" customHeight="1" x14ac:dyDescent="0.35">
      <c r="A170" s="560"/>
      <c r="B170" s="305">
        <f t="shared" si="13"/>
        <v>145</v>
      </c>
      <c r="C170" s="626"/>
      <c r="E170" s="214" t="b">
        <v>0</v>
      </c>
      <c r="F170" s="584" t="s">
        <v>208</v>
      </c>
      <c r="H170" s="214" t="b">
        <v>0</v>
      </c>
      <c r="I170" s="224" t="s">
        <v>200</v>
      </c>
      <c r="J170" s="219"/>
      <c r="K170" s="582"/>
      <c r="L170" s="217" t="b">
        <v>0</v>
      </c>
      <c r="M170" s="44" t="s">
        <v>201</v>
      </c>
      <c r="N170" s="225">
        <v>6</v>
      </c>
      <c r="O170" s="217" t="b">
        <v>0</v>
      </c>
      <c r="P170" s="9" t="s">
        <v>201</v>
      </c>
      <c r="Q170" s="225">
        <v>0</v>
      </c>
      <c r="R170" s="556"/>
      <c r="S170" s="556"/>
      <c r="T170" s="556"/>
      <c r="U170" s="558" t="s">
        <v>139</v>
      </c>
      <c r="V170" s="558"/>
      <c r="W170" s="558"/>
      <c r="X170" s="218" t="b">
        <v>0</v>
      </c>
      <c r="Y170" s="9" t="s">
        <v>202</v>
      </c>
      <c r="Z170" s="556"/>
      <c r="AA170" s="15"/>
      <c r="AB170" s="231"/>
      <c r="AC170" s="22"/>
      <c r="AD170" s="15"/>
      <c r="AE170" s="629"/>
      <c r="AF170" s="53"/>
      <c r="AG170" s="15"/>
    </row>
    <row r="171" spans="1:33" x14ac:dyDescent="0.35">
      <c r="A171" s="560"/>
      <c r="B171" s="305">
        <f t="shared" si="13"/>
        <v>146</v>
      </c>
      <c r="C171" s="626"/>
      <c r="F171" s="584"/>
      <c r="H171" s="15"/>
      <c r="I171" s="15"/>
      <c r="J171" s="219"/>
      <c r="K171" s="9"/>
      <c r="L171" s="15"/>
      <c r="M171" s="15"/>
      <c r="N171" s="232"/>
      <c r="O171" s="9"/>
      <c r="P171" s="9"/>
      <c r="Q171" s="9"/>
      <c r="R171" s="556"/>
      <c r="S171" s="556"/>
      <c r="T171" s="556"/>
      <c r="U171" s="218" t="b">
        <v>0</v>
      </c>
      <c r="V171" s="219" t="s">
        <v>203</v>
      </c>
      <c r="W171" s="230"/>
      <c r="Y171" s="15"/>
      <c r="Z171" s="556"/>
      <c r="AA171" s="15"/>
      <c r="AB171" s="15"/>
      <c r="AC171" s="15"/>
      <c r="AD171" s="15"/>
      <c r="AE171" s="629"/>
      <c r="AF171" s="53"/>
      <c r="AG171" s="15"/>
    </row>
    <row r="172" spans="1:33" ht="30" customHeight="1" x14ac:dyDescent="0.35">
      <c r="A172" s="560"/>
      <c r="B172" s="305">
        <f t="shared" si="13"/>
        <v>147</v>
      </c>
      <c r="C172" s="626"/>
      <c r="E172"/>
      <c r="H172" s="15"/>
      <c r="I172" s="15"/>
      <c r="J172" s="399"/>
      <c r="K172" s="227"/>
      <c r="L172" s="227"/>
      <c r="M172" s="227"/>
      <c r="N172" s="227"/>
      <c r="O172" s="9"/>
      <c r="P172" s="9"/>
      <c r="Q172" s="9"/>
      <c r="R172" s="217" t="b">
        <v>1</v>
      </c>
      <c r="S172" s="9" t="s">
        <v>204</v>
      </c>
      <c r="T172" s="9" t="s">
        <v>138</v>
      </c>
      <c r="U172" s="556"/>
      <c r="V172" s="556"/>
      <c r="Y172" s="15"/>
      <c r="Z172" s="394"/>
      <c r="AA172" s="15"/>
      <c r="AB172" s="15"/>
      <c r="AC172" s="15"/>
      <c r="AD172" s="15"/>
      <c r="AE172" s="15"/>
      <c r="AF172" s="53"/>
      <c r="AG172" s="15"/>
    </row>
    <row r="173" spans="1:33" x14ac:dyDescent="0.35">
      <c r="A173" s="560"/>
      <c r="B173" s="305">
        <f t="shared" si="13"/>
        <v>148</v>
      </c>
      <c r="C173" s="626"/>
      <c r="E173"/>
      <c r="H173" s="226"/>
      <c r="I173" s="15"/>
      <c r="J173" s="399"/>
      <c r="K173" s="227"/>
      <c r="L173" s="227"/>
      <c r="M173" s="227"/>
      <c r="N173" s="227"/>
      <c r="O173" s="9"/>
      <c r="P173" s="9"/>
      <c r="Q173" s="9"/>
      <c r="R173" s="556"/>
      <c r="S173" s="556"/>
      <c r="T173" s="556"/>
      <c r="U173" s="218" t="b">
        <v>0</v>
      </c>
      <c r="V173" s="9" t="s">
        <v>205</v>
      </c>
      <c r="W173" s="9"/>
      <c r="Y173" s="15"/>
      <c r="Z173" s="394"/>
      <c r="AA173" s="15"/>
      <c r="AB173" s="15"/>
      <c r="AC173" s="15"/>
      <c r="AD173" s="15"/>
      <c r="AE173" s="15"/>
      <c r="AF173" s="53"/>
      <c r="AG173" s="15"/>
    </row>
    <row r="174" spans="1:33" ht="30" customHeight="1" thickBot="1" x14ac:dyDescent="0.4">
      <c r="A174" s="561"/>
      <c r="B174" s="305">
        <f t="shared" si="13"/>
        <v>149</v>
      </c>
      <c r="C174" s="627"/>
      <c r="D174" s="55"/>
      <c r="E174" s="55"/>
      <c r="F174" s="55"/>
      <c r="G174" s="55"/>
      <c r="H174" s="56"/>
      <c r="I174" s="56"/>
      <c r="J174" s="400"/>
      <c r="K174" s="57"/>
      <c r="L174" s="57"/>
      <c r="M174" s="57"/>
      <c r="N174" s="57"/>
      <c r="O174" s="58"/>
      <c r="P174" s="58"/>
      <c r="Q174" s="58"/>
      <c r="R174" s="556"/>
      <c r="S174" s="556"/>
      <c r="T174" s="556"/>
      <c r="U174" s="556"/>
      <c r="V174" s="556"/>
      <c r="W174" s="58"/>
      <c r="X174" s="418"/>
      <c r="Y174" s="56"/>
      <c r="Z174" s="395"/>
      <c r="AA174" s="56"/>
      <c r="AB174" s="56"/>
      <c r="AC174" s="56"/>
      <c r="AD174" s="56"/>
      <c r="AE174" s="56"/>
      <c r="AF174" s="59"/>
      <c r="AG174" s="15"/>
    </row>
    <row r="175" spans="1:33" ht="15" hidden="1" customHeight="1" thickBot="1" x14ac:dyDescent="0.4">
      <c r="A175" s="88"/>
      <c r="B175" s="246"/>
      <c r="C175" s="408"/>
      <c r="D175" s="409"/>
      <c r="E175" s="409"/>
      <c r="F175" s="409"/>
      <c r="G175" s="409"/>
      <c r="H175" s="409"/>
      <c r="I175" s="409"/>
      <c r="J175" s="410"/>
      <c r="K175" s="409"/>
      <c r="L175" s="409"/>
      <c r="M175" s="409"/>
      <c r="N175" s="409"/>
      <c r="O175" s="409"/>
      <c r="P175" s="409"/>
      <c r="Q175" s="409"/>
      <c r="R175" s="409"/>
      <c r="S175" s="409"/>
      <c r="T175" s="409"/>
      <c r="U175" s="410"/>
      <c r="V175" s="409"/>
      <c r="W175" s="409"/>
      <c r="X175" s="410"/>
      <c r="Y175" s="409"/>
      <c r="Z175" s="411"/>
      <c r="AA175" s="409"/>
      <c r="AB175" s="409"/>
      <c r="AC175" s="409"/>
      <c r="AD175" s="409"/>
      <c r="AE175" s="409"/>
      <c r="AF175" s="412"/>
      <c r="AG175" s="88"/>
    </row>
    <row r="176" spans="1:33" ht="5.15" customHeight="1" thickBot="1" x14ac:dyDescent="0.4">
      <c r="A176" s="88"/>
      <c r="B176" s="246"/>
      <c r="C176" s="407"/>
      <c r="D176" s="243"/>
      <c r="E176" s="243"/>
      <c r="F176" s="243"/>
      <c r="G176" s="243"/>
      <c r="H176" s="243"/>
      <c r="I176" s="243"/>
      <c r="J176" s="405"/>
      <c r="K176" s="243"/>
      <c r="L176" s="243"/>
      <c r="M176" s="243"/>
      <c r="N176" s="243"/>
      <c r="O176" s="243"/>
      <c r="P176" s="243"/>
      <c r="Q176" s="243"/>
      <c r="R176" s="243"/>
      <c r="S176" s="243"/>
      <c r="T176" s="243"/>
      <c r="U176" s="405"/>
      <c r="V176" s="243"/>
      <c r="W176" s="243"/>
      <c r="X176" s="405"/>
      <c r="Y176" s="243"/>
      <c r="Z176" s="406"/>
      <c r="AA176" s="243"/>
      <c r="AB176" s="243"/>
      <c r="AC176" s="243"/>
      <c r="AD176" s="243"/>
      <c r="AE176" s="243"/>
      <c r="AF176" s="321"/>
      <c r="AG176" s="88"/>
    </row>
    <row r="177" spans="1:33" ht="15" hidden="1" customHeight="1" thickBot="1" x14ac:dyDescent="0.4">
      <c r="A177" s="88"/>
      <c r="B177" s="246"/>
      <c r="C177" s="233"/>
      <c r="D177" s="234"/>
      <c r="E177" s="234"/>
      <c r="F177" s="234"/>
      <c r="G177" s="234"/>
      <c r="H177" s="234"/>
      <c r="I177" s="234"/>
      <c r="J177" s="398"/>
      <c r="K177" s="234"/>
      <c r="L177" s="234"/>
      <c r="M177" s="234"/>
      <c r="N177" s="234"/>
      <c r="O177" s="234"/>
      <c r="P177" s="234"/>
      <c r="Q177" s="234"/>
      <c r="R177" s="234"/>
      <c r="S177" s="234"/>
      <c r="T177" s="234"/>
      <c r="U177" s="398"/>
      <c r="V177" s="234"/>
      <c r="W177" s="234"/>
      <c r="X177" s="398"/>
      <c r="Y177" s="234"/>
      <c r="Z177" s="396"/>
      <c r="AA177" s="234"/>
      <c r="AB177" s="234"/>
      <c r="AC177" s="234"/>
      <c r="AD177" s="234"/>
      <c r="AE177" s="234"/>
      <c r="AF177" s="235"/>
      <c r="AG177" s="88"/>
    </row>
    <row r="178" spans="1:33" ht="29.15" customHeight="1" x14ac:dyDescent="0.35">
      <c r="A178" s="559">
        <f>A166+1</f>
        <v>15</v>
      </c>
      <c r="B178" s="305">
        <f>B166+10</f>
        <v>151</v>
      </c>
      <c r="C178" s="625" t="str">
        <f>VLOOKUP(A178,INputs!$G$3:$O$22,7,FALSE)</f>
        <v>Please fill out Sensitivity Labels Tab</v>
      </c>
      <c r="D178" s="47"/>
      <c r="E178" s="47"/>
      <c r="F178" s="579" t="s">
        <v>139</v>
      </c>
      <c r="G178" s="579"/>
      <c r="H178" s="579" t="s">
        <v>139</v>
      </c>
      <c r="I178" s="579"/>
      <c r="J178" s="581" t="str">
        <f>J$10</f>
        <v>Select a check box</v>
      </c>
      <c r="K178" s="581"/>
      <c r="L178" s="581" t="s">
        <v>139</v>
      </c>
      <c r="M178" s="581"/>
      <c r="N178" s="581"/>
      <c r="O178" s="581" t="s">
        <v>139</v>
      </c>
      <c r="P178" s="581"/>
      <c r="Q178" s="581"/>
      <c r="R178" s="583" t="s">
        <v>182</v>
      </c>
      <c r="S178" s="583"/>
      <c r="T178" s="423" t="s">
        <v>138</v>
      </c>
      <c r="U178" s="557" t="s">
        <v>183</v>
      </c>
      <c r="V178" s="557"/>
      <c r="W178" s="50"/>
      <c r="X178" s="417"/>
      <c r="Y178" s="580" t="s">
        <v>139</v>
      </c>
      <c r="Z178" s="580"/>
      <c r="AA178" s="51"/>
      <c r="AB178" s="579"/>
      <c r="AC178" s="579"/>
      <c r="AD178" s="48"/>
      <c r="AE178" s="49" t="s">
        <v>184</v>
      </c>
      <c r="AF178" s="52"/>
      <c r="AG178" s="20"/>
    </row>
    <row r="179" spans="1:33" x14ac:dyDescent="0.35">
      <c r="A179" s="560"/>
      <c r="B179" s="305">
        <f>B178+1</f>
        <v>152</v>
      </c>
      <c r="C179" s="626"/>
      <c r="D179" s="8"/>
      <c r="E179" s="8"/>
      <c r="F179" s="222"/>
      <c r="G179" s="222"/>
      <c r="H179" s="222"/>
      <c r="I179" s="222"/>
      <c r="J179" s="402"/>
      <c r="K179" s="402"/>
      <c r="L179" s="402"/>
      <c r="M179" s="402"/>
      <c r="N179" s="402"/>
      <c r="O179" s="402"/>
      <c r="P179" s="402"/>
      <c r="Q179" s="402"/>
      <c r="R179" s="556"/>
      <c r="S179" s="556"/>
      <c r="T179" s="556"/>
      <c r="U179" s="422"/>
      <c r="V179" s="416" t="s">
        <v>140</v>
      </c>
      <c r="W179" s="230"/>
      <c r="X179" s="419"/>
      <c r="Y179" s="421"/>
      <c r="Z179" s="421"/>
      <c r="AA179" s="20"/>
      <c r="AB179" s="222"/>
      <c r="AC179" s="222" t="s">
        <v>139</v>
      </c>
      <c r="AD179" s="222"/>
      <c r="AE179" s="402"/>
      <c r="AF179" s="54"/>
      <c r="AG179" s="20"/>
    </row>
    <row r="180" spans="1:33" ht="30.5" x14ac:dyDescent="0.35">
      <c r="A180" s="560"/>
      <c r="B180" s="305">
        <f t="shared" ref="B180:B186" si="14">B179+1</f>
        <v>153</v>
      </c>
      <c r="C180" s="626"/>
      <c r="E180" s="214" t="b">
        <v>0</v>
      </c>
      <c r="F180" s="3" t="s">
        <v>185</v>
      </c>
      <c r="H180" s="214" t="b">
        <v>0</v>
      </c>
      <c r="I180" s="224" t="s">
        <v>186</v>
      </c>
      <c r="J180" s="215" t="b">
        <v>0</v>
      </c>
      <c r="K180" s="216" t="s">
        <v>187</v>
      </c>
      <c r="L180" s="217" t="b">
        <v>0</v>
      </c>
      <c r="M180" s="9" t="s">
        <v>188</v>
      </c>
      <c r="N180" s="227"/>
      <c r="O180" s="217" t="b">
        <v>0</v>
      </c>
      <c r="P180" s="9" t="s">
        <v>189</v>
      </c>
      <c r="Q180" s="9"/>
      <c r="R180" s="556"/>
      <c r="S180" s="556"/>
      <c r="T180" s="556"/>
      <c r="U180" s="556"/>
      <c r="V180" s="556"/>
      <c r="W180" s="230"/>
      <c r="X180" s="218" t="b">
        <v>0</v>
      </c>
      <c r="Y180" s="219" t="s">
        <v>190</v>
      </c>
      <c r="Z180" s="397" t="s">
        <v>206</v>
      </c>
      <c r="AA180" s="15"/>
      <c r="AB180" s="220" t="b">
        <v>0</v>
      </c>
      <c r="AC180" s="15" t="s">
        <v>191</v>
      </c>
      <c r="AD180" s="15"/>
      <c r="AE180" s="15"/>
      <c r="AF180" s="53"/>
      <c r="AG180" s="15"/>
    </row>
    <row r="181" spans="1:33" ht="35.15" customHeight="1" x14ac:dyDescent="0.35">
      <c r="A181" s="560"/>
      <c r="B181" s="305">
        <f t="shared" si="14"/>
        <v>154</v>
      </c>
      <c r="C181" s="626"/>
      <c r="E181" s="214" t="b">
        <v>0</v>
      </c>
      <c r="F181" s="210" t="s">
        <v>192</v>
      </c>
      <c r="H181" s="15"/>
      <c r="I181" s="224"/>
      <c r="J181" s="218" t="b">
        <v>0</v>
      </c>
      <c r="K181" s="582" t="s">
        <v>193</v>
      </c>
      <c r="L181" s="218" t="b">
        <v>0</v>
      </c>
      <c r="M181" s="219" t="s">
        <v>194</v>
      </c>
      <c r="N181" s="413">
        <v>44197</v>
      </c>
      <c r="O181" s="218" t="b">
        <v>0</v>
      </c>
      <c r="P181" s="219" t="s">
        <v>188</v>
      </c>
      <c r="Q181" s="219"/>
      <c r="R181" s="217" t="b">
        <v>1</v>
      </c>
      <c r="S181" s="9" t="s">
        <v>195</v>
      </c>
      <c r="T181" s="9" t="s">
        <v>138</v>
      </c>
      <c r="U181" s="218" t="b">
        <v>0</v>
      </c>
      <c r="V181" s="416" t="s">
        <v>196</v>
      </c>
      <c r="W181" s="229"/>
      <c r="X181" s="218" t="b">
        <v>0</v>
      </c>
      <c r="Y181" s="219" t="s">
        <v>197</v>
      </c>
      <c r="Z181" s="397"/>
      <c r="AA181" s="15"/>
      <c r="AB181" s="231"/>
      <c r="AC181" s="222" t="s">
        <v>140</v>
      </c>
      <c r="AD181" s="223"/>
      <c r="AE181" s="402" t="s">
        <v>198</v>
      </c>
      <c r="AF181" s="54"/>
      <c r="AG181" s="15"/>
    </row>
    <row r="182" spans="1:33" ht="14.5" customHeight="1" x14ac:dyDescent="0.35">
      <c r="A182" s="560"/>
      <c r="B182" s="305">
        <f t="shared" si="14"/>
        <v>155</v>
      </c>
      <c r="C182" s="626"/>
      <c r="E182" s="214" t="b">
        <v>0</v>
      </c>
      <c r="F182" s="584" t="s">
        <v>208</v>
      </c>
      <c r="H182" s="214" t="b">
        <v>0</v>
      </c>
      <c r="I182" s="224" t="s">
        <v>200</v>
      </c>
      <c r="J182" s="219"/>
      <c r="K182" s="582"/>
      <c r="L182" s="217" t="b">
        <v>0</v>
      </c>
      <c r="M182" s="44" t="s">
        <v>201</v>
      </c>
      <c r="N182" s="225">
        <v>6</v>
      </c>
      <c r="O182" s="217" t="b">
        <v>0</v>
      </c>
      <c r="P182" s="9" t="s">
        <v>201</v>
      </c>
      <c r="Q182" s="225">
        <v>0</v>
      </c>
      <c r="R182" s="556"/>
      <c r="S182" s="556"/>
      <c r="T182" s="556"/>
      <c r="U182" s="558" t="s">
        <v>139</v>
      </c>
      <c r="V182" s="558"/>
      <c r="W182" s="558"/>
      <c r="X182" s="218" t="b">
        <v>1</v>
      </c>
      <c r="Y182" s="9" t="s">
        <v>202</v>
      </c>
      <c r="Z182" s="556"/>
      <c r="AA182" s="15"/>
      <c r="AB182" s="231"/>
      <c r="AC182" s="22"/>
      <c r="AD182" s="15"/>
      <c r="AE182" s="629"/>
      <c r="AF182" s="53"/>
      <c r="AG182" s="15"/>
    </row>
    <row r="183" spans="1:33" x14ac:dyDescent="0.35">
      <c r="A183" s="560"/>
      <c r="B183" s="305">
        <f t="shared" si="14"/>
        <v>156</v>
      </c>
      <c r="C183" s="626"/>
      <c r="F183" s="584"/>
      <c r="H183" s="15"/>
      <c r="I183" s="15"/>
      <c r="J183" s="219"/>
      <c r="K183" s="9"/>
      <c r="L183" s="15"/>
      <c r="M183" s="15"/>
      <c r="N183" s="232"/>
      <c r="O183" s="9"/>
      <c r="P183" s="9"/>
      <c r="Q183" s="9"/>
      <c r="R183" s="556"/>
      <c r="S183" s="556"/>
      <c r="T183" s="556"/>
      <c r="U183" s="218" t="b">
        <v>0</v>
      </c>
      <c r="V183" s="219" t="s">
        <v>203</v>
      </c>
      <c r="W183" s="230"/>
      <c r="Y183" s="15"/>
      <c r="Z183" s="556"/>
      <c r="AA183" s="15"/>
      <c r="AB183" s="15"/>
      <c r="AC183" s="15"/>
      <c r="AD183" s="15"/>
      <c r="AE183" s="629"/>
      <c r="AF183" s="53"/>
      <c r="AG183" s="15"/>
    </row>
    <row r="184" spans="1:33" ht="30" customHeight="1" x14ac:dyDescent="0.35">
      <c r="A184" s="560"/>
      <c r="B184" s="305">
        <f t="shared" si="14"/>
        <v>157</v>
      </c>
      <c r="C184" s="626"/>
      <c r="E184"/>
      <c r="H184" s="15"/>
      <c r="I184" s="15"/>
      <c r="J184" s="399"/>
      <c r="K184" s="227"/>
      <c r="L184" s="227"/>
      <c r="M184" s="227"/>
      <c r="N184" s="227"/>
      <c r="O184" s="9"/>
      <c r="P184" s="9"/>
      <c r="Q184" s="9"/>
      <c r="R184" s="217" t="b">
        <v>1</v>
      </c>
      <c r="S184" s="9" t="s">
        <v>204</v>
      </c>
      <c r="T184" s="9" t="s">
        <v>138</v>
      </c>
      <c r="U184" s="556"/>
      <c r="V184" s="556"/>
      <c r="Y184" s="15"/>
      <c r="Z184" s="394"/>
      <c r="AA184" s="15"/>
      <c r="AB184" s="15"/>
      <c r="AC184" s="15"/>
      <c r="AD184" s="15"/>
      <c r="AE184" s="15"/>
      <c r="AF184" s="53"/>
      <c r="AG184" s="15"/>
    </row>
    <row r="185" spans="1:33" x14ac:dyDescent="0.35">
      <c r="A185" s="560"/>
      <c r="B185" s="305">
        <f t="shared" si="14"/>
        <v>158</v>
      </c>
      <c r="C185" s="626"/>
      <c r="E185"/>
      <c r="H185" s="226"/>
      <c r="I185" s="15"/>
      <c r="J185" s="399"/>
      <c r="K185" s="227"/>
      <c r="L185" s="227"/>
      <c r="M185" s="227"/>
      <c r="N185" s="227"/>
      <c r="O185" s="9"/>
      <c r="P185" s="9"/>
      <c r="Q185" s="9"/>
      <c r="R185" s="556"/>
      <c r="S185" s="556"/>
      <c r="T185" s="556"/>
      <c r="U185" s="218" t="b">
        <v>0</v>
      </c>
      <c r="V185" s="9" t="s">
        <v>205</v>
      </c>
      <c r="W185" s="9"/>
      <c r="Y185" s="15"/>
      <c r="Z185" s="394"/>
      <c r="AA185" s="15"/>
      <c r="AB185" s="15"/>
      <c r="AC185" s="15"/>
      <c r="AD185" s="15"/>
      <c r="AE185" s="15"/>
      <c r="AF185" s="53"/>
      <c r="AG185" s="15"/>
    </row>
    <row r="186" spans="1:33" ht="30" customHeight="1" thickBot="1" x14ac:dyDescent="0.4">
      <c r="A186" s="561"/>
      <c r="B186" s="305">
        <f t="shared" si="14"/>
        <v>159</v>
      </c>
      <c r="C186" s="627"/>
      <c r="D186" s="55"/>
      <c r="E186" s="55"/>
      <c r="F186" s="55"/>
      <c r="G186" s="55"/>
      <c r="H186" s="56"/>
      <c r="I186" s="56"/>
      <c r="J186" s="400"/>
      <c r="K186" s="57"/>
      <c r="L186" s="57"/>
      <c r="M186" s="57"/>
      <c r="N186" s="57"/>
      <c r="O186" s="58"/>
      <c r="P186" s="58"/>
      <c r="Q186" s="58"/>
      <c r="R186" s="556"/>
      <c r="S186" s="556"/>
      <c r="T186" s="556"/>
      <c r="U186" s="556"/>
      <c r="V186" s="556"/>
      <c r="W186" s="58"/>
      <c r="X186" s="418"/>
      <c r="Y186" s="56"/>
      <c r="Z186" s="395"/>
      <c r="AA186" s="56"/>
      <c r="AB186" s="56"/>
      <c r="AC186" s="56"/>
      <c r="AD186" s="56"/>
      <c r="AE186" s="56"/>
      <c r="AF186" s="59"/>
      <c r="AG186" s="15"/>
    </row>
    <row r="187" spans="1:33" ht="15" hidden="1" customHeight="1" thickBot="1" x14ac:dyDescent="0.4">
      <c r="A187" s="88"/>
      <c r="B187" s="246"/>
      <c r="C187" s="408"/>
      <c r="D187" s="409"/>
      <c r="E187" s="409"/>
      <c r="F187" s="409"/>
      <c r="G187" s="409"/>
      <c r="H187" s="409"/>
      <c r="I187" s="409"/>
      <c r="J187" s="410"/>
      <c r="K187" s="409"/>
      <c r="L187" s="409"/>
      <c r="M187" s="409"/>
      <c r="N187" s="409"/>
      <c r="O187" s="409"/>
      <c r="P187" s="409"/>
      <c r="Q187" s="409"/>
      <c r="R187" s="409"/>
      <c r="S187" s="409"/>
      <c r="T187" s="409"/>
      <c r="U187" s="410"/>
      <c r="V187" s="409"/>
      <c r="W187" s="409"/>
      <c r="X187" s="410"/>
      <c r="Y187" s="409"/>
      <c r="Z187" s="411"/>
      <c r="AA187" s="409"/>
      <c r="AB187" s="409"/>
      <c r="AC187" s="409"/>
      <c r="AD187" s="409"/>
      <c r="AE187" s="409"/>
      <c r="AF187" s="412"/>
      <c r="AG187" s="88"/>
    </row>
    <row r="188" spans="1:33" ht="5.15" customHeight="1" thickBot="1" x14ac:dyDescent="0.4">
      <c r="A188" s="88"/>
      <c r="B188" s="246"/>
      <c r="C188" s="407"/>
      <c r="D188" s="243"/>
      <c r="E188" s="243"/>
      <c r="F188" s="243"/>
      <c r="G188" s="243"/>
      <c r="H188" s="243"/>
      <c r="I188" s="243"/>
      <c r="J188" s="405"/>
      <c r="K188" s="243"/>
      <c r="L188" s="243"/>
      <c r="M188" s="243"/>
      <c r="N188" s="243"/>
      <c r="O188" s="243"/>
      <c r="P188" s="243"/>
      <c r="Q188" s="243"/>
      <c r="R188" s="243"/>
      <c r="S188" s="243"/>
      <c r="T188" s="243"/>
      <c r="U188" s="405"/>
      <c r="V188" s="243"/>
      <c r="W188" s="243"/>
      <c r="X188" s="405"/>
      <c r="Y188" s="243"/>
      <c r="Z188" s="406"/>
      <c r="AA188" s="243"/>
      <c r="AB188" s="243"/>
      <c r="AC188" s="243"/>
      <c r="AD188" s="243"/>
      <c r="AE188" s="243"/>
      <c r="AF188" s="321"/>
      <c r="AG188" s="88"/>
    </row>
    <row r="189" spans="1:33" ht="15" hidden="1" customHeight="1" thickBot="1" x14ac:dyDescent="0.4">
      <c r="A189" s="88"/>
      <c r="B189" s="246"/>
      <c r="C189" s="233"/>
      <c r="D189" s="234"/>
      <c r="E189" s="234"/>
      <c r="F189" s="234"/>
      <c r="G189" s="234"/>
      <c r="H189" s="234"/>
      <c r="I189" s="234"/>
      <c r="J189" s="398"/>
      <c r="K189" s="234"/>
      <c r="L189" s="234"/>
      <c r="M189" s="234"/>
      <c r="N189" s="234"/>
      <c r="O189" s="234"/>
      <c r="P189" s="234"/>
      <c r="Q189" s="234"/>
      <c r="R189" s="234"/>
      <c r="S189" s="234"/>
      <c r="T189" s="234"/>
      <c r="U189" s="398"/>
      <c r="V189" s="234"/>
      <c r="W189" s="234"/>
      <c r="X189" s="398"/>
      <c r="Y189" s="234"/>
      <c r="Z189" s="396"/>
      <c r="AA189" s="234"/>
      <c r="AB189" s="234"/>
      <c r="AC189" s="234"/>
      <c r="AD189" s="234"/>
      <c r="AE189" s="234"/>
      <c r="AF189" s="235"/>
      <c r="AG189" s="88"/>
    </row>
    <row r="190" spans="1:33" ht="29.15" customHeight="1" x14ac:dyDescent="0.35">
      <c r="A190" s="559">
        <f>A178+1</f>
        <v>16</v>
      </c>
      <c r="B190" s="305">
        <f>B178+10</f>
        <v>161</v>
      </c>
      <c r="C190" s="625" t="str">
        <f>VLOOKUP(A190,INputs!$G$3:$O$22,7,FALSE)</f>
        <v>Please fill out Sensitivity Labels Tab</v>
      </c>
      <c r="D190" s="47"/>
      <c r="E190" s="47"/>
      <c r="F190" s="579" t="s">
        <v>139</v>
      </c>
      <c r="G190" s="579"/>
      <c r="H190" s="579" t="s">
        <v>139</v>
      </c>
      <c r="I190" s="579"/>
      <c r="J190" s="581" t="str">
        <f>J$10</f>
        <v>Select a check box</v>
      </c>
      <c r="K190" s="581"/>
      <c r="L190" s="581" t="s">
        <v>139</v>
      </c>
      <c r="M190" s="581"/>
      <c r="N190" s="581"/>
      <c r="O190" s="581" t="s">
        <v>139</v>
      </c>
      <c r="P190" s="581"/>
      <c r="Q190" s="581"/>
      <c r="R190" s="583" t="s">
        <v>182</v>
      </c>
      <c r="S190" s="583"/>
      <c r="T190" s="423" t="s">
        <v>138</v>
      </c>
      <c r="U190" s="557" t="s">
        <v>183</v>
      </c>
      <c r="V190" s="557"/>
      <c r="W190" s="50"/>
      <c r="X190" s="417"/>
      <c r="Y190" s="580" t="s">
        <v>139</v>
      </c>
      <c r="Z190" s="580"/>
      <c r="AA190" s="51"/>
      <c r="AB190" s="579"/>
      <c r="AC190" s="579"/>
      <c r="AD190" s="48"/>
      <c r="AE190" s="49" t="s">
        <v>184</v>
      </c>
      <c r="AF190" s="52"/>
      <c r="AG190" s="20"/>
    </row>
    <row r="191" spans="1:33" x14ac:dyDescent="0.35">
      <c r="A191" s="560"/>
      <c r="B191" s="305">
        <f>B190+1</f>
        <v>162</v>
      </c>
      <c r="C191" s="626"/>
      <c r="D191" s="8"/>
      <c r="E191" s="8"/>
      <c r="F191" s="222"/>
      <c r="G191" s="222"/>
      <c r="H191" s="222"/>
      <c r="I191" s="222"/>
      <c r="J191" s="402"/>
      <c r="K191" s="402"/>
      <c r="L191" s="402"/>
      <c r="M191" s="402"/>
      <c r="N191" s="402"/>
      <c r="O191" s="402"/>
      <c r="P191" s="402"/>
      <c r="Q191" s="402"/>
      <c r="R191" s="556"/>
      <c r="S191" s="556"/>
      <c r="T191" s="556"/>
      <c r="U191" s="422"/>
      <c r="V191" s="416" t="s">
        <v>140</v>
      </c>
      <c r="W191" s="230"/>
      <c r="X191" s="419"/>
      <c r="Y191" s="421"/>
      <c r="Z191" s="421"/>
      <c r="AA191" s="20"/>
      <c r="AB191" s="222"/>
      <c r="AC191" s="222" t="s">
        <v>139</v>
      </c>
      <c r="AD191" s="222"/>
      <c r="AE191" s="402"/>
      <c r="AF191" s="54"/>
      <c r="AG191" s="20"/>
    </row>
    <row r="192" spans="1:33" ht="30.5" x14ac:dyDescent="0.35">
      <c r="A192" s="560"/>
      <c r="B192" s="305">
        <f t="shared" ref="B192:B198" si="15">B191+1</f>
        <v>163</v>
      </c>
      <c r="C192" s="626"/>
      <c r="E192" s="214" t="b">
        <v>0</v>
      </c>
      <c r="F192" s="3" t="s">
        <v>185</v>
      </c>
      <c r="H192" s="214" t="b">
        <v>0</v>
      </c>
      <c r="I192" s="224" t="s">
        <v>186</v>
      </c>
      <c r="J192" s="215" t="b">
        <v>0</v>
      </c>
      <c r="K192" s="216" t="s">
        <v>187</v>
      </c>
      <c r="L192" s="217" t="b">
        <v>0</v>
      </c>
      <c r="M192" s="9" t="s">
        <v>188</v>
      </c>
      <c r="N192" s="227"/>
      <c r="O192" s="217" t="b">
        <v>0</v>
      </c>
      <c r="P192" s="9" t="s">
        <v>189</v>
      </c>
      <c r="Q192" s="9"/>
      <c r="R192" s="556"/>
      <c r="S192" s="556"/>
      <c r="T192" s="556"/>
      <c r="U192" s="556"/>
      <c r="V192" s="556"/>
      <c r="W192" s="230"/>
      <c r="X192" s="218" t="b">
        <v>0</v>
      </c>
      <c r="Y192" s="219" t="s">
        <v>190</v>
      </c>
      <c r="Z192" s="397" t="s">
        <v>206</v>
      </c>
      <c r="AA192" s="15"/>
      <c r="AB192" s="220" t="b">
        <v>0</v>
      </c>
      <c r="AC192" s="15" t="s">
        <v>191</v>
      </c>
      <c r="AD192" s="15"/>
      <c r="AE192" s="15"/>
      <c r="AF192" s="53"/>
      <c r="AG192" s="15"/>
    </row>
    <row r="193" spans="1:33" ht="35.15" customHeight="1" x14ac:dyDescent="0.35">
      <c r="A193" s="560"/>
      <c r="B193" s="305">
        <f t="shared" si="15"/>
        <v>164</v>
      </c>
      <c r="C193" s="626"/>
      <c r="E193" s="214" t="b">
        <v>0</v>
      </c>
      <c r="F193" s="210" t="s">
        <v>192</v>
      </c>
      <c r="H193" s="15"/>
      <c r="I193" s="224"/>
      <c r="J193" s="218" t="b">
        <v>0</v>
      </c>
      <c r="K193" s="582" t="s">
        <v>193</v>
      </c>
      <c r="L193" s="218" t="b">
        <v>0</v>
      </c>
      <c r="M193" s="219" t="s">
        <v>194</v>
      </c>
      <c r="N193" s="413">
        <v>44197</v>
      </c>
      <c r="O193" s="218" t="b">
        <v>0</v>
      </c>
      <c r="P193" s="219" t="s">
        <v>188</v>
      </c>
      <c r="Q193" s="219"/>
      <c r="R193" s="217" t="b">
        <v>1</v>
      </c>
      <c r="S193" s="9" t="s">
        <v>195</v>
      </c>
      <c r="T193" s="9" t="s">
        <v>138</v>
      </c>
      <c r="U193" s="218" t="b">
        <v>0</v>
      </c>
      <c r="V193" s="416" t="s">
        <v>196</v>
      </c>
      <c r="W193" s="229"/>
      <c r="X193" s="218" t="b">
        <v>0</v>
      </c>
      <c r="Y193" s="219" t="s">
        <v>197</v>
      </c>
      <c r="Z193" s="397"/>
      <c r="AA193" s="15"/>
      <c r="AB193" s="231"/>
      <c r="AC193" s="222" t="s">
        <v>140</v>
      </c>
      <c r="AD193" s="223"/>
      <c r="AE193" s="402" t="s">
        <v>198</v>
      </c>
      <c r="AF193" s="54"/>
      <c r="AG193" s="15"/>
    </row>
    <row r="194" spans="1:33" ht="14.5" customHeight="1" x14ac:dyDescent="0.35">
      <c r="A194" s="560"/>
      <c r="B194" s="305">
        <f t="shared" si="15"/>
        <v>165</v>
      </c>
      <c r="C194" s="626"/>
      <c r="E194" s="214" t="b">
        <v>0</v>
      </c>
      <c r="F194" s="584" t="s">
        <v>208</v>
      </c>
      <c r="H194" s="214" t="b">
        <v>0</v>
      </c>
      <c r="I194" s="224" t="s">
        <v>200</v>
      </c>
      <c r="J194" s="219"/>
      <c r="K194" s="582"/>
      <c r="L194" s="217" t="b">
        <v>0</v>
      </c>
      <c r="M194" s="44" t="s">
        <v>201</v>
      </c>
      <c r="N194" s="225">
        <v>6</v>
      </c>
      <c r="O194" s="217" t="b">
        <v>0</v>
      </c>
      <c r="P194" s="9" t="s">
        <v>201</v>
      </c>
      <c r="Q194" s="225">
        <v>0</v>
      </c>
      <c r="R194" s="556"/>
      <c r="S194" s="556"/>
      <c r="T194" s="556"/>
      <c r="U194" s="558" t="s">
        <v>139</v>
      </c>
      <c r="V194" s="558"/>
      <c r="W194" s="558"/>
      <c r="X194" s="218" t="b">
        <v>0</v>
      </c>
      <c r="Y194" s="9" t="s">
        <v>202</v>
      </c>
      <c r="Z194" s="556"/>
      <c r="AA194" s="15"/>
      <c r="AB194" s="231"/>
      <c r="AC194" s="22"/>
      <c r="AD194" s="15"/>
      <c r="AE194" s="629"/>
      <c r="AF194" s="53"/>
      <c r="AG194" s="15"/>
    </row>
    <row r="195" spans="1:33" x14ac:dyDescent="0.35">
      <c r="A195" s="560"/>
      <c r="B195" s="305">
        <f t="shared" si="15"/>
        <v>166</v>
      </c>
      <c r="C195" s="626"/>
      <c r="F195" s="584"/>
      <c r="H195" s="15"/>
      <c r="I195" s="15"/>
      <c r="J195" s="219"/>
      <c r="K195" s="9"/>
      <c r="L195" s="15"/>
      <c r="M195" s="15"/>
      <c r="N195" s="232"/>
      <c r="O195" s="9"/>
      <c r="P195" s="9"/>
      <c r="Q195" s="9"/>
      <c r="R195" s="556"/>
      <c r="S195" s="556"/>
      <c r="T195" s="556"/>
      <c r="U195" s="218" t="b">
        <v>0</v>
      </c>
      <c r="V195" s="219" t="s">
        <v>203</v>
      </c>
      <c r="W195" s="230"/>
      <c r="Y195" s="15"/>
      <c r="Z195" s="556"/>
      <c r="AA195" s="15"/>
      <c r="AB195" s="15"/>
      <c r="AC195" s="15"/>
      <c r="AD195" s="15"/>
      <c r="AE195" s="629"/>
      <c r="AF195" s="53"/>
      <c r="AG195" s="15"/>
    </row>
    <row r="196" spans="1:33" ht="30" customHeight="1" x14ac:dyDescent="0.35">
      <c r="A196" s="560"/>
      <c r="B196" s="305">
        <f t="shared" si="15"/>
        <v>167</v>
      </c>
      <c r="C196" s="626"/>
      <c r="E196"/>
      <c r="H196" s="15"/>
      <c r="I196" s="15"/>
      <c r="J196" s="399"/>
      <c r="K196" s="227"/>
      <c r="L196" s="227"/>
      <c r="M196" s="227"/>
      <c r="N196" s="227"/>
      <c r="O196" s="9"/>
      <c r="P196" s="9"/>
      <c r="Q196" s="9"/>
      <c r="R196" s="217" t="b">
        <v>1</v>
      </c>
      <c r="S196" s="9" t="s">
        <v>204</v>
      </c>
      <c r="T196" s="9" t="s">
        <v>138</v>
      </c>
      <c r="U196" s="556"/>
      <c r="V196" s="556"/>
      <c r="Y196" s="15"/>
      <c r="Z196" s="394"/>
      <c r="AA196" s="15"/>
      <c r="AB196" s="15"/>
      <c r="AC196" s="15"/>
      <c r="AD196" s="15"/>
      <c r="AE196" s="15"/>
      <c r="AF196" s="53"/>
      <c r="AG196" s="15"/>
    </row>
    <row r="197" spans="1:33" x14ac:dyDescent="0.35">
      <c r="A197" s="560"/>
      <c r="B197" s="305">
        <f t="shared" si="15"/>
        <v>168</v>
      </c>
      <c r="C197" s="626"/>
      <c r="E197"/>
      <c r="H197" s="226"/>
      <c r="I197" s="15"/>
      <c r="J197" s="399"/>
      <c r="K197" s="227"/>
      <c r="L197" s="227"/>
      <c r="M197" s="227"/>
      <c r="N197" s="227"/>
      <c r="O197" s="9"/>
      <c r="P197" s="9"/>
      <c r="Q197" s="9"/>
      <c r="R197" s="556"/>
      <c r="S197" s="556"/>
      <c r="T197" s="556"/>
      <c r="U197" s="218" t="b">
        <v>0</v>
      </c>
      <c r="V197" s="9" t="s">
        <v>205</v>
      </c>
      <c r="W197" s="9"/>
      <c r="Y197" s="15"/>
      <c r="Z197" s="394"/>
      <c r="AA197" s="15"/>
      <c r="AB197" s="15"/>
      <c r="AC197" s="15"/>
      <c r="AD197" s="15"/>
      <c r="AE197" s="15"/>
      <c r="AF197" s="53"/>
      <c r="AG197" s="15"/>
    </row>
    <row r="198" spans="1:33" ht="30" customHeight="1" thickBot="1" x14ac:dyDescent="0.4">
      <c r="A198" s="561"/>
      <c r="B198" s="305">
        <f t="shared" si="15"/>
        <v>169</v>
      </c>
      <c r="C198" s="627"/>
      <c r="D198" s="55"/>
      <c r="E198" s="55"/>
      <c r="F198" s="55"/>
      <c r="G198" s="55"/>
      <c r="H198" s="56"/>
      <c r="I198" s="56"/>
      <c r="J198" s="400"/>
      <c r="K198" s="57"/>
      <c r="L198" s="57"/>
      <c r="M198" s="57"/>
      <c r="N198" s="57"/>
      <c r="O198" s="58"/>
      <c r="P198" s="58"/>
      <c r="Q198" s="58"/>
      <c r="R198" s="556"/>
      <c r="S198" s="556"/>
      <c r="T198" s="556"/>
      <c r="U198" s="556"/>
      <c r="V198" s="556"/>
      <c r="W198" s="58"/>
      <c r="X198" s="418"/>
      <c r="Y198" s="56"/>
      <c r="Z198" s="395"/>
      <c r="AA198" s="56"/>
      <c r="AB198" s="56"/>
      <c r="AC198" s="56"/>
      <c r="AD198" s="56"/>
      <c r="AE198" s="56"/>
      <c r="AF198" s="59"/>
      <c r="AG198" s="15"/>
    </row>
    <row r="199" spans="1:33" ht="15" hidden="1" customHeight="1" thickBot="1" x14ac:dyDescent="0.4">
      <c r="A199" s="88"/>
      <c r="B199" s="246"/>
      <c r="C199" s="408"/>
      <c r="D199" s="409"/>
      <c r="E199" s="409"/>
      <c r="F199" s="409"/>
      <c r="G199" s="409"/>
      <c r="H199" s="409"/>
      <c r="I199" s="409"/>
      <c r="J199" s="410"/>
      <c r="K199" s="409"/>
      <c r="L199" s="409"/>
      <c r="M199" s="409"/>
      <c r="N199" s="409"/>
      <c r="O199" s="409"/>
      <c r="P199" s="409"/>
      <c r="Q199" s="409"/>
      <c r="R199" s="409"/>
      <c r="S199" s="409"/>
      <c r="T199" s="409"/>
      <c r="U199" s="410"/>
      <c r="V199" s="409"/>
      <c r="W199" s="409"/>
      <c r="X199" s="410"/>
      <c r="Y199" s="409"/>
      <c r="Z199" s="411"/>
      <c r="AA199" s="409"/>
      <c r="AB199" s="409"/>
      <c r="AC199" s="409"/>
      <c r="AD199" s="409"/>
      <c r="AE199" s="409"/>
      <c r="AF199" s="412"/>
      <c r="AG199" s="88"/>
    </row>
    <row r="200" spans="1:33" ht="5.15" customHeight="1" thickBot="1" x14ac:dyDescent="0.4">
      <c r="A200" s="88"/>
      <c r="B200" s="246"/>
      <c r="C200" s="407"/>
      <c r="D200" s="243"/>
      <c r="E200" s="243"/>
      <c r="F200" s="243"/>
      <c r="G200" s="243"/>
      <c r="H200" s="243"/>
      <c r="I200" s="243"/>
      <c r="J200" s="405"/>
      <c r="K200" s="243"/>
      <c r="L200" s="243"/>
      <c r="M200" s="243"/>
      <c r="N200" s="243"/>
      <c r="O200" s="243"/>
      <c r="P200" s="243"/>
      <c r="Q200" s="243"/>
      <c r="R200" s="243"/>
      <c r="S200" s="243"/>
      <c r="T200" s="243"/>
      <c r="U200" s="405"/>
      <c r="V200" s="243"/>
      <c r="W200" s="243"/>
      <c r="X200" s="405"/>
      <c r="Y200" s="243"/>
      <c r="Z200" s="406"/>
      <c r="AA200" s="243"/>
      <c r="AB200" s="243"/>
      <c r="AC200" s="243"/>
      <c r="AD200" s="243"/>
      <c r="AE200" s="243"/>
      <c r="AF200" s="321"/>
      <c r="AG200" s="88"/>
    </row>
    <row r="201" spans="1:33" ht="15" hidden="1" customHeight="1" thickBot="1" x14ac:dyDescent="0.4">
      <c r="A201" s="88"/>
      <c r="B201" s="246"/>
      <c r="C201" s="233"/>
      <c r="D201" s="234"/>
      <c r="E201" s="234"/>
      <c r="F201" s="234"/>
      <c r="G201" s="234"/>
      <c r="H201" s="234"/>
      <c r="I201" s="234"/>
      <c r="J201" s="398"/>
      <c r="K201" s="234"/>
      <c r="L201" s="234"/>
      <c r="M201" s="234"/>
      <c r="N201" s="234"/>
      <c r="O201" s="234"/>
      <c r="P201" s="234"/>
      <c r="Q201" s="234"/>
      <c r="R201" s="234"/>
      <c r="S201" s="234"/>
      <c r="T201" s="234"/>
      <c r="U201" s="398"/>
      <c r="V201" s="234"/>
      <c r="W201" s="234"/>
      <c r="X201" s="398"/>
      <c r="Y201" s="234"/>
      <c r="Z201" s="396"/>
      <c r="AA201" s="234"/>
      <c r="AB201" s="234"/>
      <c r="AC201" s="234"/>
      <c r="AD201" s="234"/>
      <c r="AE201" s="234"/>
      <c r="AF201" s="235"/>
      <c r="AG201" s="88"/>
    </row>
    <row r="202" spans="1:33" ht="29.15" customHeight="1" x14ac:dyDescent="0.35">
      <c r="A202" s="559">
        <f>A190+1</f>
        <v>17</v>
      </c>
      <c r="B202" s="305">
        <f>B190+10</f>
        <v>171</v>
      </c>
      <c r="C202" s="625" t="str">
        <f>VLOOKUP(A202,INputs!$G$3:$O$22,7,FALSE)</f>
        <v>Please fill out Sensitivity Labels Tab</v>
      </c>
      <c r="D202" s="47"/>
      <c r="E202" s="47"/>
      <c r="F202" s="579" t="s">
        <v>139</v>
      </c>
      <c r="G202" s="579"/>
      <c r="H202" s="579" t="s">
        <v>139</v>
      </c>
      <c r="I202" s="579"/>
      <c r="J202" s="581" t="str">
        <f>J$10</f>
        <v>Select a check box</v>
      </c>
      <c r="K202" s="581"/>
      <c r="L202" s="581" t="s">
        <v>139</v>
      </c>
      <c r="M202" s="581"/>
      <c r="N202" s="581"/>
      <c r="O202" s="581" t="s">
        <v>139</v>
      </c>
      <c r="P202" s="581"/>
      <c r="Q202" s="581"/>
      <c r="R202" s="583" t="s">
        <v>182</v>
      </c>
      <c r="S202" s="583"/>
      <c r="T202" s="423" t="s">
        <v>138</v>
      </c>
      <c r="U202" s="557" t="s">
        <v>183</v>
      </c>
      <c r="V202" s="557"/>
      <c r="W202" s="50"/>
      <c r="X202" s="417"/>
      <c r="Y202" s="580" t="s">
        <v>139</v>
      </c>
      <c r="Z202" s="580"/>
      <c r="AA202" s="51"/>
      <c r="AB202" s="579"/>
      <c r="AC202" s="579"/>
      <c r="AD202" s="48"/>
      <c r="AE202" s="49" t="s">
        <v>184</v>
      </c>
      <c r="AF202" s="52"/>
      <c r="AG202" s="20"/>
    </row>
    <row r="203" spans="1:33" x14ac:dyDescent="0.35">
      <c r="A203" s="560"/>
      <c r="B203" s="305">
        <f>B202+1</f>
        <v>172</v>
      </c>
      <c r="C203" s="626"/>
      <c r="D203" s="8"/>
      <c r="E203" s="8"/>
      <c r="F203" s="222"/>
      <c r="G203" s="222"/>
      <c r="H203" s="222"/>
      <c r="I203" s="222"/>
      <c r="J203" s="402"/>
      <c r="K203" s="402"/>
      <c r="L203" s="402"/>
      <c r="M203" s="402"/>
      <c r="N203" s="402"/>
      <c r="O203" s="402"/>
      <c r="P203" s="402"/>
      <c r="Q203" s="402"/>
      <c r="R203" s="556"/>
      <c r="S203" s="556"/>
      <c r="T203" s="556"/>
      <c r="U203" s="422"/>
      <c r="V203" s="416" t="s">
        <v>140</v>
      </c>
      <c r="W203" s="230"/>
      <c r="X203" s="419"/>
      <c r="Y203" s="421"/>
      <c r="Z203" s="421"/>
      <c r="AA203" s="20"/>
      <c r="AB203" s="222"/>
      <c r="AC203" s="222" t="s">
        <v>139</v>
      </c>
      <c r="AD203" s="222"/>
      <c r="AE203" s="402"/>
      <c r="AF203" s="54"/>
      <c r="AG203" s="20"/>
    </row>
    <row r="204" spans="1:33" ht="30.5" x14ac:dyDescent="0.35">
      <c r="A204" s="560"/>
      <c r="B204" s="305">
        <f t="shared" ref="B204:B210" si="16">B203+1</f>
        <v>173</v>
      </c>
      <c r="C204" s="626"/>
      <c r="E204" s="214" t="b">
        <v>0</v>
      </c>
      <c r="F204" s="3" t="s">
        <v>185</v>
      </c>
      <c r="H204" s="214" t="b">
        <v>0</v>
      </c>
      <c r="I204" s="224" t="s">
        <v>186</v>
      </c>
      <c r="J204" s="215" t="b">
        <v>0</v>
      </c>
      <c r="K204" s="216" t="s">
        <v>187</v>
      </c>
      <c r="L204" s="217" t="b">
        <v>0</v>
      </c>
      <c r="M204" s="9" t="s">
        <v>188</v>
      </c>
      <c r="N204" s="227"/>
      <c r="O204" s="217" t="b">
        <v>0</v>
      </c>
      <c r="P204" s="9" t="s">
        <v>189</v>
      </c>
      <c r="Q204" s="9"/>
      <c r="R204" s="556"/>
      <c r="S204" s="556"/>
      <c r="T204" s="556"/>
      <c r="U204" s="556"/>
      <c r="V204" s="556"/>
      <c r="W204" s="230"/>
      <c r="X204" s="218" t="b">
        <v>0</v>
      </c>
      <c r="Y204" s="219" t="s">
        <v>190</v>
      </c>
      <c r="Z204" s="397" t="s">
        <v>206</v>
      </c>
      <c r="AA204" s="15"/>
      <c r="AB204" s="220" t="b">
        <v>0</v>
      </c>
      <c r="AC204" s="15" t="s">
        <v>191</v>
      </c>
      <c r="AD204" s="15"/>
      <c r="AE204" s="15"/>
      <c r="AF204" s="53"/>
      <c r="AG204" s="15"/>
    </row>
    <row r="205" spans="1:33" ht="35.15" customHeight="1" x14ac:dyDescent="0.35">
      <c r="A205" s="560"/>
      <c r="B205" s="305">
        <f t="shared" si="16"/>
        <v>174</v>
      </c>
      <c r="C205" s="626"/>
      <c r="E205" s="214" t="b">
        <v>0</v>
      </c>
      <c r="F205" s="210" t="s">
        <v>192</v>
      </c>
      <c r="H205" s="15"/>
      <c r="I205" s="224"/>
      <c r="J205" s="218" t="b">
        <v>0</v>
      </c>
      <c r="K205" s="582" t="s">
        <v>193</v>
      </c>
      <c r="L205" s="218" t="b">
        <v>0</v>
      </c>
      <c r="M205" s="219" t="s">
        <v>194</v>
      </c>
      <c r="N205" s="413">
        <v>44197</v>
      </c>
      <c r="O205" s="218" t="b">
        <v>0</v>
      </c>
      <c r="P205" s="219" t="s">
        <v>188</v>
      </c>
      <c r="Q205" s="219"/>
      <c r="R205" s="217" t="b">
        <v>1</v>
      </c>
      <c r="S205" s="9" t="s">
        <v>195</v>
      </c>
      <c r="T205" s="9" t="s">
        <v>138</v>
      </c>
      <c r="U205" s="218" t="b">
        <v>0</v>
      </c>
      <c r="V205" s="416" t="s">
        <v>196</v>
      </c>
      <c r="W205" s="229"/>
      <c r="X205" s="218" t="b">
        <v>0</v>
      </c>
      <c r="Y205" s="219" t="s">
        <v>197</v>
      </c>
      <c r="Z205" s="397"/>
      <c r="AA205" s="15"/>
      <c r="AB205" s="231"/>
      <c r="AC205" s="222" t="s">
        <v>140</v>
      </c>
      <c r="AD205" s="223"/>
      <c r="AE205" s="402" t="s">
        <v>198</v>
      </c>
      <c r="AF205" s="54"/>
      <c r="AG205" s="15"/>
    </row>
    <row r="206" spans="1:33" ht="14.5" customHeight="1" x14ac:dyDescent="0.35">
      <c r="A206" s="560"/>
      <c r="B206" s="305">
        <f t="shared" si="16"/>
        <v>175</v>
      </c>
      <c r="C206" s="626"/>
      <c r="E206" s="214" t="b">
        <v>0</v>
      </c>
      <c r="F206" s="584" t="s">
        <v>208</v>
      </c>
      <c r="H206" s="214" t="b">
        <v>0</v>
      </c>
      <c r="I206" s="224" t="s">
        <v>200</v>
      </c>
      <c r="J206" s="219"/>
      <c r="K206" s="582"/>
      <c r="L206" s="217" t="b">
        <v>0</v>
      </c>
      <c r="M206" s="44" t="s">
        <v>201</v>
      </c>
      <c r="N206" s="225">
        <v>6</v>
      </c>
      <c r="O206" s="217" t="b">
        <v>0</v>
      </c>
      <c r="P206" s="9" t="s">
        <v>201</v>
      </c>
      <c r="Q206" s="225">
        <v>0</v>
      </c>
      <c r="R206" s="556"/>
      <c r="S206" s="556"/>
      <c r="T206" s="556"/>
      <c r="U206" s="558" t="s">
        <v>139</v>
      </c>
      <c r="V206" s="558"/>
      <c r="W206" s="558"/>
      <c r="X206" s="218" t="b">
        <v>0</v>
      </c>
      <c r="Y206" s="9" t="s">
        <v>202</v>
      </c>
      <c r="Z206" s="556"/>
      <c r="AA206" s="15"/>
      <c r="AB206" s="231"/>
      <c r="AC206" s="22"/>
      <c r="AD206" s="15"/>
      <c r="AE206" s="629"/>
      <c r="AF206" s="53"/>
      <c r="AG206" s="15"/>
    </row>
    <row r="207" spans="1:33" x14ac:dyDescent="0.35">
      <c r="A207" s="560"/>
      <c r="B207" s="305">
        <f t="shared" si="16"/>
        <v>176</v>
      </c>
      <c r="C207" s="626"/>
      <c r="F207" s="584"/>
      <c r="H207" s="15"/>
      <c r="I207" s="15"/>
      <c r="J207" s="219"/>
      <c r="K207" s="9"/>
      <c r="L207" s="15"/>
      <c r="M207" s="15"/>
      <c r="N207" s="232"/>
      <c r="O207" s="9"/>
      <c r="P207" s="9"/>
      <c r="Q207" s="9"/>
      <c r="R207" s="556"/>
      <c r="S207" s="556"/>
      <c r="T207" s="556"/>
      <c r="U207" s="218" t="b">
        <v>0</v>
      </c>
      <c r="V207" s="219" t="s">
        <v>203</v>
      </c>
      <c r="W207" s="230"/>
      <c r="Y207" s="15"/>
      <c r="Z207" s="556"/>
      <c r="AA207" s="15"/>
      <c r="AB207" s="15"/>
      <c r="AC207" s="15"/>
      <c r="AD207" s="15"/>
      <c r="AE207" s="629"/>
      <c r="AF207" s="53"/>
      <c r="AG207" s="15"/>
    </row>
    <row r="208" spans="1:33" ht="30" customHeight="1" x14ac:dyDescent="0.35">
      <c r="A208" s="560"/>
      <c r="B208" s="305">
        <f t="shared" si="16"/>
        <v>177</v>
      </c>
      <c r="C208" s="626"/>
      <c r="E208"/>
      <c r="H208" s="15"/>
      <c r="I208" s="15"/>
      <c r="J208" s="399"/>
      <c r="K208" s="227"/>
      <c r="L208" s="227"/>
      <c r="M208" s="227"/>
      <c r="N208" s="227"/>
      <c r="O208" s="9"/>
      <c r="P208" s="9"/>
      <c r="Q208" s="9"/>
      <c r="R208" s="217" t="b">
        <v>1</v>
      </c>
      <c r="S208" s="9" t="s">
        <v>204</v>
      </c>
      <c r="T208" s="9" t="s">
        <v>138</v>
      </c>
      <c r="U208" s="556"/>
      <c r="V208" s="556"/>
      <c r="Y208" s="15"/>
      <c r="Z208" s="394"/>
      <c r="AA208" s="15"/>
      <c r="AB208" s="15"/>
      <c r="AC208" s="15"/>
      <c r="AD208" s="15"/>
      <c r="AE208" s="15"/>
      <c r="AF208" s="53"/>
      <c r="AG208" s="15"/>
    </row>
    <row r="209" spans="1:33" x14ac:dyDescent="0.35">
      <c r="A209" s="560"/>
      <c r="B209" s="305">
        <f t="shared" si="16"/>
        <v>178</v>
      </c>
      <c r="C209" s="626"/>
      <c r="E209"/>
      <c r="H209" s="226"/>
      <c r="I209" s="15"/>
      <c r="J209" s="399"/>
      <c r="K209" s="227"/>
      <c r="L209" s="227"/>
      <c r="M209" s="227"/>
      <c r="N209" s="227"/>
      <c r="O209" s="9"/>
      <c r="P209" s="9"/>
      <c r="Q209" s="9"/>
      <c r="R209" s="556"/>
      <c r="S209" s="556"/>
      <c r="T209" s="556"/>
      <c r="U209" s="218" t="b">
        <v>0</v>
      </c>
      <c r="V209" s="9" t="s">
        <v>205</v>
      </c>
      <c r="W209" s="9"/>
      <c r="Y209" s="15"/>
      <c r="Z209" s="394"/>
      <c r="AA209" s="15"/>
      <c r="AB209" s="15"/>
      <c r="AC209" s="15"/>
      <c r="AD209" s="15"/>
      <c r="AE209" s="15"/>
      <c r="AF209" s="53"/>
      <c r="AG209" s="15"/>
    </row>
    <row r="210" spans="1:33" ht="30" customHeight="1" thickBot="1" x14ac:dyDescent="0.4">
      <c r="A210" s="561"/>
      <c r="B210" s="305">
        <f t="shared" si="16"/>
        <v>179</v>
      </c>
      <c r="C210" s="627"/>
      <c r="D210" s="55"/>
      <c r="E210" s="55"/>
      <c r="F210" s="55"/>
      <c r="G210" s="55"/>
      <c r="H210" s="56"/>
      <c r="I210" s="56"/>
      <c r="J210" s="400"/>
      <c r="K210" s="57"/>
      <c r="L210" s="57"/>
      <c r="M210" s="57"/>
      <c r="N210" s="57"/>
      <c r="O210" s="58"/>
      <c r="P210" s="58"/>
      <c r="Q210" s="58"/>
      <c r="R210" s="556"/>
      <c r="S210" s="556"/>
      <c r="T210" s="556"/>
      <c r="U210" s="556"/>
      <c r="V210" s="556"/>
      <c r="W210" s="58"/>
      <c r="X210" s="418"/>
      <c r="Y210" s="56"/>
      <c r="Z210" s="395"/>
      <c r="AA210" s="56"/>
      <c r="AB210" s="56"/>
      <c r="AC210" s="56"/>
      <c r="AD210" s="56"/>
      <c r="AE210" s="56"/>
      <c r="AF210" s="59"/>
      <c r="AG210" s="15"/>
    </row>
    <row r="211" spans="1:33" ht="15" hidden="1" customHeight="1" thickBot="1" x14ac:dyDescent="0.4">
      <c r="A211" s="88"/>
      <c r="B211" s="246"/>
      <c r="C211" s="408"/>
      <c r="D211" s="409"/>
      <c r="E211" s="409"/>
      <c r="F211" s="409"/>
      <c r="G211" s="409"/>
      <c r="H211" s="409"/>
      <c r="I211" s="409"/>
      <c r="J211" s="410"/>
      <c r="K211" s="409"/>
      <c r="L211" s="409"/>
      <c r="M211" s="409"/>
      <c r="N211" s="409"/>
      <c r="O211" s="409"/>
      <c r="P211" s="409"/>
      <c r="Q211" s="409"/>
      <c r="R211" s="409"/>
      <c r="S211" s="409"/>
      <c r="T211" s="409"/>
      <c r="U211" s="410"/>
      <c r="V211" s="409"/>
      <c r="W211" s="409"/>
      <c r="X211" s="410"/>
      <c r="Y211" s="409"/>
      <c r="Z211" s="411"/>
      <c r="AA211" s="409"/>
      <c r="AB211" s="409"/>
      <c r="AC211" s="409"/>
      <c r="AD211" s="409"/>
      <c r="AE211" s="409"/>
      <c r="AF211" s="412"/>
      <c r="AG211" s="15"/>
    </row>
    <row r="212" spans="1:33" ht="5.15" customHeight="1" thickBot="1" x14ac:dyDescent="0.4">
      <c r="A212" s="88"/>
      <c r="B212" s="246"/>
      <c r="C212" s="407"/>
      <c r="D212" s="243"/>
      <c r="E212" s="243"/>
      <c r="F212" s="243"/>
      <c r="G212" s="243"/>
      <c r="H212" s="243"/>
      <c r="I212" s="243"/>
      <c r="J212" s="405"/>
      <c r="K212" s="243"/>
      <c r="L212" s="243"/>
      <c r="M212" s="243"/>
      <c r="N212" s="243"/>
      <c r="O212" s="243"/>
      <c r="P212" s="243"/>
      <c r="Q212" s="243"/>
      <c r="R212" s="243"/>
      <c r="S212" s="243"/>
      <c r="T212" s="243"/>
      <c r="U212" s="405"/>
      <c r="V212" s="243"/>
      <c r="W212" s="243"/>
      <c r="X212" s="405"/>
      <c r="Y212" s="243"/>
      <c r="Z212" s="406"/>
      <c r="AA212" s="243"/>
      <c r="AB212" s="243"/>
      <c r="AC212" s="243"/>
      <c r="AD212" s="243"/>
      <c r="AE212" s="243"/>
      <c r="AF212" s="321"/>
      <c r="AG212" s="88"/>
    </row>
    <row r="213" spans="1:33" ht="15" hidden="1" customHeight="1" thickBot="1" x14ac:dyDescent="0.4">
      <c r="A213" s="88"/>
      <c r="B213" s="246"/>
      <c r="C213" s="407"/>
      <c r="D213" s="243"/>
      <c r="E213" s="243"/>
      <c r="F213" s="243"/>
      <c r="G213" s="243"/>
      <c r="H213" s="243"/>
      <c r="I213" s="243"/>
      <c r="J213" s="405"/>
      <c r="K213" s="243"/>
      <c r="L213" s="243"/>
      <c r="M213" s="243"/>
      <c r="N213" s="243"/>
      <c r="O213" s="243"/>
      <c r="P213" s="243"/>
      <c r="Q213" s="243"/>
      <c r="R213" s="243"/>
      <c r="S213" s="243"/>
      <c r="T213" s="243"/>
      <c r="U213" s="405"/>
      <c r="V213" s="243"/>
      <c r="W213" s="243"/>
      <c r="X213" s="405"/>
      <c r="Y213" s="243"/>
      <c r="Z213" s="406"/>
      <c r="AA213" s="243"/>
      <c r="AB213" s="243"/>
      <c r="AC213" s="243"/>
      <c r="AD213" s="243"/>
      <c r="AE213" s="243"/>
      <c r="AF213" s="321"/>
      <c r="AG213"/>
    </row>
    <row r="214" spans="1:33" ht="29.15" customHeight="1" x14ac:dyDescent="0.35">
      <c r="A214" s="559">
        <f>A202+1</f>
        <v>18</v>
      </c>
      <c r="B214" s="305">
        <f>B202+10</f>
        <v>181</v>
      </c>
      <c r="C214" s="625" t="str">
        <f>VLOOKUP(A214,INputs!$G$3:$O$22,7,FALSE)</f>
        <v>Please fill out Sensitivity Labels Tab</v>
      </c>
      <c r="D214" s="47"/>
      <c r="E214" s="47"/>
      <c r="F214" s="579" t="s">
        <v>139</v>
      </c>
      <c r="G214" s="579"/>
      <c r="H214" s="579" t="s">
        <v>139</v>
      </c>
      <c r="I214" s="579"/>
      <c r="J214" s="581" t="str">
        <f>J$10</f>
        <v>Select a check box</v>
      </c>
      <c r="K214" s="581"/>
      <c r="L214" s="581" t="s">
        <v>139</v>
      </c>
      <c r="M214" s="581"/>
      <c r="N214" s="581"/>
      <c r="O214" s="581" t="s">
        <v>139</v>
      </c>
      <c r="P214" s="581"/>
      <c r="Q214" s="581"/>
      <c r="R214" s="583" t="s">
        <v>182</v>
      </c>
      <c r="S214" s="583"/>
      <c r="T214" s="423" t="s">
        <v>138</v>
      </c>
      <c r="U214" s="557" t="s">
        <v>183</v>
      </c>
      <c r="V214" s="557"/>
      <c r="W214" s="50"/>
      <c r="X214" s="417"/>
      <c r="Y214" s="580" t="s">
        <v>139</v>
      </c>
      <c r="Z214" s="580"/>
      <c r="AA214" s="51"/>
      <c r="AB214" s="579"/>
      <c r="AC214" s="579"/>
      <c r="AD214" s="48"/>
      <c r="AE214" s="49" t="s">
        <v>184</v>
      </c>
      <c r="AF214" s="52"/>
      <c r="AG214" s="20"/>
    </row>
    <row r="215" spans="1:33" x14ac:dyDescent="0.35">
      <c r="A215" s="560"/>
      <c r="B215" s="305">
        <f>B214+1</f>
        <v>182</v>
      </c>
      <c r="C215" s="626"/>
      <c r="D215" s="8"/>
      <c r="E215" s="8"/>
      <c r="F215" s="222"/>
      <c r="G215" s="222"/>
      <c r="H215" s="222"/>
      <c r="I215" s="222"/>
      <c r="J215" s="402"/>
      <c r="K215" s="402"/>
      <c r="L215" s="402"/>
      <c r="M215" s="402"/>
      <c r="N215" s="402"/>
      <c r="O215" s="402"/>
      <c r="P215" s="402"/>
      <c r="Q215" s="402"/>
      <c r="R215" s="556"/>
      <c r="S215" s="556"/>
      <c r="T215" s="556"/>
      <c r="U215" s="422"/>
      <c r="V215" s="416" t="s">
        <v>140</v>
      </c>
      <c r="W215" s="230"/>
      <c r="X215" s="419"/>
      <c r="Y215" s="421"/>
      <c r="Z215" s="421"/>
      <c r="AA215" s="20"/>
      <c r="AB215" s="222"/>
      <c r="AC215" s="222" t="s">
        <v>139</v>
      </c>
      <c r="AD215" s="222"/>
      <c r="AE215" s="402"/>
      <c r="AF215" s="54"/>
      <c r="AG215" s="20"/>
    </row>
    <row r="216" spans="1:33" ht="30.5" x14ac:dyDescent="0.35">
      <c r="A216" s="560"/>
      <c r="B216" s="305">
        <f t="shared" ref="B216:B222" si="17">B215+1</f>
        <v>183</v>
      </c>
      <c r="C216" s="626"/>
      <c r="E216" s="214" t="b">
        <v>0</v>
      </c>
      <c r="F216" s="3" t="s">
        <v>185</v>
      </c>
      <c r="H216" s="214" t="b">
        <v>0</v>
      </c>
      <c r="I216" s="224" t="s">
        <v>186</v>
      </c>
      <c r="J216" s="215" t="b">
        <v>0</v>
      </c>
      <c r="K216" s="216" t="s">
        <v>187</v>
      </c>
      <c r="L216" s="217" t="b">
        <v>0</v>
      </c>
      <c r="M216" s="9" t="s">
        <v>188</v>
      </c>
      <c r="N216" s="227"/>
      <c r="O216" s="217" t="b">
        <v>0</v>
      </c>
      <c r="P216" s="9" t="s">
        <v>189</v>
      </c>
      <c r="Q216" s="9"/>
      <c r="R216" s="556"/>
      <c r="S216" s="556"/>
      <c r="T216" s="556"/>
      <c r="U216" s="556"/>
      <c r="V216" s="556"/>
      <c r="W216" s="230"/>
      <c r="X216" s="218" t="b">
        <v>0</v>
      </c>
      <c r="Y216" s="219" t="s">
        <v>190</v>
      </c>
      <c r="Z216" s="397" t="s">
        <v>206</v>
      </c>
      <c r="AA216" s="15"/>
      <c r="AB216" s="220" t="b">
        <v>0</v>
      </c>
      <c r="AC216" s="15" t="s">
        <v>191</v>
      </c>
      <c r="AD216" s="15"/>
      <c r="AE216" s="15"/>
      <c r="AF216" s="53"/>
      <c r="AG216" s="15"/>
    </row>
    <row r="217" spans="1:33" ht="35.15" customHeight="1" x14ac:dyDescent="0.35">
      <c r="A217" s="560"/>
      <c r="B217" s="305">
        <f t="shared" si="17"/>
        <v>184</v>
      </c>
      <c r="C217" s="626"/>
      <c r="E217" s="214" t="b">
        <v>0</v>
      </c>
      <c r="F217" s="210" t="s">
        <v>192</v>
      </c>
      <c r="H217" s="15"/>
      <c r="I217" s="224"/>
      <c r="J217" s="218" t="b">
        <v>0</v>
      </c>
      <c r="K217" s="582" t="s">
        <v>193</v>
      </c>
      <c r="L217" s="218" t="b">
        <v>0</v>
      </c>
      <c r="M217" s="219" t="s">
        <v>194</v>
      </c>
      <c r="N217" s="413">
        <v>44197</v>
      </c>
      <c r="O217" s="218" t="b">
        <v>0</v>
      </c>
      <c r="P217" s="219" t="s">
        <v>188</v>
      </c>
      <c r="Q217" s="219"/>
      <c r="R217" s="217" t="b">
        <v>1</v>
      </c>
      <c r="S217" s="9" t="s">
        <v>195</v>
      </c>
      <c r="T217" s="9" t="s">
        <v>138</v>
      </c>
      <c r="U217" s="218" t="b">
        <v>0</v>
      </c>
      <c r="V217" s="416" t="s">
        <v>196</v>
      </c>
      <c r="W217" s="229"/>
      <c r="X217" s="218" t="b">
        <v>0</v>
      </c>
      <c r="Y217" s="219" t="s">
        <v>197</v>
      </c>
      <c r="Z217" s="397"/>
      <c r="AA217" s="15"/>
      <c r="AB217" s="231"/>
      <c r="AC217" s="222" t="s">
        <v>140</v>
      </c>
      <c r="AD217" s="223"/>
      <c r="AE217" s="402" t="s">
        <v>198</v>
      </c>
      <c r="AF217" s="54"/>
      <c r="AG217" s="15"/>
    </row>
    <row r="218" spans="1:33" ht="14.5" customHeight="1" x14ac:dyDescent="0.35">
      <c r="A218" s="560"/>
      <c r="B218" s="305">
        <f t="shared" si="17"/>
        <v>185</v>
      </c>
      <c r="C218" s="626"/>
      <c r="E218" s="214" t="b">
        <v>0</v>
      </c>
      <c r="F218" s="584" t="s">
        <v>208</v>
      </c>
      <c r="H218" s="214" t="b">
        <v>0</v>
      </c>
      <c r="I218" s="224" t="s">
        <v>200</v>
      </c>
      <c r="J218" s="219"/>
      <c r="K218" s="582"/>
      <c r="L218" s="217" t="b">
        <v>0</v>
      </c>
      <c r="M218" s="44" t="s">
        <v>201</v>
      </c>
      <c r="N218" s="225">
        <v>6</v>
      </c>
      <c r="O218" s="217" t="b">
        <v>0</v>
      </c>
      <c r="P218" s="9" t="s">
        <v>201</v>
      </c>
      <c r="Q218" s="225">
        <v>0</v>
      </c>
      <c r="R218" s="556"/>
      <c r="S218" s="556"/>
      <c r="T218" s="556"/>
      <c r="U218" s="558" t="s">
        <v>139</v>
      </c>
      <c r="V218" s="558"/>
      <c r="W218" s="558"/>
      <c r="X218" s="218" t="b">
        <v>0</v>
      </c>
      <c r="Y218" s="9" t="s">
        <v>202</v>
      </c>
      <c r="Z218" s="556"/>
      <c r="AA218" s="15"/>
      <c r="AB218" s="231"/>
      <c r="AC218" s="22"/>
      <c r="AD218" s="15"/>
      <c r="AE218" s="629"/>
      <c r="AF218" s="53"/>
      <c r="AG218" s="15"/>
    </row>
    <row r="219" spans="1:33" x14ac:dyDescent="0.35">
      <c r="A219" s="560"/>
      <c r="B219" s="305">
        <f t="shared" si="17"/>
        <v>186</v>
      </c>
      <c r="C219" s="626"/>
      <c r="F219" s="584"/>
      <c r="H219" s="15"/>
      <c r="I219" s="15"/>
      <c r="J219" s="219"/>
      <c r="K219" s="9"/>
      <c r="L219" s="15"/>
      <c r="M219" s="15"/>
      <c r="N219" s="232"/>
      <c r="O219" s="9"/>
      <c r="P219" s="9"/>
      <c r="Q219" s="9"/>
      <c r="R219" s="556"/>
      <c r="S219" s="556"/>
      <c r="T219" s="556"/>
      <c r="U219" s="218" t="b">
        <v>0</v>
      </c>
      <c r="V219" s="219" t="s">
        <v>203</v>
      </c>
      <c r="W219" s="230"/>
      <c r="Y219" s="15"/>
      <c r="Z219" s="556"/>
      <c r="AA219" s="15"/>
      <c r="AB219" s="15"/>
      <c r="AC219" s="15"/>
      <c r="AD219" s="15"/>
      <c r="AE219" s="629"/>
      <c r="AF219" s="53"/>
      <c r="AG219" s="15"/>
    </row>
    <row r="220" spans="1:33" ht="30" customHeight="1" x14ac:dyDescent="0.35">
      <c r="A220" s="560"/>
      <c r="B220" s="305">
        <f t="shared" si="17"/>
        <v>187</v>
      </c>
      <c r="C220" s="626"/>
      <c r="E220"/>
      <c r="H220" s="15"/>
      <c r="I220" s="15"/>
      <c r="J220" s="399"/>
      <c r="K220" s="227"/>
      <c r="L220" s="227"/>
      <c r="M220" s="227"/>
      <c r="N220" s="227"/>
      <c r="O220" s="9"/>
      <c r="P220" s="9"/>
      <c r="Q220" s="9"/>
      <c r="R220" s="217" t="b">
        <v>1</v>
      </c>
      <c r="S220" s="9" t="s">
        <v>204</v>
      </c>
      <c r="T220" s="9" t="s">
        <v>138</v>
      </c>
      <c r="U220" s="556"/>
      <c r="V220" s="556"/>
      <c r="Y220" s="15"/>
      <c r="Z220" s="394"/>
      <c r="AA220" s="15"/>
      <c r="AB220" s="15"/>
      <c r="AC220" s="15"/>
      <c r="AD220" s="15"/>
      <c r="AE220" s="15"/>
      <c r="AF220" s="53"/>
      <c r="AG220" s="15"/>
    </row>
    <row r="221" spans="1:33" x14ac:dyDescent="0.35">
      <c r="A221" s="560"/>
      <c r="B221" s="305">
        <f t="shared" si="17"/>
        <v>188</v>
      </c>
      <c r="C221" s="626"/>
      <c r="E221"/>
      <c r="H221" s="226"/>
      <c r="I221" s="15"/>
      <c r="J221" s="399"/>
      <c r="K221" s="227"/>
      <c r="L221" s="227"/>
      <c r="M221" s="227"/>
      <c r="N221" s="227"/>
      <c r="O221" s="9"/>
      <c r="P221" s="9"/>
      <c r="Q221" s="9"/>
      <c r="R221" s="556"/>
      <c r="S221" s="556"/>
      <c r="T221" s="556"/>
      <c r="U221" s="218" t="b">
        <v>0</v>
      </c>
      <c r="V221" s="9" t="s">
        <v>205</v>
      </c>
      <c r="W221" s="9"/>
      <c r="Y221" s="15"/>
      <c r="Z221" s="394"/>
      <c r="AA221" s="15"/>
      <c r="AB221" s="15"/>
      <c r="AC221" s="15"/>
      <c r="AD221" s="15"/>
      <c r="AE221" s="15"/>
      <c r="AF221" s="53"/>
      <c r="AG221" s="15"/>
    </row>
    <row r="222" spans="1:33" ht="30" customHeight="1" thickBot="1" x14ac:dyDescent="0.4">
      <c r="A222" s="561"/>
      <c r="B222" s="305">
        <f t="shared" si="17"/>
        <v>189</v>
      </c>
      <c r="C222" s="627"/>
      <c r="D222" s="55"/>
      <c r="E222" s="55"/>
      <c r="F222" s="55"/>
      <c r="G222" s="55"/>
      <c r="H222" s="56"/>
      <c r="I222" s="56"/>
      <c r="J222" s="400"/>
      <c r="K222" s="57"/>
      <c r="L222" s="57"/>
      <c r="M222" s="57"/>
      <c r="N222" s="57"/>
      <c r="O222" s="58"/>
      <c r="P222" s="58"/>
      <c r="Q222" s="58"/>
      <c r="R222" s="556"/>
      <c r="S222" s="556"/>
      <c r="T222" s="556"/>
      <c r="U222" s="556"/>
      <c r="V222" s="556"/>
      <c r="W222" s="58"/>
      <c r="X222" s="418"/>
      <c r="Y222" s="56"/>
      <c r="Z222" s="395"/>
      <c r="AA222" s="56"/>
      <c r="AB222" s="56"/>
      <c r="AC222" s="56"/>
      <c r="AD222" s="56"/>
      <c r="AE222" s="56"/>
      <c r="AF222" s="59"/>
      <c r="AG222" s="15"/>
    </row>
    <row r="223" spans="1:33" ht="15" hidden="1" customHeight="1" thickBot="1" x14ac:dyDescent="0.4">
      <c r="A223" s="88"/>
      <c r="B223" s="246"/>
      <c r="C223" s="408"/>
      <c r="D223" s="409"/>
      <c r="E223" s="409"/>
      <c r="F223" s="409"/>
      <c r="G223" s="409"/>
      <c r="H223" s="409"/>
      <c r="I223" s="409"/>
      <c r="J223" s="410"/>
      <c r="K223" s="409"/>
      <c r="L223" s="409"/>
      <c r="M223" s="409"/>
      <c r="N223" s="409"/>
      <c r="O223" s="409"/>
      <c r="P223" s="409"/>
      <c r="Q223" s="409"/>
      <c r="R223" s="409"/>
      <c r="S223" s="409"/>
      <c r="T223" s="409"/>
      <c r="U223" s="410"/>
      <c r="V223" s="409"/>
      <c r="W223" s="409"/>
      <c r="X223" s="410"/>
      <c r="Y223" s="409"/>
      <c r="Z223" s="411"/>
      <c r="AA223" s="409"/>
      <c r="AB223" s="409"/>
      <c r="AC223" s="409"/>
      <c r="AD223" s="409"/>
      <c r="AE223" s="409"/>
      <c r="AF223" s="412"/>
      <c r="AG223" s="88"/>
    </row>
    <row r="224" spans="1:33" ht="5.15" customHeight="1" thickBot="1" x14ac:dyDescent="0.4">
      <c r="A224" s="88"/>
      <c r="B224" s="246"/>
      <c r="C224" s="407"/>
      <c r="D224" s="243"/>
      <c r="E224" s="243"/>
      <c r="F224" s="243"/>
      <c r="G224" s="243"/>
      <c r="H224" s="243"/>
      <c r="I224" s="243"/>
      <c r="J224" s="405"/>
      <c r="K224" s="243"/>
      <c r="L224" s="243"/>
      <c r="M224" s="243"/>
      <c r="N224" s="243"/>
      <c r="O224" s="243"/>
      <c r="P224" s="243"/>
      <c r="Q224" s="243"/>
      <c r="R224" s="243"/>
      <c r="S224" s="243"/>
      <c r="T224" s="243"/>
      <c r="U224" s="405"/>
      <c r="V224" s="243"/>
      <c r="W224" s="243"/>
      <c r="X224" s="405"/>
      <c r="Y224" s="243"/>
      <c r="Z224" s="406"/>
      <c r="AA224" s="243"/>
      <c r="AB224" s="243"/>
      <c r="AC224" s="243"/>
      <c r="AD224" s="243"/>
      <c r="AE224" s="243"/>
      <c r="AF224" s="321"/>
      <c r="AG224" s="88"/>
    </row>
    <row r="225" spans="1:33" ht="15" hidden="1" customHeight="1" thickBot="1" x14ac:dyDescent="0.4">
      <c r="A225" s="88"/>
      <c r="B225" s="246"/>
      <c r="C225" s="233"/>
      <c r="D225" s="234"/>
      <c r="E225" s="234"/>
      <c r="F225" s="234"/>
      <c r="G225" s="234"/>
      <c r="H225" s="234"/>
      <c r="I225" s="234"/>
      <c r="J225" s="398"/>
      <c r="K225" s="234"/>
      <c r="L225" s="234"/>
      <c r="M225" s="234"/>
      <c r="N225" s="234"/>
      <c r="O225" s="234"/>
      <c r="P225" s="234"/>
      <c r="Q225" s="234"/>
      <c r="R225" s="234"/>
      <c r="S225" s="234"/>
      <c r="T225" s="234"/>
      <c r="U225" s="398"/>
      <c r="V225" s="234"/>
      <c r="W225" s="234"/>
      <c r="X225" s="398"/>
      <c r="Y225" s="234"/>
      <c r="Z225" s="396"/>
      <c r="AA225" s="234"/>
      <c r="AB225" s="234"/>
      <c r="AC225" s="234"/>
      <c r="AD225" s="234"/>
      <c r="AE225" s="234"/>
      <c r="AF225" s="235"/>
      <c r="AG225" s="88"/>
    </row>
    <row r="226" spans="1:33" ht="29.15" customHeight="1" x14ac:dyDescent="0.35">
      <c r="A226" s="559">
        <f>A214+1</f>
        <v>19</v>
      </c>
      <c r="B226" s="305">
        <f>B214+10</f>
        <v>191</v>
      </c>
      <c r="C226" s="625" t="str">
        <f>VLOOKUP(A226,INputs!$G$3:$O$22,7,FALSE)</f>
        <v>Please fill out Sensitivity Labels Tab</v>
      </c>
      <c r="D226" s="47"/>
      <c r="E226" s="47"/>
      <c r="F226" s="579" t="s">
        <v>139</v>
      </c>
      <c r="G226" s="579"/>
      <c r="H226" s="579" t="s">
        <v>139</v>
      </c>
      <c r="I226" s="579"/>
      <c r="J226" s="581" t="str">
        <f>J$10</f>
        <v>Select a check box</v>
      </c>
      <c r="K226" s="581"/>
      <c r="L226" s="581" t="s">
        <v>139</v>
      </c>
      <c r="M226" s="581"/>
      <c r="N226" s="581"/>
      <c r="O226" s="581" t="s">
        <v>139</v>
      </c>
      <c r="P226" s="581"/>
      <c r="Q226" s="581"/>
      <c r="R226" s="583" t="s">
        <v>182</v>
      </c>
      <c r="S226" s="583"/>
      <c r="T226" s="423" t="s">
        <v>138</v>
      </c>
      <c r="U226" s="557" t="s">
        <v>183</v>
      </c>
      <c r="V226" s="557"/>
      <c r="W226" s="50"/>
      <c r="X226" s="417"/>
      <c r="Y226" s="580" t="s">
        <v>139</v>
      </c>
      <c r="Z226" s="580"/>
      <c r="AA226" s="51"/>
      <c r="AB226" s="579"/>
      <c r="AC226" s="579"/>
      <c r="AD226" s="48"/>
      <c r="AE226" s="49" t="s">
        <v>184</v>
      </c>
      <c r="AF226" s="52"/>
      <c r="AG226" s="20"/>
    </row>
    <row r="227" spans="1:33" x14ac:dyDescent="0.35">
      <c r="A227" s="560"/>
      <c r="B227" s="305">
        <f>B226+1</f>
        <v>192</v>
      </c>
      <c r="C227" s="626"/>
      <c r="D227" s="8"/>
      <c r="E227" s="8"/>
      <c r="F227" s="222"/>
      <c r="G227" s="222"/>
      <c r="H227" s="222"/>
      <c r="I227" s="222"/>
      <c r="J227" s="402"/>
      <c r="K227" s="402"/>
      <c r="L227" s="402"/>
      <c r="M227" s="402"/>
      <c r="N227" s="402"/>
      <c r="O227" s="402"/>
      <c r="P227" s="402"/>
      <c r="Q227" s="402"/>
      <c r="R227" s="556"/>
      <c r="S227" s="556"/>
      <c r="T227" s="556"/>
      <c r="U227" s="422"/>
      <c r="V227" s="416" t="s">
        <v>140</v>
      </c>
      <c r="W227" s="230"/>
      <c r="X227" s="419"/>
      <c r="Y227" s="421"/>
      <c r="Z227" s="421"/>
      <c r="AA227" s="20"/>
      <c r="AB227" s="222"/>
      <c r="AC227" s="222" t="s">
        <v>139</v>
      </c>
      <c r="AD227" s="222"/>
      <c r="AE227" s="402"/>
      <c r="AF227" s="54"/>
      <c r="AG227" s="20"/>
    </row>
    <row r="228" spans="1:33" ht="30.5" x14ac:dyDescent="0.35">
      <c r="A228" s="560"/>
      <c r="B228" s="305">
        <f t="shared" ref="B228:B234" si="18">B227+1</f>
        <v>193</v>
      </c>
      <c r="C228" s="626"/>
      <c r="E228" s="214" t="b">
        <v>0</v>
      </c>
      <c r="F228" s="3" t="s">
        <v>185</v>
      </c>
      <c r="H228" s="214" t="b">
        <v>0</v>
      </c>
      <c r="I228" s="224" t="s">
        <v>186</v>
      </c>
      <c r="J228" s="215" t="b">
        <v>0</v>
      </c>
      <c r="K228" s="216" t="s">
        <v>187</v>
      </c>
      <c r="L228" s="217" t="b">
        <v>0</v>
      </c>
      <c r="M228" s="9" t="s">
        <v>188</v>
      </c>
      <c r="N228" s="227"/>
      <c r="O228" s="217" t="b">
        <v>0</v>
      </c>
      <c r="P228" s="9" t="s">
        <v>189</v>
      </c>
      <c r="Q228" s="9"/>
      <c r="R228" s="556"/>
      <c r="S228" s="556"/>
      <c r="T228" s="556"/>
      <c r="U228" s="556"/>
      <c r="V228" s="556"/>
      <c r="W228" s="230"/>
      <c r="X228" s="218" t="b">
        <v>0</v>
      </c>
      <c r="Y228" s="219" t="s">
        <v>190</v>
      </c>
      <c r="Z228" s="397" t="s">
        <v>206</v>
      </c>
      <c r="AA228" s="15"/>
      <c r="AB228" s="220" t="b">
        <v>0</v>
      </c>
      <c r="AC228" s="15" t="s">
        <v>191</v>
      </c>
      <c r="AD228" s="15"/>
      <c r="AE228" s="15"/>
      <c r="AF228" s="53"/>
      <c r="AG228" s="15"/>
    </row>
    <row r="229" spans="1:33" ht="35.15" customHeight="1" x14ac:dyDescent="0.35">
      <c r="A229" s="560"/>
      <c r="B229" s="305">
        <f t="shared" si="18"/>
        <v>194</v>
      </c>
      <c r="C229" s="626"/>
      <c r="E229" s="214" t="b">
        <v>0</v>
      </c>
      <c r="F229" s="210" t="s">
        <v>192</v>
      </c>
      <c r="H229" s="15"/>
      <c r="I229" s="224"/>
      <c r="J229" s="218" t="b">
        <v>0</v>
      </c>
      <c r="K229" s="582" t="s">
        <v>193</v>
      </c>
      <c r="L229" s="218" t="b">
        <v>0</v>
      </c>
      <c r="M229" s="219" t="s">
        <v>194</v>
      </c>
      <c r="N229" s="413">
        <v>44197</v>
      </c>
      <c r="O229" s="218" t="b">
        <v>0</v>
      </c>
      <c r="P229" s="219" t="s">
        <v>188</v>
      </c>
      <c r="Q229" s="219"/>
      <c r="R229" s="217" t="b">
        <v>1</v>
      </c>
      <c r="S229" s="9" t="s">
        <v>195</v>
      </c>
      <c r="T229" s="9" t="s">
        <v>138</v>
      </c>
      <c r="U229" s="218" t="b">
        <v>0</v>
      </c>
      <c r="V229" s="416" t="s">
        <v>196</v>
      </c>
      <c r="W229" s="229"/>
      <c r="X229" s="218" t="b">
        <v>0</v>
      </c>
      <c r="Y229" s="219" t="s">
        <v>197</v>
      </c>
      <c r="Z229" s="397"/>
      <c r="AA229" s="15"/>
      <c r="AB229" s="231"/>
      <c r="AC229" s="222" t="s">
        <v>140</v>
      </c>
      <c r="AD229" s="223"/>
      <c r="AE229" s="402" t="s">
        <v>198</v>
      </c>
      <c r="AF229" s="54"/>
      <c r="AG229" s="15"/>
    </row>
    <row r="230" spans="1:33" ht="14.5" customHeight="1" x14ac:dyDescent="0.35">
      <c r="A230" s="560"/>
      <c r="B230" s="305">
        <f t="shared" si="18"/>
        <v>195</v>
      </c>
      <c r="C230" s="626"/>
      <c r="E230" s="214" t="b">
        <v>0</v>
      </c>
      <c r="F230" s="584" t="s">
        <v>208</v>
      </c>
      <c r="H230" s="214" t="b">
        <v>0</v>
      </c>
      <c r="I230" s="224" t="s">
        <v>200</v>
      </c>
      <c r="J230" s="219"/>
      <c r="K230" s="582"/>
      <c r="L230" s="217" t="b">
        <v>0</v>
      </c>
      <c r="M230" s="44" t="s">
        <v>201</v>
      </c>
      <c r="N230" s="225">
        <v>6</v>
      </c>
      <c r="O230" s="217" t="b">
        <v>0</v>
      </c>
      <c r="P230" s="9" t="s">
        <v>201</v>
      </c>
      <c r="Q230" s="225">
        <v>0</v>
      </c>
      <c r="R230" s="556"/>
      <c r="S230" s="556"/>
      <c r="T230" s="556"/>
      <c r="U230" s="558" t="s">
        <v>139</v>
      </c>
      <c r="V230" s="558"/>
      <c r="W230" s="558"/>
      <c r="X230" s="218" t="b">
        <v>0</v>
      </c>
      <c r="Y230" s="9" t="s">
        <v>202</v>
      </c>
      <c r="Z230" s="556"/>
      <c r="AA230" s="15"/>
      <c r="AB230" s="231"/>
      <c r="AC230" s="22"/>
      <c r="AD230" s="15"/>
      <c r="AE230" s="629"/>
      <c r="AF230" s="53"/>
      <c r="AG230" s="15"/>
    </row>
    <row r="231" spans="1:33" x14ac:dyDescent="0.35">
      <c r="A231" s="560"/>
      <c r="B231" s="305">
        <f t="shared" si="18"/>
        <v>196</v>
      </c>
      <c r="C231" s="626"/>
      <c r="F231" s="584"/>
      <c r="H231" s="15"/>
      <c r="I231" s="15"/>
      <c r="J231" s="219"/>
      <c r="K231" s="9"/>
      <c r="L231" s="15"/>
      <c r="M231" s="15"/>
      <c r="N231" s="232"/>
      <c r="O231" s="9"/>
      <c r="P231" s="9"/>
      <c r="Q231" s="9"/>
      <c r="R231" s="556"/>
      <c r="S231" s="556"/>
      <c r="T231" s="556"/>
      <c r="U231" s="218" t="b">
        <v>0</v>
      </c>
      <c r="V231" s="219" t="s">
        <v>203</v>
      </c>
      <c r="W231" s="230"/>
      <c r="Y231" s="15"/>
      <c r="Z231" s="556"/>
      <c r="AA231" s="15"/>
      <c r="AB231" s="15"/>
      <c r="AC231" s="15"/>
      <c r="AD231" s="15"/>
      <c r="AE231" s="629"/>
      <c r="AF231" s="53"/>
      <c r="AG231" s="15"/>
    </row>
    <row r="232" spans="1:33" ht="30" customHeight="1" x14ac:dyDescent="0.35">
      <c r="A232" s="560"/>
      <c r="B232" s="305">
        <f t="shared" si="18"/>
        <v>197</v>
      </c>
      <c r="C232" s="626"/>
      <c r="E232"/>
      <c r="H232" s="15"/>
      <c r="I232" s="15"/>
      <c r="J232" s="399"/>
      <c r="K232" s="227"/>
      <c r="L232" s="227"/>
      <c r="M232" s="227"/>
      <c r="N232" s="227"/>
      <c r="O232" s="9"/>
      <c r="P232" s="9"/>
      <c r="Q232" s="9"/>
      <c r="R232" s="217" t="b">
        <v>1</v>
      </c>
      <c r="S232" s="9" t="s">
        <v>204</v>
      </c>
      <c r="T232" s="9" t="s">
        <v>138</v>
      </c>
      <c r="U232" s="556"/>
      <c r="V232" s="556"/>
      <c r="Y232" s="15"/>
      <c r="Z232" s="394"/>
      <c r="AA232" s="15"/>
      <c r="AB232" s="15"/>
      <c r="AC232" s="15"/>
      <c r="AD232" s="15"/>
      <c r="AE232" s="15"/>
      <c r="AF232" s="53"/>
      <c r="AG232" s="15"/>
    </row>
    <row r="233" spans="1:33" x14ac:dyDescent="0.35">
      <c r="A233" s="560"/>
      <c r="B233" s="305">
        <f t="shared" si="18"/>
        <v>198</v>
      </c>
      <c r="C233" s="626"/>
      <c r="E233"/>
      <c r="H233" s="226"/>
      <c r="I233" s="15"/>
      <c r="J233" s="399"/>
      <c r="K233" s="227"/>
      <c r="L233" s="227"/>
      <c r="M233" s="227"/>
      <c r="N233" s="227"/>
      <c r="O233" s="9"/>
      <c r="P233" s="9"/>
      <c r="Q233" s="9"/>
      <c r="R233" s="556"/>
      <c r="S233" s="556"/>
      <c r="T233" s="556"/>
      <c r="U233" s="218" t="b">
        <v>0</v>
      </c>
      <c r="V233" s="9" t="s">
        <v>205</v>
      </c>
      <c r="W233" s="9"/>
      <c r="Y233" s="15"/>
      <c r="Z233" s="394"/>
      <c r="AA233" s="15"/>
      <c r="AB233" s="15"/>
      <c r="AC233" s="15"/>
      <c r="AD233" s="15"/>
      <c r="AE233" s="15"/>
      <c r="AF233" s="53"/>
      <c r="AG233" s="15"/>
    </row>
    <row r="234" spans="1:33" ht="30" customHeight="1" thickBot="1" x14ac:dyDescent="0.4">
      <c r="A234" s="561"/>
      <c r="B234" s="305">
        <f t="shared" si="18"/>
        <v>199</v>
      </c>
      <c r="C234" s="627"/>
      <c r="D234" s="55"/>
      <c r="E234" s="55"/>
      <c r="F234" s="55"/>
      <c r="G234" s="55"/>
      <c r="H234" s="56"/>
      <c r="I234" s="56"/>
      <c r="J234" s="400"/>
      <c r="K234" s="57"/>
      <c r="L234" s="57"/>
      <c r="M234" s="57"/>
      <c r="N234" s="57"/>
      <c r="O234" s="58"/>
      <c r="P234" s="58"/>
      <c r="Q234" s="58"/>
      <c r="R234" s="556"/>
      <c r="S234" s="556"/>
      <c r="T234" s="556"/>
      <c r="U234" s="556"/>
      <c r="V234" s="556"/>
      <c r="W234" s="58"/>
      <c r="X234" s="418"/>
      <c r="Y234" s="56"/>
      <c r="Z234" s="395"/>
      <c r="AA234" s="56"/>
      <c r="AB234" s="56"/>
      <c r="AC234" s="56"/>
      <c r="AD234" s="56"/>
      <c r="AE234" s="56"/>
      <c r="AF234" s="59"/>
      <c r="AG234" s="15"/>
    </row>
    <row r="235" spans="1:33" ht="15" hidden="1" customHeight="1" thickBot="1" x14ac:dyDescent="0.4">
      <c r="A235" s="88"/>
      <c r="B235" s="246"/>
      <c r="C235" s="408"/>
      <c r="D235" s="409"/>
      <c r="E235" s="409"/>
      <c r="F235" s="409"/>
      <c r="G235" s="409"/>
      <c r="H235" s="409"/>
      <c r="I235" s="409"/>
      <c r="J235" s="410"/>
      <c r="K235" s="409"/>
      <c r="L235" s="409"/>
      <c r="M235" s="409"/>
      <c r="N235" s="409"/>
      <c r="O235" s="409"/>
      <c r="P235" s="409"/>
      <c r="Q235" s="409"/>
      <c r="R235" s="409"/>
      <c r="S235" s="409"/>
      <c r="T235" s="409"/>
      <c r="U235" s="410"/>
      <c r="V235" s="409"/>
      <c r="W235" s="409"/>
      <c r="X235" s="410"/>
      <c r="Y235" s="409"/>
      <c r="Z235" s="411"/>
      <c r="AA235" s="409"/>
      <c r="AB235" s="409"/>
      <c r="AC235" s="409"/>
      <c r="AD235" s="409"/>
      <c r="AE235" s="409"/>
      <c r="AF235" s="412"/>
      <c r="AG235" s="15"/>
    </row>
    <row r="236" spans="1:33" ht="5.15" customHeight="1" thickBot="1" x14ac:dyDescent="0.4">
      <c r="A236" s="88"/>
      <c r="B236" s="246"/>
      <c r="C236" s="407"/>
      <c r="D236" s="243"/>
      <c r="E236" s="243"/>
      <c r="F236" s="243"/>
      <c r="G236" s="243"/>
      <c r="H236" s="243"/>
      <c r="I236" s="243"/>
      <c r="J236" s="405"/>
      <c r="K236" s="243"/>
      <c r="L236" s="243"/>
      <c r="M236" s="243"/>
      <c r="N236" s="243"/>
      <c r="O236" s="243"/>
      <c r="P236" s="243"/>
      <c r="Q236" s="243"/>
      <c r="R236" s="243"/>
      <c r="S236" s="243"/>
      <c r="T236" s="243"/>
      <c r="U236" s="405"/>
      <c r="V236" s="243"/>
      <c r="W236" s="243"/>
      <c r="X236" s="405"/>
      <c r="Y236" s="243"/>
      <c r="Z236" s="406"/>
      <c r="AA236" s="243"/>
      <c r="AB236" s="243"/>
      <c r="AC236" s="243"/>
      <c r="AD236" s="243"/>
      <c r="AE236" s="243"/>
      <c r="AF236" s="321"/>
      <c r="AG236" s="88"/>
    </row>
    <row r="237" spans="1:33" ht="15" hidden="1" customHeight="1" thickBot="1" x14ac:dyDescent="0.4">
      <c r="A237" s="88"/>
      <c r="B237" s="246"/>
      <c r="C237" s="233"/>
      <c r="D237" s="234"/>
      <c r="E237" s="234"/>
      <c r="F237" s="234"/>
      <c r="G237" s="234"/>
      <c r="H237" s="234"/>
      <c r="I237" s="234"/>
      <c r="J237" s="398"/>
      <c r="K237" s="234"/>
      <c r="L237" s="234"/>
      <c r="M237" s="234"/>
      <c r="N237" s="234"/>
      <c r="O237" s="234"/>
      <c r="P237" s="234"/>
      <c r="Q237" s="234"/>
      <c r="R237" s="234"/>
      <c r="S237" s="234"/>
      <c r="T237" s="234"/>
      <c r="U237" s="398"/>
      <c r="V237" s="234"/>
      <c r="W237" s="234"/>
      <c r="X237" s="398"/>
      <c r="Y237" s="234"/>
      <c r="Z237" s="396"/>
      <c r="AA237" s="234"/>
      <c r="AB237" s="234"/>
      <c r="AC237" s="234"/>
      <c r="AD237" s="234"/>
      <c r="AE237" s="234"/>
      <c r="AF237" s="235"/>
      <c r="AG237"/>
    </row>
    <row r="238" spans="1:33" ht="29.15" customHeight="1" x14ac:dyDescent="0.35">
      <c r="A238" s="559">
        <f>A226+1</f>
        <v>20</v>
      </c>
      <c r="B238" s="305">
        <f>B226+10</f>
        <v>201</v>
      </c>
      <c r="C238" s="625" t="str">
        <f>VLOOKUP(A238,INputs!$G$3:$O$22,7,FALSE)</f>
        <v>Please fill out Sensitivity Labels Tab</v>
      </c>
      <c r="D238" s="47"/>
      <c r="E238" s="47"/>
      <c r="F238" s="579" t="s">
        <v>139</v>
      </c>
      <c r="G238" s="579"/>
      <c r="H238" s="579" t="s">
        <v>139</v>
      </c>
      <c r="I238" s="579"/>
      <c r="J238" s="581" t="str">
        <f>J$10</f>
        <v>Select a check box</v>
      </c>
      <c r="K238" s="581"/>
      <c r="L238" s="581" t="s">
        <v>139</v>
      </c>
      <c r="M238" s="581"/>
      <c r="N238" s="581"/>
      <c r="O238" s="581" t="s">
        <v>139</v>
      </c>
      <c r="P238" s="581"/>
      <c r="Q238" s="581"/>
      <c r="R238" s="583" t="s">
        <v>182</v>
      </c>
      <c r="S238" s="583"/>
      <c r="T238" s="423" t="s">
        <v>138</v>
      </c>
      <c r="U238" s="557" t="s">
        <v>183</v>
      </c>
      <c r="V238" s="557"/>
      <c r="W238" s="50"/>
      <c r="X238" s="417"/>
      <c r="Y238" s="580" t="s">
        <v>139</v>
      </c>
      <c r="Z238" s="580"/>
      <c r="AA238" s="51"/>
      <c r="AB238" s="579"/>
      <c r="AC238" s="579"/>
      <c r="AD238" s="48"/>
      <c r="AE238" s="49" t="s">
        <v>184</v>
      </c>
      <c r="AF238" s="52"/>
      <c r="AG238" s="20"/>
    </row>
    <row r="239" spans="1:33" x14ac:dyDescent="0.35">
      <c r="A239" s="560"/>
      <c r="B239" s="305">
        <f>B238+1</f>
        <v>202</v>
      </c>
      <c r="C239" s="626"/>
      <c r="D239" s="8"/>
      <c r="E239" s="8"/>
      <c r="F239" s="222"/>
      <c r="G239" s="222"/>
      <c r="H239" s="222"/>
      <c r="I239" s="222"/>
      <c r="J239" s="402"/>
      <c r="K239" s="402"/>
      <c r="L239" s="402"/>
      <c r="M239" s="402"/>
      <c r="N239" s="402"/>
      <c r="O239" s="402"/>
      <c r="P239" s="402"/>
      <c r="Q239" s="402"/>
      <c r="R239" s="556"/>
      <c r="S239" s="556"/>
      <c r="T239" s="556"/>
      <c r="U239" s="422"/>
      <c r="V239" s="416" t="s">
        <v>140</v>
      </c>
      <c r="W239" s="230"/>
      <c r="X239" s="419"/>
      <c r="Y239" s="421"/>
      <c r="Z239" s="421"/>
      <c r="AA239" s="20"/>
      <c r="AB239" s="222"/>
      <c r="AC239" s="222" t="s">
        <v>139</v>
      </c>
      <c r="AD239" s="222"/>
      <c r="AE239" s="402"/>
      <c r="AF239" s="54"/>
      <c r="AG239" s="20"/>
    </row>
    <row r="240" spans="1:33" ht="30.5" x14ac:dyDescent="0.35">
      <c r="A240" s="560"/>
      <c r="B240" s="305">
        <f t="shared" ref="B240:B246" si="19">B239+1</f>
        <v>203</v>
      </c>
      <c r="C240" s="626"/>
      <c r="E240" s="214" t="b">
        <v>0</v>
      </c>
      <c r="F240" s="3" t="s">
        <v>185</v>
      </c>
      <c r="H240" s="214" t="b">
        <v>0</v>
      </c>
      <c r="I240" s="224" t="s">
        <v>186</v>
      </c>
      <c r="J240" s="215" t="b">
        <v>0</v>
      </c>
      <c r="K240" s="216" t="s">
        <v>187</v>
      </c>
      <c r="L240" s="217" t="b">
        <v>0</v>
      </c>
      <c r="M240" s="9" t="s">
        <v>188</v>
      </c>
      <c r="N240" s="227"/>
      <c r="O240" s="217" t="b">
        <v>0</v>
      </c>
      <c r="P240" s="9" t="s">
        <v>189</v>
      </c>
      <c r="Q240" s="9"/>
      <c r="R240" s="556"/>
      <c r="S240" s="556"/>
      <c r="T240" s="556"/>
      <c r="U240" s="556"/>
      <c r="V240" s="556"/>
      <c r="W240" s="230"/>
      <c r="X240" s="218" t="b">
        <v>0</v>
      </c>
      <c r="Y240" s="219" t="s">
        <v>190</v>
      </c>
      <c r="Z240" s="397" t="s">
        <v>206</v>
      </c>
      <c r="AA240" s="15"/>
      <c r="AB240" s="220" t="b">
        <v>0</v>
      </c>
      <c r="AC240" s="15" t="s">
        <v>191</v>
      </c>
      <c r="AD240" s="15"/>
      <c r="AE240" s="15"/>
      <c r="AF240" s="53"/>
      <c r="AG240" s="15"/>
    </row>
    <row r="241" spans="1:33" ht="35.15" customHeight="1" x14ac:dyDescent="0.35">
      <c r="A241" s="560"/>
      <c r="B241" s="305">
        <f t="shared" si="19"/>
        <v>204</v>
      </c>
      <c r="C241" s="626"/>
      <c r="E241" s="214" t="b">
        <v>0</v>
      </c>
      <c r="F241" s="210" t="s">
        <v>192</v>
      </c>
      <c r="H241" s="15"/>
      <c r="I241" s="224"/>
      <c r="J241" s="218" t="b">
        <v>0</v>
      </c>
      <c r="K241" s="582" t="s">
        <v>193</v>
      </c>
      <c r="L241" s="218" t="b">
        <v>0</v>
      </c>
      <c r="M241" s="219" t="s">
        <v>194</v>
      </c>
      <c r="N241" s="413">
        <v>44197</v>
      </c>
      <c r="O241" s="218" t="b">
        <v>0</v>
      </c>
      <c r="P241" s="219" t="s">
        <v>188</v>
      </c>
      <c r="Q241" s="219"/>
      <c r="R241" s="217" t="b">
        <v>0</v>
      </c>
      <c r="S241" s="9" t="s">
        <v>195</v>
      </c>
      <c r="T241" s="9" t="s">
        <v>138</v>
      </c>
      <c r="U241" s="218" t="b">
        <v>0</v>
      </c>
      <c r="V241" s="416" t="s">
        <v>196</v>
      </c>
      <c r="W241" s="229"/>
      <c r="X241" s="218" t="b">
        <v>0</v>
      </c>
      <c r="Y241" s="219" t="s">
        <v>197</v>
      </c>
      <c r="Z241" s="397"/>
      <c r="AA241" s="15"/>
      <c r="AB241" s="231"/>
      <c r="AC241" s="222" t="s">
        <v>140</v>
      </c>
      <c r="AD241" s="223"/>
      <c r="AE241" s="402" t="s">
        <v>198</v>
      </c>
      <c r="AF241" s="54"/>
      <c r="AG241" s="15"/>
    </row>
    <row r="242" spans="1:33" ht="17.149999999999999" customHeight="1" x14ac:dyDescent="0.35">
      <c r="A242" s="560"/>
      <c r="B242" s="305">
        <f t="shared" si="19"/>
        <v>205</v>
      </c>
      <c r="C242" s="626"/>
      <c r="E242" s="214" t="b">
        <v>0</v>
      </c>
      <c r="F242" s="584" t="s">
        <v>208</v>
      </c>
      <c r="H242" s="214" t="b">
        <v>0</v>
      </c>
      <c r="I242" s="224" t="s">
        <v>200</v>
      </c>
      <c r="J242" s="219"/>
      <c r="K242" s="582"/>
      <c r="L242" s="217" t="b">
        <v>0</v>
      </c>
      <c r="M242" s="44" t="s">
        <v>201</v>
      </c>
      <c r="N242" s="225">
        <v>6</v>
      </c>
      <c r="O242" s="217" t="b">
        <v>0</v>
      </c>
      <c r="P242" s="9" t="s">
        <v>201</v>
      </c>
      <c r="Q242" s="225">
        <v>1</v>
      </c>
      <c r="R242" s="556"/>
      <c r="S242" s="556"/>
      <c r="T242" s="556"/>
      <c r="U242" s="558" t="s">
        <v>139</v>
      </c>
      <c r="V242" s="558"/>
      <c r="W242" s="558"/>
      <c r="X242" s="218" t="b">
        <v>0</v>
      </c>
      <c r="Y242" s="9" t="s">
        <v>202</v>
      </c>
      <c r="Z242" s="556"/>
      <c r="AA242" s="15"/>
      <c r="AB242" s="231"/>
      <c r="AC242" s="22"/>
      <c r="AD242" s="15"/>
      <c r="AE242" s="629"/>
      <c r="AF242" s="53"/>
      <c r="AG242" s="15"/>
    </row>
    <row r="243" spans="1:33" ht="29.5" customHeight="1" x14ac:dyDescent="0.35">
      <c r="A243" s="560"/>
      <c r="B243" s="305">
        <f t="shared" si="19"/>
        <v>206</v>
      </c>
      <c r="C243" s="626"/>
      <c r="F243" s="584"/>
      <c r="H243" s="15"/>
      <c r="I243" s="15"/>
      <c r="J243" s="219"/>
      <c r="K243" s="9"/>
      <c r="L243" s="15"/>
      <c r="M243" s="15"/>
      <c r="N243" s="232"/>
      <c r="O243" s="9"/>
      <c r="P243" s="9"/>
      <c r="Q243" s="9"/>
      <c r="R243" s="556"/>
      <c r="S243" s="556"/>
      <c r="T243" s="556"/>
      <c r="U243" s="218" t="b">
        <v>0</v>
      </c>
      <c r="V243" s="219" t="s">
        <v>203</v>
      </c>
      <c r="W243" s="230"/>
      <c r="Y243" s="15"/>
      <c r="Z243" s="556"/>
      <c r="AA243" s="15"/>
      <c r="AB243" s="15"/>
      <c r="AC243" s="15"/>
      <c r="AD243" s="15"/>
      <c r="AE243" s="629"/>
      <c r="AF243" s="53"/>
      <c r="AG243" s="15"/>
    </row>
    <row r="244" spans="1:33" ht="30" customHeight="1" x14ac:dyDescent="0.35">
      <c r="A244" s="560"/>
      <c r="B244" s="305">
        <f t="shared" si="19"/>
        <v>207</v>
      </c>
      <c r="C244" s="626"/>
      <c r="E244"/>
      <c r="H244" s="15"/>
      <c r="I244" s="15"/>
      <c r="J244" s="399"/>
      <c r="K244" s="227"/>
      <c r="L244" s="227"/>
      <c r="M244" s="227"/>
      <c r="N244" s="227"/>
      <c r="O244" s="9"/>
      <c r="P244" s="9"/>
      <c r="Q244" s="9"/>
      <c r="R244" s="217" t="b">
        <v>0</v>
      </c>
      <c r="S244" s="9" t="s">
        <v>204</v>
      </c>
      <c r="T244" s="9" t="s">
        <v>138</v>
      </c>
      <c r="U244" s="556"/>
      <c r="V244" s="556"/>
      <c r="Y244" s="15"/>
      <c r="Z244" s="394"/>
      <c r="AA244" s="15"/>
      <c r="AB244" s="15"/>
      <c r="AC244" s="15"/>
      <c r="AD244" s="15"/>
      <c r="AE244" s="15"/>
      <c r="AF244" s="53"/>
      <c r="AG244" s="15"/>
    </row>
    <row r="245" spans="1:33" ht="14.5" customHeight="1" x14ac:dyDescent="0.35">
      <c r="A245" s="560"/>
      <c r="B245" s="305">
        <f t="shared" si="19"/>
        <v>208</v>
      </c>
      <c r="C245" s="626"/>
      <c r="E245"/>
      <c r="H245" s="226"/>
      <c r="I245" s="15"/>
      <c r="J245" s="399"/>
      <c r="K245" s="227"/>
      <c r="L245" s="227"/>
      <c r="M245" s="227"/>
      <c r="N245" s="227"/>
      <c r="O245" s="9"/>
      <c r="P245" s="9"/>
      <c r="Q245" s="9"/>
      <c r="R245" s="556"/>
      <c r="S245" s="556"/>
      <c r="T245" s="556"/>
      <c r="U245" s="218" t="b">
        <v>0</v>
      </c>
      <c r="V245" s="9" t="s">
        <v>205</v>
      </c>
      <c r="W245" s="9"/>
      <c r="Y245" s="15"/>
      <c r="Z245" s="394"/>
      <c r="AA245" s="15"/>
      <c r="AB245" s="15"/>
      <c r="AC245" s="15"/>
      <c r="AD245" s="15"/>
      <c r="AE245" s="15"/>
      <c r="AF245" s="53"/>
      <c r="AG245" s="15"/>
    </row>
    <row r="246" spans="1:33" ht="30" customHeight="1" thickBot="1" x14ac:dyDescent="0.4">
      <c r="A246" s="561"/>
      <c r="B246" s="305">
        <f t="shared" si="19"/>
        <v>209</v>
      </c>
      <c r="C246" s="627"/>
      <c r="D246" s="55"/>
      <c r="E246" s="55"/>
      <c r="F246" s="55"/>
      <c r="G246" s="55"/>
      <c r="H246" s="56"/>
      <c r="I246" s="56"/>
      <c r="J246" s="400"/>
      <c r="K246" s="57"/>
      <c r="L246" s="57"/>
      <c r="M246" s="57"/>
      <c r="N246" s="57"/>
      <c r="O246" s="58"/>
      <c r="P246" s="58"/>
      <c r="Q246" s="58"/>
      <c r="R246" s="556"/>
      <c r="S246" s="556"/>
      <c r="T246" s="556"/>
      <c r="U246" s="556"/>
      <c r="V246" s="556"/>
      <c r="W246" s="58"/>
      <c r="X246" s="418"/>
      <c r="Y246" s="56"/>
      <c r="Z246" s="395"/>
      <c r="AA246" s="56"/>
      <c r="AB246" s="56"/>
      <c r="AC246" s="56"/>
      <c r="AD246" s="56"/>
      <c r="AE246" s="56"/>
      <c r="AF246" s="59"/>
      <c r="AG246" s="15"/>
    </row>
    <row r="247" spans="1:33" ht="5.15" customHeight="1" thickBot="1" x14ac:dyDescent="0.4">
      <c r="A247" s="88"/>
      <c r="B247" s="246"/>
      <c r="C247" s="407"/>
      <c r="D247" s="243"/>
      <c r="E247" s="243"/>
      <c r="F247" s="243"/>
      <c r="G247" s="243"/>
      <c r="H247" s="243"/>
      <c r="I247" s="243"/>
      <c r="J247" s="405"/>
      <c r="K247" s="243"/>
      <c r="L247" s="243"/>
      <c r="M247" s="243"/>
      <c r="N247" s="243"/>
      <c r="O247" s="243"/>
      <c r="P247" s="243"/>
      <c r="Q247" s="243"/>
      <c r="R247" s="243"/>
      <c r="S247" s="243"/>
      <c r="T247" s="243"/>
      <c r="U247" s="405"/>
      <c r="V247" s="243"/>
      <c r="W247" s="243"/>
      <c r="X247" s="405"/>
      <c r="Y247" s="243"/>
      <c r="Z247" s="406"/>
      <c r="AA247" s="243"/>
      <c r="AB247" s="243"/>
      <c r="AC247" s="243"/>
      <c r="AD247" s="243"/>
      <c r="AE247" s="243"/>
      <c r="AF247" s="321"/>
      <c r="AG247" s="88"/>
    </row>
    <row r="248" spans="1:33" hidden="1" x14ac:dyDescent="0.35">
      <c r="A248" s="88"/>
      <c r="B248" s="246"/>
      <c r="C248" s="201"/>
      <c r="D248" s="30"/>
      <c r="E248" s="30"/>
      <c r="F248" s="30"/>
      <c r="G248" s="30"/>
      <c r="H248" s="30"/>
      <c r="I248" s="30"/>
      <c r="J248" s="31"/>
      <c r="K248" s="30"/>
      <c r="L248" s="30"/>
      <c r="M248" s="30"/>
      <c r="N248" s="30"/>
      <c r="O248" s="30"/>
      <c r="P248" s="30"/>
      <c r="Q248" s="30"/>
      <c r="R248" s="30"/>
      <c r="S248" s="30"/>
      <c r="T248" s="30"/>
      <c r="U248" s="31"/>
      <c r="V248" s="30"/>
      <c r="W248" s="30"/>
      <c r="X248" s="31"/>
      <c r="Y248" s="30"/>
      <c r="Z248" s="201"/>
      <c r="AA248" s="30"/>
      <c r="AB248" s="30"/>
      <c r="AC248" s="30"/>
      <c r="AD248" s="30"/>
      <c r="AE248" s="30"/>
      <c r="AF248" s="30"/>
      <c r="AG248"/>
    </row>
  </sheetData>
  <mergeCells count="505">
    <mergeCell ref="R83:T84"/>
    <mergeCell ref="R86:T87"/>
    <mergeCell ref="R95:T96"/>
    <mergeCell ref="R98:T99"/>
    <mergeCell ref="R107:T108"/>
    <mergeCell ref="R239:T240"/>
    <mergeCell ref="R242:T243"/>
    <mergeCell ref="R179:T180"/>
    <mergeCell ref="R182:T183"/>
    <mergeCell ref="R191:T192"/>
    <mergeCell ref="R194:T195"/>
    <mergeCell ref="R203:T204"/>
    <mergeCell ref="R206:T207"/>
    <mergeCell ref="R215:T216"/>
    <mergeCell ref="R218:T219"/>
    <mergeCell ref="R227:T228"/>
    <mergeCell ref="R233:T234"/>
    <mergeCell ref="R122:T123"/>
    <mergeCell ref="R131:T132"/>
    <mergeCell ref="R106:S106"/>
    <mergeCell ref="R110:T111"/>
    <mergeCell ref="R119:T120"/>
    <mergeCell ref="R214:S214"/>
    <mergeCell ref="R158:T159"/>
    <mergeCell ref="U246:V246"/>
    <mergeCell ref="U100:V100"/>
    <mergeCell ref="U102:V102"/>
    <mergeCell ref="U106:V106"/>
    <mergeCell ref="U108:V108"/>
    <mergeCell ref="U110:W110"/>
    <mergeCell ref="U118:V118"/>
    <mergeCell ref="U230:W230"/>
    <mergeCell ref="U232:V232"/>
    <mergeCell ref="U234:V234"/>
    <mergeCell ref="U244:V244"/>
    <mergeCell ref="U208:V208"/>
    <mergeCell ref="U210:V210"/>
    <mergeCell ref="U148:V148"/>
    <mergeCell ref="U150:V150"/>
    <mergeCell ref="U154:V154"/>
    <mergeCell ref="U156:V156"/>
    <mergeCell ref="U158:W158"/>
    <mergeCell ref="U160:V160"/>
    <mergeCell ref="U162:V162"/>
    <mergeCell ref="U134:W134"/>
    <mergeCell ref="U136:V136"/>
    <mergeCell ref="U138:V138"/>
    <mergeCell ref="U174:V174"/>
    <mergeCell ref="Z242:Z243"/>
    <mergeCell ref="AE110:AE111"/>
    <mergeCell ref="AE122:AE123"/>
    <mergeCell ref="AE134:AE135"/>
    <mergeCell ref="AE146:AE147"/>
    <mergeCell ref="AE158:AE159"/>
    <mergeCell ref="AE170:AE171"/>
    <mergeCell ref="AE182:AE183"/>
    <mergeCell ref="AE194:AE195"/>
    <mergeCell ref="AE206:AE207"/>
    <mergeCell ref="AE218:AE219"/>
    <mergeCell ref="AE230:AE231"/>
    <mergeCell ref="AE242:AE243"/>
    <mergeCell ref="Z170:Z171"/>
    <mergeCell ref="Z182:Z183"/>
    <mergeCell ref="Y238:Z238"/>
    <mergeCell ref="AB238:AC238"/>
    <mergeCell ref="Y226:Z226"/>
    <mergeCell ref="AB226:AC226"/>
    <mergeCell ref="AB214:AC214"/>
    <mergeCell ref="Z218:Z219"/>
    <mergeCell ref="Z230:Z231"/>
    <mergeCell ref="Z146:Z147"/>
    <mergeCell ref="Z158:Z159"/>
    <mergeCell ref="AE74:AE75"/>
    <mergeCell ref="AE86:AE87"/>
    <mergeCell ref="AE98:AE99"/>
    <mergeCell ref="Z98:Z99"/>
    <mergeCell ref="Z110:Z111"/>
    <mergeCell ref="Z122:Z123"/>
    <mergeCell ref="Z134:Z135"/>
    <mergeCell ref="Z194:Z195"/>
    <mergeCell ref="Z206:Z207"/>
    <mergeCell ref="Y82:Z82"/>
    <mergeCell ref="AB82:AC82"/>
    <mergeCell ref="Z86:Z87"/>
    <mergeCell ref="AB106:AC106"/>
    <mergeCell ref="Y118:Z118"/>
    <mergeCell ref="AB118:AC118"/>
    <mergeCell ref="AB166:AC166"/>
    <mergeCell ref="AB202:AC202"/>
    <mergeCell ref="AB190:AC190"/>
    <mergeCell ref="AB154:AC154"/>
    <mergeCell ref="AB130:AC130"/>
    <mergeCell ref="Y142:Z142"/>
    <mergeCell ref="AB142:AC142"/>
    <mergeCell ref="Y130:Z130"/>
    <mergeCell ref="AB178:AC178"/>
    <mergeCell ref="AE14:AE15"/>
    <mergeCell ref="AE26:AE27"/>
    <mergeCell ref="AE38:AE39"/>
    <mergeCell ref="AE50:AE51"/>
    <mergeCell ref="Z14:Z15"/>
    <mergeCell ref="Z26:Z27"/>
    <mergeCell ref="Z38:Z39"/>
    <mergeCell ref="Z50:Z51"/>
    <mergeCell ref="Z62:Z63"/>
    <mergeCell ref="AE62:AE63"/>
    <mergeCell ref="AB58:AC58"/>
    <mergeCell ref="AB46:AC46"/>
    <mergeCell ref="Y46:Z46"/>
    <mergeCell ref="AB34:AC34"/>
    <mergeCell ref="Y34:Z34"/>
    <mergeCell ref="AB22:AC22"/>
    <mergeCell ref="Y58:Z58"/>
    <mergeCell ref="Y22:Z22"/>
    <mergeCell ref="R245:T246"/>
    <mergeCell ref="R53:T54"/>
    <mergeCell ref="R65:T66"/>
    <mergeCell ref="R77:T78"/>
    <mergeCell ref="R89:T90"/>
    <mergeCell ref="R101:T102"/>
    <mergeCell ref="R113:T114"/>
    <mergeCell ref="R125:T126"/>
    <mergeCell ref="R137:T138"/>
    <mergeCell ref="R149:T150"/>
    <mergeCell ref="R161:T162"/>
    <mergeCell ref="R173:T174"/>
    <mergeCell ref="R185:T186"/>
    <mergeCell ref="R197:T198"/>
    <mergeCell ref="R209:T210"/>
    <mergeCell ref="R118:S118"/>
    <mergeCell ref="R167:T168"/>
    <mergeCell ref="R202:S202"/>
    <mergeCell ref="R238:S238"/>
    <mergeCell ref="R221:T222"/>
    <mergeCell ref="R82:S82"/>
    <mergeCell ref="R226:S226"/>
    <mergeCell ref="R154:S154"/>
    <mergeCell ref="R155:T156"/>
    <mergeCell ref="C226:C234"/>
    <mergeCell ref="C238:C246"/>
    <mergeCell ref="C118:C126"/>
    <mergeCell ref="C130:C138"/>
    <mergeCell ref="C142:C150"/>
    <mergeCell ref="C154:C162"/>
    <mergeCell ref="C166:C174"/>
    <mergeCell ref="C178:C186"/>
    <mergeCell ref="C190:C198"/>
    <mergeCell ref="C202:C210"/>
    <mergeCell ref="C214:C222"/>
    <mergeCell ref="R17:T18"/>
    <mergeCell ref="C10:C18"/>
    <mergeCell ref="C22:C30"/>
    <mergeCell ref="C34:C42"/>
    <mergeCell ref="R29:T30"/>
    <mergeCell ref="R41:T42"/>
    <mergeCell ref="H10:I10"/>
    <mergeCell ref="K37:K38"/>
    <mergeCell ref="K25:K26"/>
    <mergeCell ref="F26:F27"/>
    <mergeCell ref="R22:S22"/>
    <mergeCell ref="R34:S34"/>
    <mergeCell ref="R11:T12"/>
    <mergeCell ref="R14:T15"/>
    <mergeCell ref="R23:T24"/>
    <mergeCell ref="R26:T27"/>
    <mergeCell ref="R35:T36"/>
    <mergeCell ref="R38:T39"/>
    <mergeCell ref="C94:C102"/>
    <mergeCell ref="C106:C114"/>
    <mergeCell ref="AB94:AC94"/>
    <mergeCell ref="K97:K98"/>
    <mergeCell ref="F98:F99"/>
    <mergeCell ref="F94:G94"/>
    <mergeCell ref="H94:I94"/>
    <mergeCell ref="J94:K94"/>
    <mergeCell ref="L94:N94"/>
    <mergeCell ref="O94:Q94"/>
    <mergeCell ref="Y94:Z94"/>
    <mergeCell ref="F106:G106"/>
    <mergeCell ref="H106:I106"/>
    <mergeCell ref="J106:K106"/>
    <mergeCell ref="L106:N106"/>
    <mergeCell ref="O106:Q106"/>
    <mergeCell ref="Y106:Z106"/>
    <mergeCell ref="U112:V112"/>
    <mergeCell ref="U114:V114"/>
    <mergeCell ref="F110:F111"/>
    <mergeCell ref="R94:S94"/>
    <mergeCell ref="U94:V94"/>
    <mergeCell ref="U96:V96"/>
    <mergeCell ref="U98:W98"/>
    <mergeCell ref="F82:G82"/>
    <mergeCell ref="H82:I82"/>
    <mergeCell ref="J82:K82"/>
    <mergeCell ref="L82:N82"/>
    <mergeCell ref="O82:Q82"/>
    <mergeCell ref="C46:C54"/>
    <mergeCell ref="C58:C66"/>
    <mergeCell ref="C70:C78"/>
    <mergeCell ref="C82:C90"/>
    <mergeCell ref="K85:K86"/>
    <mergeCell ref="F86:F87"/>
    <mergeCell ref="K61:K62"/>
    <mergeCell ref="F62:F63"/>
    <mergeCell ref="R46:S46"/>
    <mergeCell ref="R58:S58"/>
    <mergeCell ref="K73:K74"/>
    <mergeCell ref="F74:F75"/>
    <mergeCell ref="F70:G70"/>
    <mergeCell ref="H70:I70"/>
    <mergeCell ref="J70:K70"/>
    <mergeCell ref="L70:N70"/>
    <mergeCell ref="O70:Q70"/>
    <mergeCell ref="R70:S70"/>
    <mergeCell ref="F46:G46"/>
    <mergeCell ref="H46:I46"/>
    <mergeCell ref="J46:K46"/>
    <mergeCell ref="L46:N46"/>
    <mergeCell ref="O46:Q46"/>
    <mergeCell ref="R47:T48"/>
    <mergeCell ref="R50:T51"/>
    <mergeCell ref="R59:T60"/>
    <mergeCell ref="R62:T63"/>
    <mergeCell ref="R71:T72"/>
    <mergeCell ref="R74:T75"/>
    <mergeCell ref="AB70:AC70"/>
    <mergeCell ref="Y70:Z70"/>
    <mergeCell ref="U58:V58"/>
    <mergeCell ref="U60:V60"/>
    <mergeCell ref="U62:W62"/>
    <mergeCell ref="U64:V64"/>
    <mergeCell ref="U66:V66"/>
    <mergeCell ref="K49:K50"/>
    <mergeCell ref="F50:F51"/>
    <mergeCell ref="U70:V70"/>
    <mergeCell ref="F58:G58"/>
    <mergeCell ref="H58:I58"/>
    <mergeCell ref="J58:K58"/>
    <mergeCell ref="L58:N58"/>
    <mergeCell ref="O58:Q58"/>
    <mergeCell ref="U52:V52"/>
    <mergeCell ref="U54:V54"/>
    <mergeCell ref="U26:W26"/>
    <mergeCell ref="U28:V28"/>
    <mergeCell ref="F38:F39"/>
    <mergeCell ref="F34:G34"/>
    <mergeCell ref="H34:I34"/>
    <mergeCell ref="J34:K34"/>
    <mergeCell ref="L34:N34"/>
    <mergeCell ref="O34:Q34"/>
    <mergeCell ref="F22:G22"/>
    <mergeCell ref="H22:I22"/>
    <mergeCell ref="J22:K22"/>
    <mergeCell ref="L22:N22"/>
    <mergeCell ref="O22:Q22"/>
    <mergeCell ref="U24:V24"/>
    <mergeCell ref="U22:V22"/>
    <mergeCell ref="U30:V30"/>
    <mergeCell ref="U34:V34"/>
    <mergeCell ref="U36:V36"/>
    <mergeCell ref="U38:W38"/>
    <mergeCell ref="AB10:AC10"/>
    <mergeCell ref="Y10:Z10"/>
    <mergeCell ref="X4:Z4"/>
    <mergeCell ref="U4:V4"/>
    <mergeCell ref="L5:N5"/>
    <mergeCell ref="O5:Q5"/>
    <mergeCell ref="X5:Z5"/>
    <mergeCell ref="U5:V5"/>
    <mergeCell ref="L6:N6"/>
    <mergeCell ref="O6:Q6"/>
    <mergeCell ref="U6:V6"/>
    <mergeCell ref="R4:S4"/>
    <mergeCell ref="R5:S5"/>
    <mergeCell ref="R6:S6"/>
    <mergeCell ref="R7:S7"/>
    <mergeCell ref="R8:S8"/>
    <mergeCell ref="R9:S9"/>
    <mergeCell ref="U10:V10"/>
    <mergeCell ref="A5:A9"/>
    <mergeCell ref="E5:F5"/>
    <mergeCell ref="E6:F6"/>
    <mergeCell ref="E7:F7"/>
    <mergeCell ref="E8:F8"/>
    <mergeCell ref="E9:F9"/>
    <mergeCell ref="H5:I5"/>
    <mergeCell ref="H6:I6"/>
    <mergeCell ref="X3:Z3"/>
    <mergeCell ref="L3:N3"/>
    <mergeCell ref="O3:Q3"/>
    <mergeCell ref="U3:V3"/>
    <mergeCell ref="X8:Z8"/>
    <mergeCell ref="H9:I9"/>
    <mergeCell ref="J5:K5"/>
    <mergeCell ref="J6:K6"/>
    <mergeCell ref="J7:K7"/>
    <mergeCell ref="J8:K8"/>
    <mergeCell ref="J9:K9"/>
    <mergeCell ref="L9:N9"/>
    <mergeCell ref="R3:T3"/>
    <mergeCell ref="H3:I3"/>
    <mergeCell ref="H2:V2"/>
    <mergeCell ref="F14:F15"/>
    <mergeCell ref="U12:V12"/>
    <mergeCell ref="J3:K3"/>
    <mergeCell ref="L10:N10"/>
    <mergeCell ref="U14:W14"/>
    <mergeCell ref="E3:F3"/>
    <mergeCell ref="E4:F4"/>
    <mergeCell ref="J4:K4"/>
    <mergeCell ref="L4:N4"/>
    <mergeCell ref="O4:Q4"/>
    <mergeCell ref="H4:I4"/>
    <mergeCell ref="K13:K14"/>
    <mergeCell ref="O10:Q10"/>
    <mergeCell ref="J10:K10"/>
    <mergeCell ref="U8:V8"/>
    <mergeCell ref="H7:I7"/>
    <mergeCell ref="H8:I8"/>
    <mergeCell ref="R10:S10"/>
    <mergeCell ref="F118:G118"/>
    <mergeCell ref="H118:I118"/>
    <mergeCell ref="J118:K118"/>
    <mergeCell ref="L118:N118"/>
    <mergeCell ref="O118:Q118"/>
    <mergeCell ref="K121:K122"/>
    <mergeCell ref="F122:F123"/>
    <mergeCell ref="K145:K146"/>
    <mergeCell ref="F130:G130"/>
    <mergeCell ref="H130:I130"/>
    <mergeCell ref="J130:K130"/>
    <mergeCell ref="L130:N130"/>
    <mergeCell ref="O130:Q130"/>
    <mergeCell ref="K133:K134"/>
    <mergeCell ref="F134:F135"/>
    <mergeCell ref="F142:G142"/>
    <mergeCell ref="H142:I142"/>
    <mergeCell ref="J142:K142"/>
    <mergeCell ref="L142:N142"/>
    <mergeCell ref="O142:Q142"/>
    <mergeCell ref="F146:F147"/>
    <mergeCell ref="R142:S142"/>
    <mergeCell ref="U142:V142"/>
    <mergeCell ref="U144:V144"/>
    <mergeCell ref="U146:W146"/>
    <mergeCell ref="R134:T135"/>
    <mergeCell ref="R143:T144"/>
    <mergeCell ref="R146:T147"/>
    <mergeCell ref="U170:W170"/>
    <mergeCell ref="U172:V172"/>
    <mergeCell ref="R170:T171"/>
    <mergeCell ref="F158:F159"/>
    <mergeCell ref="R166:S166"/>
    <mergeCell ref="U166:V166"/>
    <mergeCell ref="U168:V168"/>
    <mergeCell ref="Y214:Z214"/>
    <mergeCell ref="R230:T231"/>
    <mergeCell ref="U204:V204"/>
    <mergeCell ref="U206:W206"/>
    <mergeCell ref="F178:G178"/>
    <mergeCell ref="H178:I178"/>
    <mergeCell ref="J178:K178"/>
    <mergeCell ref="L178:N178"/>
    <mergeCell ref="O178:Q178"/>
    <mergeCell ref="Y178:Z178"/>
    <mergeCell ref="U180:V180"/>
    <mergeCell ref="U194:W194"/>
    <mergeCell ref="U196:V196"/>
    <mergeCell ref="U198:V198"/>
    <mergeCell ref="U202:V202"/>
    <mergeCell ref="U218:W218"/>
    <mergeCell ref="U220:V220"/>
    <mergeCell ref="U222:V222"/>
    <mergeCell ref="U226:V226"/>
    <mergeCell ref="U228:V228"/>
    <mergeCell ref="U214:V214"/>
    <mergeCell ref="U216:V216"/>
    <mergeCell ref="J214:K214"/>
    <mergeCell ref="L214:N214"/>
    <mergeCell ref="O214:Q214"/>
    <mergeCell ref="L190:N190"/>
    <mergeCell ref="O190:Q190"/>
    <mergeCell ref="K241:K242"/>
    <mergeCell ref="F242:F243"/>
    <mergeCell ref="F194:F195"/>
    <mergeCell ref="J202:K202"/>
    <mergeCell ref="L202:N202"/>
    <mergeCell ref="O202:Q202"/>
    <mergeCell ref="K205:K206"/>
    <mergeCell ref="F214:G214"/>
    <mergeCell ref="H214:I214"/>
    <mergeCell ref="F206:F207"/>
    <mergeCell ref="K193:K194"/>
    <mergeCell ref="F202:G202"/>
    <mergeCell ref="H202:I202"/>
    <mergeCell ref="K229:K230"/>
    <mergeCell ref="F226:G226"/>
    <mergeCell ref="H226:I226"/>
    <mergeCell ref="J226:K226"/>
    <mergeCell ref="F230:F231"/>
    <mergeCell ref="C1:I1"/>
    <mergeCell ref="F238:G238"/>
    <mergeCell ref="H238:I238"/>
    <mergeCell ref="J238:K238"/>
    <mergeCell ref="L238:N238"/>
    <mergeCell ref="O238:Q238"/>
    <mergeCell ref="F190:G190"/>
    <mergeCell ref="H190:I190"/>
    <mergeCell ref="J190:K190"/>
    <mergeCell ref="K217:K218"/>
    <mergeCell ref="F218:F219"/>
    <mergeCell ref="K181:K182"/>
    <mergeCell ref="F182:F183"/>
    <mergeCell ref="L226:N226"/>
    <mergeCell ref="O226:Q226"/>
    <mergeCell ref="K169:K170"/>
    <mergeCell ref="F170:F171"/>
    <mergeCell ref="F154:G154"/>
    <mergeCell ref="H154:I154"/>
    <mergeCell ref="J154:K154"/>
    <mergeCell ref="L154:N154"/>
    <mergeCell ref="O154:Q154"/>
    <mergeCell ref="F166:G166"/>
    <mergeCell ref="H166:I166"/>
    <mergeCell ref="Y202:Z202"/>
    <mergeCell ref="Y154:Z154"/>
    <mergeCell ref="Y166:Z166"/>
    <mergeCell ref="J166:K166"/>
    <mergeCell ref="L166:N166"/>
    <mergeCell ref="O166:Q166"/>
    <mergeCell ref="K157:K158"/>
    <mergeCell ref="K109:K110"/>
    <mergeCell ref="U120:V120"/>
    <mergeCell ref="U122:W122"/>
    <mergeCell ref="U124:V124"/>
    <mergeCell ref="U126:V126"/>
    <mergeCell ref="R130:S130"/>
    <mergeCell ref="U130:V130"/>
    <mergeCell ref="U132:V132"/>
    <mergeCell ref="Y190:Z190"/>
    <mergeCell ref="U182:W182"/>
    <mergeCell ref="U184:V184"/>
    <mergeCell ref="U186:V186"/>
    <mergeCell ref="R190:S190"/>
    <mergeCell ref="U190:V190"/>
    <mergeCell ref="U192:V192"/>
    <mergeCell ref="R178:S178"/>
    <mergeCell ref="U178:V178"/>
    <mergeCell ref="U72:V72"/>
    <mergeCell ref="U74:W74"/>
    <mergeCell ref="U76:V76"/>
    <mergeCell ref="U78:V78"/>
    <mergeCell ref="U82:V82"/>
    <mergeCell ref="U84:V84"/>
    <mergeCell ref="U86:W86"/>
    <mergeCell ref="U88:V88"/>
    <mergeCell ref="U90:V90"/>
    <mergeCell ref="A10:A18"/>
    <mergeCell ref="A22:A30"/>
    <mergeCell ref="A34:A42"/>
    <mergeCell ref="A82:A90"/>
    <mergeCell ref="AB3:AF3"/>
    <mergeCell ref="AB4:AF4"/>
    <mergeCell ref="AB5:AF5"/>
    <mergeCell ref="AB6:AF6"/>
    <mergeCell ref="AB7:AF7"/>
    <mergeCell ref="AB8:AF8"/>
    <mergeCell ref="AB9:AF9"/>
    <mergeCell ref="O9:Q9"/>
    <mergeCell ref="U9:V9"/>
    <mergeCell ref="X9:Z9"/>
    <mergeCell ref="X6:Z6"/>
    <mergeCell ref="L7:N7"/>
    <mergeCell ref="O7:Q7"/>
    <mergeCell ref="U7:V7"/>
    <mergeCell ref="X7:Z7"/>
    <mergeCell ref="L8:N8"/>
    <mergeCell ref="O8:Q8"/>
    <mergeCell ref="Z74:Z75"/>
    <mergeCell ref="U16:V16"/>
    <mergeCell ref="U18:V18"/>
    <mergeCell ref="U40:V40"/>
    <mergeCell ref="U42:V42"/>
    <mergeCell ref="U46:V46"/>
    <mergeCell ref="U48:V48"/>
    <mergeCell ref="U50:W50"/>
    <mergeCell ref="A238:A246"/>
    <mergeCell ref="A94:A102"/>
    <mergeCell ref="A106:A114"/>
    <mergeCell ref="A118:A126"/>
    <mergeCell ref="A130:A138"/>
    <mergeCell ref="A142:A150"/>
    <mergeCell ref="A154:A162"/>
    <mergeCell ref="A166:A174"/>
    <mergeCell ref="A178:A186"/>
    <mergeCell ref="A190:A198"/>
    <mergeCell ref="A46:A54"/>
    <mergeCell ref="A58:A66"/>
    <mergeCell ref="A70:A78"/>
    <mergeCell ref="A202:A210"/>
    <mergeCell ref="A214:A222"/>
    <mergeCell ref="A226:A234"/>
    <mergeCell ref="U238:V238"/>
    <mergeCell ref="U240:V240"/>
    <mergeCell ref="U242:W242"/>
  </mergeCells>
  <conditionalFormatting sqref="H12">
    <cfRule type="expression" dxfId="3035" priority="1880">
      <formula>$H$14=TRUE</formula>
    </cfRule>
  </conditionalFormatting>
  <conditionalFormatting sqref="H24">
    <cfRule type="expression" dxfId="3034" priority="1875">
      <formula>$H$26=TRUE</formula>
    </cfRule>
  </conditionalFormatting>
  <conditionalFormatting sqref="H36">
    <cfRule type="expression" dxfId="3033" priority="1874">
      <formula>$H$38=TRUE</formula>
    </cfRule>
  </conditionalFormatting>
  <conditionalFormatting sqref="H38">
    <cfRule type="expression" dxfId="3032" priority="1872">
      <formula>$H$36=TRUE</formula>
    </cfRule>
  </conditionalFormatting>
  <conditionalFormatting sqref="H48">
    <cfRule type="expression" dxfId="3031" priority="1867">
      <formula>$H$50=TRUE</formula>
    </cfRule>
  </conditionalFormatting>
  <conditionalFormatting sqref="H60">
    <cfRule type="expression" dxfId="3030" priority="1863">
      <formula>$H$62=TRUE</formula>
    </cfRule>
  </conditionalFormatting>
  <conditionalFormatting sqref="H72">
    <cfRule type="expression" dxfId="3029" priority="1859">
      <formula>$H$74=TRUE</formula>
    </cfRule>
  </conditionalFormatting>
  <conditionalFormatting sqref="H84">
    <cfRule type="expression" dxfId="3028" priority="1857">
      <formula>$H$86=TRUE</formula>
    </cfRule>
  </conditionalFormatting>
  <conditionalFormatting sqref="H96">
    <cfRule type="expression" dxfId="3027" priority="1851">
      <formula>$H$98=TRUE</formula>
    </cfRule>
  </conditionalFormatting>
  <conditionalFormatting sqref="H108">
    <cfRule type="expression" dxfId="3026" priority="1847">
      <formula>$H$110=TRUE</formula>
    </cfRule>
  </conditionalFormatting>
  <conditionalFormatting sqref="H120">
    <cfRule type="expression" dxfId="3025" priority="1843">
      <formula>$H$122=TRUE</formula>
    </cfRule>
  </conditionalFormatting>
  <conditionalFormatting sqref="H132">
    <cfRule type="expression" dxfId="3024" priority="1841">
      <formula>$H$134=TRUE</formula>
    </cfRule>
  </conditionalFormatting>
  <conditionalFormatting sqref="H144">
    <cfRule type="expression" dxfId="3023" priority="1835">
      <formula>$H$146=TRUE</formula>
    </cfRule>
  </conditionalFormatting>
  <conditionalFormatting sqref="H156">
    <cfRule type="expression" dxfId="3022" priority="1830">
      <formula>$H$158=TRUE</formula>
    </cfRule>
  </conditionalFormatting>
  <conditionalFormatting sqref="H168">
    <cfRule type="expression" dxfId="3021" priority="1826">
      <formula>$H$170=TRUE</formula>
    </cfRule>
  </conditionalFormatting>
  <conditionalFormatting sqref="H180">
    <cfRule type="expression" dxfId="3020" priority="1824">
      <formula>$H$182=TRUE</formula>
    </cfRule>
  </conditionalFormatting>
  <conditionalFormatting sqref="H192">
    <cfRule type="expression" dxfId="3019" priority="1820">
      <formula>$H$194=TRUE</formula>
    </cfRule>
  </conditionalFormatting>
  <conditionalFormatting sqref="H204">
    <cfRule type="expression" dxfId="3018" priority="1815">
      <formula>$H$206=TRUE</formula>
    </cfRule>
  </conditionalFormatting>
  <conditionalFormatting sqref="H216">
    <cfRule type="expression" dxfId="3017" priority="1812">
      <formula>$H$218=TRUE</formula>
    </cfRule>
  </conditionalFormatting>
  <conditionalFormatting sqref="H228">
    <cfRule type="expression" dxfId="3016" priority="1808">
      <formula>$H$230=TRUE</formula>
    </cfRule>
  </conditionalFormatting>
  <conditionalFormatting sqref="H240">
    <cfRule type="expression" dxfId="3015" priority="1804">
      <formula>$H$242=TRUE</formula>
    </cfRule>
  </conditionalFormatting>
  <conditionalFormatting sqref="H10:I18">
    <cfRule type="expression" dxfId="3014" priority="1667">
      <formula>$E$12=FALSE</formula>
    </cfRule>
  </conditionalFormatting>
  <conditionalFormatting sqref="H14:I14">
    <cfRule type="expression" dxfId="3013" priority="1879">
      <formula>$H$12=TRUE</formula>
    </cfRule>
  </conditionalFormatting>
  <conditionalFormatting sqref="H22:I26">
    <cfRule type="expression" dxfId="3012" priority="1387">
      <formula>$E$24=FALSE</formula>
    </cfRule>
  </conditionalFormatting>
  <conditionalFormatting sqref="H26:I26">
    <cfRule type="expression" dxfId="3011" priority="1877">
      <formula>$H$24=TRUE</formula>
    </cfRule>
  </conditionalFormatting>
  <conditionalFormatting sqref="H34:I38">
    <cfRule type="expression" dxfId="3010" priority="1385">
      <formula>$E$36=FALSE</formula>
    </cfRule>
  </conditionalFormatting>
  <conditionalFormatting sqref="H46:I50">
    <cfRule type="expression" dxfId="3009" priority="1382">
      <formula>$E$48=FALSE</formula>
    </cfRule>
  </conditionalFormatting>
  <conditionalFormatting sqref="H50:I50">
    <cfRule type="expression" dxfId="3008" priority="1869">
      <formula>$H$48=TRUE</formula>
    </cfRule>
  </conditionalFormatting>
  <conditionalFormatting sqref="H58:I62">
    <cfRule type="expression" dxfId="3007" priority="1380">
      <formula>$E$60=FALSE</formula>
    </cfRule>
  </conditionalFormatting>
  <conditionalFormatting sqref="H62:I62">
    <cfRule type="expression" dxfId="3006" priority="1865">
      <formula>$H$60=TRUE</formula>
    </cfRule>
  </conditionalFormatting>
  <conditionalFormatting sqref="H70:I74">
    <cfRule type="expression" dxfId="3005" priority="1378">
      <formula>$E$72=FALSE</formula>
    </cfRule>
  </conditionalFormatting>
  <conditionalFormatting sqref="H74:I74">
    <cfRule type="expression" dxfId="3004" priority="1861">
      <formula>$H$72=TRUE</formula>
    </cfRule>
  </conditionalFormatting>
  <conditionalFormatting sqref="H82:I86">
    <cfRule type="expression" dxfId="3003" priority="6372">
      <formula>$E$84=FALSE</formula>
    </cfRule>
  </conditionalFormatting>
  <conditionalFormatting sqref="H86:I86">
    <cfRule type="expression" dxfId="3002" priority="1855">
      <formula>$H$84=TRUE</formula>
    </cfRule>
  </conditionalFormatting>
  <conditionalFormatting sqref="H94:I98">
    <cfRule type="expression" dxfId="3001" priority="1374">
      <formula>$E$96=FALSE</formula>
    </cfRule>
  </conditionalFormatting>
  <conditionalFormatting sqref="H98:I98">
    <cfRule type="expression" dxfId="3000" priority="1853">
      <formula>$H$96=TRUE</formula>
    </cfRule>
  </conditionalFormatting>
  <conditionalFormatting sqref="H106:I110">
    <cfRule type="expression" dxfId="2999" priority="1372">
      <formula>$E$108=FALSE</formula>
    </cfRule>
  </conditionalFormatting>
  <conditionalFormatting sqref="H110:I110">
    <cfRule type="expression" dxfId="2998" priority="1849">
      <formula>$H$108=TRUE</formula>
    </cfRule>
  </conditionalFormatting>
  <conditionalFormatting sqref="H118:I122">
    <cfRule type="expression" dxfId="2997" priority="1370">
      <formula>$E$120=FALSE</formula>
    </cfRule>
  </conditionalFormatting>
  <conditionalFormatting sqref="H122:I122">
    <cfRule type="expression" dxfId="2996" priority="1845">
      <formula>$H$120=TRUE</formula>
    </cfRule>
  </conditionalFormatting>
  <conditionalFormatting sqref="H130:I134">
    <cfRule type="expression" dxfId="2995" priority="1368">
      <formula>$E$132=FALSE</formula>
    </cfRule>
  </conditionalFormatting>
  <conditionalFormatting sqref="H134:I134">
    <cfRule type="expression" dxfId="2994" priority="1839">
      <formula>$H$132=TRUE</formula>
    </cfRule>
  </conditionalFormatting>
  <conditionalFormatting sqref="H142:I146">
    <cfRule type="expression" dxfId="2993" priority="1366">
      <formula>$E$144=FALSE</formula>
    </cfRule>
  </conditionalFormatting>
  <conditionalFormatting sqref="H146:I146">
    <cfRule type="expression" dxfId="2992" priority="1837">
      <formula>$H$144=TRUE</formula>
    </cfRule>
  </conditionalFormatting>
  <conditionalFormatting sqref="H154:I158">
    <cfRule type="expression" dxfId="2991" priority="1364">
      <formula>$E$156=FALSE</formula>
    </cfRule>
  </conditionalFormatting>
  <conditionalFormatting sqref="H158:I158">
    <cfRule type="expression" dxfId="2990" priority="1832">
      <formula>$H$156=TRUE</formula>
    </cfRule>
  </conditionalFormatting>
  <conditionalFormatting sqref="H166:I170">
    <cfRule type="expression" dxfId="2989" priority="1362">
      <formula>$E$168=FALSE</formula>
    </cfRule>
  </conditionalFormatting>
  <conditionalFormatting sqref="H170:I170">
    <cfRule type="expression" dxfId="2988" priority="1828">
      <formula>$H$168=TRUE</formula>
    </cfRule>
  </conditionalFormatting>
  <conditionalFormatting sqref="H178:I182">
    <cfRule type="expression" dxfId="2987" priority="1360">
      <formula>$E$180=FALSE</formula>
    </cfRule>
  </conditionalFormatting>
  <conditionalFormatting sqref="H182:I182">
    <cfRule type="expression" dxfId="2986" priority="1822">
      <formula>$H$180=TRUE</formula>
    </cfRule>
  </conditionalFormatting>
  <conditionalFormatting sqref="H190:I194">
    <cfRule type="expression" dxfId="2985" priority="1357">
      <formula>$E$192=FALSE</formula>
    </cfRule>
  </conditionalFormatting>
  <conditionalFormatting sqref="H194:I194">
    <cfRule type="expression" dxfId="2984" priority="1818">
      <formula>$H$192=TRUE</formula>
    </cfRule>
  </conditionalFormatting>
  <conditionalFormatting sqref="H202:I206">
    <cfRule type="expression" dxfId="2983" priority="1355">
      <formula>$E$204=FALSE</formula>
    </cfRule>
  </conditionalFormatting>
  <conditionalFormatting sqref="H206:I206">
    <cfRule type="expression" dxfId="2982" priority="1816">
      <formula>$H$204=TRUE</formula>
    </cfRule>
  </conditionalFormatting>
  <conditionalFormatting sqref="H214:I218">
    <cfRule type="expression" dxfId="2981" priority="1353">
      <formula>$E$216=FALSE</formula>
    </cfRule>
  </conditionalFormatting>
  <conditionalFormatting sqref="H218:I218">
    <cfRule type="expression" dxfId="2980" priority="1810">
      <formula>$H$216=TRUE</formula>
    </cfRule>
  </conditionalFormatting>
  <conditionalFormatting sqref="H226:I230">
    <cfRule type="expression" dxfId="2979" priority="1351">
      <formula>$E$228=FALSE</formula>
    </cfRule>
  </conditionalFormatting>
  <conditionalFormatting sqref="H230:I230">
    <cfRule type="expression" dxfId="2978" priority="1806">
      <formula>$H$228=TRUE</formula>
    </cfRule>
  </conditionalFormatting>
  <conditionalFormatting sqref="H238:I242">
    <cfRule type="expression" dxfId="2977" priority="1329">
      <formula>$E$240=FALSE</formula>
    </cfRule>
  </conditionalFormatting>
  <conditionalFormatting sqref="H242:I242">
    <cfRule type="expression" dxfId="2976" priority="1802">
      <formula>$H$240=TRUE</formula>
    </cfRule>
  </conditionalFormatting>
  <conditionalFormatting sqref="I12:I13">
    <cfRule type="expression" dxfId="2975" priority="1881">
      <formula>$H$14=TRUE</formula>
    </cfRule>
  </conditionalFormatting>
  <conditionalFormatting sqref="I24:I25">
    <cfRule type="expression" dxfId="2974" priority="1876">
      <formula>$H$26=TRUE</formula>
    </cfRule>
  </conditionalFormatting>
  <conditionalFormatting sqref="I36:I37">
    <cfRule type="expression" dxfId="2973" priority="2109">
      <formula>$H$38=TRUE</formula>
    </cfRule>
  </conditionalFormatting>
  <conditionalFormatting sqref="I38">
    <cfRule type="expression" dxfId="2972" priority="1871">
      <formula>TRUE=$H$36</formula>
    </cfRule>
  </conditionalFormatting>
  <conditionalFormatting sqref="I48:I49">
    <cfRule type="expression" dxfId="2971" priority="1868">
      <formula>$H$50=TRUE</formula>
    </cfRule>
  </conditionalFormatting>
  <conditionalFormatting sqref="I60:I61">
    <cfRule type="expression" dxfId="2970" priority="1864">
      <formula>$H$62=TRUE</formula>
    </cfRule>
  </conditionalFormatting>
  <conditionalFormatting sqref="I72:I73">
    <cfRule type="expression" dxfId="2969" priority="1860">
      <formula>$H$74=TRUE</formula>
    </cfRule>
  </conditionalFormatting>
  <conditionalFormatting sqref="I84:I85">
    <cfRule type="expression" dxfId="2968" priority="1858">
      <formula>$H$86=TRUE</formula>
    </cfRule>
  </conditionalFormatting>
  <conditionalFormatting sqref="I96:I97">
    <cfRule type="expression" dxfId="2967" priority="1852">
      <formula>$H$98=TRUE</formula>
    </cfRule>
  </conditionalFormatting>
  <conditionalFormatting sqref="I108:I109">
    <cfRule type="expression" dxfId="2966" priority="1848">
      <formula>$H$110=TRUE</formula>
    </cfRule>
  </conditionalFormatting>
  <conditionalFormatting sqref="I120:I121">
    <cfRule type="expression" dxfId="2965" priority="1844">
      <formula>$H$122=TRUE</formula>
    </cfRule>
  </conditionalFormatting>
  <conditionalFormatting sqref="I132:I133">
    <cfRule type="expression" dxfId="2964" priority="1842">
      <formula>$H$134=TRUE</formula>
    </cfRule>
  </conditionalFormatting>
  <conditionalFormatting sqref="I144:I145">
    <cfRule type="expression" dxfId="2963" priority="1836">
      <formula>$H$146=TRUE</formula>
    </cfRule>
  </conditionalFormatting>
  <conditionalFormatting sqref="I156:I157">
    <cfRule type="expression" dxfId="2962" priority="1831">
      <formula>$H$158=TRUE</formula>
    </cfRule>
  </conditionalFormatting>
  <conditionalFormatting sqref="I168:I169">
    <cfRule type="expression" dxfId="2961" priority="1827">
      <formula>$H$170=TRUE</formula>
    </cfRule>
  </conditionalFormatting>
  <conditionalFormatting sqref="I180:I181">
    <cfRule type="expression" dxfId="2960" priority="1825">
      <formula>$H$182=TRUE</formula>
    </cfRule>
  </conditionalFormatting>
  <conditionalFormatting sqref="I192:I193">
    <cfRule type="expression" dxfId="2959" priority="1821">
      <formula>$H$194=TRUE</formula>
    </cfRule>
  </conditionalFormatting>
  <conditionalFormatting sqref="I204:I205">
    <cfRule type="expression" dxfId="2958" priority="1814">
      <formula>$H$206=TRUE</formula>
    </cfRule>
  </conditionalFormatting>
  <conditionalFormatting sqref="I216:I217">
    <cfRule type="expression" dxfId="2957" priority="1813">
      <formula>$H$218=TRUE</formula>
    </cfRule>
  </conditionalFormatting>
  <conditionalFormatting sqref="I228:I229">
    <cfRule type="expression" dxfId="2956" priority="1809">
      <formula>$H$230=TRUE</formula>
    </cfRule>
  </conditionalFormatting>
  <conditionalFormatting sqref="I240:I241">
    <cfRule type="expression" dxfId="2955" priority="1805">
      <formula>$H$242=TRUE</formula>
    </cfRule>
  </conditionalFormatting>
  <conditionalFormatting sqref="J12">
    <cfRule type="expression" dxfId="2954" priority="3581">
      <formula>H14=TRUE</formula>
    </cfRule>
  </conditionalFormatting>
  <conditionalFormatting sqref="J13">
    <cfRule type="expression" dxfId="2953" priority="1958">
      <formula>$J$12=TRUE</formula>
    </cfRule>
    <cfRule type="expression" dxfId="2952" priority="3582">
      <formula>H14=TRUE</formula>
    </cfRule>
  </conditionalFormatting>
  <conditionalFormatting sqref="J24">
    <cfRule type="expression" dxfId="2951" priority="3514">
      <formula>H26=TRUE</formula>
    </cfRule>
  </conditionalFormatting>
  <conditionalFormatting sqref="J25">
    <cfRule type="expression" dxfId="2950" priority="1955">
      <formula>$J$24=TRUE</formula>
    </cfRule>
    <cfRule type="expression" dxfId="2949" priority="3515">
      <formula>H26=TRUE</formula>
    </cfRule>
  </conditionalFormatting>
  <conditionalFormatting sqref="J36">
    <cfRule type="expression" dxfId="2948" priority="3451">
      <formula>H38=TRUE</formula>
    </cfRule>
  </conditionalFormatting>
  <conditionalFormatting sqref="J37">
    <cfRule type="expression" dxfId="2947" priority="3452">
      <formula>H38=TRUE</formula>
    </cfRule>
    <cfRule type="expression" dxfId="2946" priority="1953">
      <formula>$J$36=TRUE</formula>
    </cfRule>
  </conditionalFormatting>
  <conditionalFormatting sqref="J48">
    <cfRule type="expression" dxfId="2945" priority="3389">
      <formula>H50=TRUE</formula>
    </cfRule>
  </conditionalFormatting>
  <conditionalFormatting sqref="J49">
    <cfRule type="expression" dxfId="2944" priority="1951">
      <formula>$J$48=TRUE</formula>
    </cfRule>
    <cfRule type="expression" dxfId="2943" priority="3390">
      <formula>H50=TRUE</formula>
    </cfRule>
  </conditionalFormatting>
  <conditionalFormatting sqref="J60">
    <cfRule type="expression" dxfId="2942" priority="3327">
      <formula>H62=TRUE</formula>
    </cfRule>
  </conditionalFormatting>
  <conditionalFormatting sqref="J61">
    <cfRule type="expression" dxfId="2941" priority="1949">
      <formula>$J$60=TRUE</formula>
    </cfRule>
    <cfRule type="expression" dxfId="2940" priority="3328">
      <formula>H62=TRUE</formula>
    </cfRule>
  </conditionalFormatting>
  <conditionalFormatting sqref="J72">
    <cfRule type="expression" dxfId="2939" priority="3265">
      <formula>H74=TRUE</formula>
    </cfRule>
  </conditionalFormatting>
  <conditionalFormatting sqref="J73">
    <cfRule type="expression" dxfId="2938" priority="1947">
      <formula>$J$72=TRUE</formula>
    </cfRule>
    <cfRule type="expression" dxfId="2937" priority="3266">
      <formula>H74=TRUE</formula>
    </cfRule>
  </conditionalFormatting>
  <conditionalFormatting sqref="J84">
    <cfRule type="expression" dxfId="2936" priority="3203">
      <formula>H86=TRUE</formula>
    </cfRule>
  </conditionalFormatting>
  <conditionalFormatting sqref="J85">
    <cfRule type="expression" dxfId="2935" priority="1945">
      <formula>$J$84=TRUE</formula>
    </cfRule>
    <cfRule type="expression" dxfId="2934" priority="3204">
      <formula>H86=TRUE</formula>
    </cfRule>
  </conditionalFormatting>
  <conditionalFormatting sqref="J96">
    <cfRule type="expression" dxfId="2933" priority="3141">
      <formula>H98=TRUE</formula>
    </cfRule>
  </conditionalFormatting>
  <conditionalFormatting sqref="J97">
    <cfRule type="expression" dxfId="2932" priority="3142">
      <formula>H98=TRUE</formula>
    </cfRule>
    <cfRule type="expression" dxfId="2931" priority="1943">
      <formula>$J$96=TRUE</formula>
    </cfRule>
  </conditionalFormatting>
  <conditionalFormatting sqref="J108">
    <cfRule type="expression" dxfId="2930" priority="3053">
      <formula>H110=TRUE</formula>
    </cfRule>
  </conditionalFormatting>
  <conditionalFormatting sqref="J109">
    <cfRule type="expression" dxfId="2929" priority="3054">
      <formula>H110=TRUE</formula>
    </cfRule>
    <cfRule type="expression" dxfId="2928" priority="1941">
      <formula>$J$108=TRUE</formula>
    </cfRule>
  </conditionalFormatting>
  <conditionalFormatting sqref="J120">
    <cfRule type="expression" dxfId="2927" priority="2991">
      <formula>H122=TRUE</formula>
    </cfRule>
  </conditionalFormatting>
  <conditionalFormatting sqref="J121">
    <cfRule type="expression" dxfId="2926" priority="2992">
      <formula>H122=TRUE</formula>
    </cfRule>
    <cfRule type="expression" dxfId="2925" priority="1939">
      <formula>$J$120=TRUE</formula>
    </cfRule>
  </conditionalFormatting>
  <conditionalFormatting sqref="J132">
    <cfRule type="expression" dxfId="2924" priority="2929">
      <formula>H134=TRUE</formula>
    </cfRule>
  </conditionalFormatting>
  <conditionalFormatting sqref="J133">
    <cfRule type="expression" dxfId="2923" priority="2930">
      <formula>H134=TRUE</formula>
    </cfRule>
    <cfRule type="expression" dxfId="2922" priority="1937">
      <formula>$J$132=TRUE</formula>
    </cfRule>
  </conditionalFormatting>
  <conditionalFormatting sqref="J145">
    <cfRule type="expression" dxfId="2921" priority="2868">
      <formula>H146=TRUE</formula>
    </cfRule>
    <cfRule type="expression" dxfId="2920" priority="1935">
      <formula>$J$144=TRUE</formula>
    </cfRule>
  </conditionalFormatting>
  <conditionalFormatting sqref="J156">
    <cfRule type="expression" dxfId="2919" priority="2805">
      <formula>H158=TRUE</formula>
    </cfRule>
  </conditionalFormatting>
  <conditionalFormatting sqref="J157">
    <cfRule type="expression" dxfId="2918" priority="2806">
      <formula>H158=TRUE</formula>
    </cfRule>
    <cfRule type="expression" dxfId="2917" priority="1933">
      <formula>$J$156=TRUE</formula>
    </cfRule>
  </conditionalFormatting>
  <conditionalFormatting sqref="J168">
    <cfRule type="expression" dxfId="2916" priority="2743">
      <formula>H170=TRUE</formula>
    </cfRule>
  </conditionalFormatting>
  <conditionalFormatting sqref="J169">
    <cfRule type="expression" dxfId="2915" priority="2744">
      <formula>H170=TRUE</formula>
    </cfRule>
    <cfRule type="expression" dxfId="2914" priority="1931">
      <formula>$J$168=TRUE</formula>
    </cfRule>
  </conditionalFormatting>
  <conditionalFormatting sqref="J180">
    <cfRule type="expression" dxfId="2913" priority="2681">
      <formula>H182=TRUE</formula>
    </cfRule>
  </conditionalFormatting>
  <conditionalFormatting sqref="J181">
    <cfRule type="expression" dxfId="2912" priority="1929">
      <formula>$J$180=TRUE</formula>
    </cfRule>
    <cfRule type="expression" dxfId="2911" priority="2682">
      <formula>H182=TRUE</formula>
    </cfRule>
  </conditionalFormatting>
  <conditionalFormatting sqref="J192">
    <cfRule type="expression" dxfId="2910" priority="2619">
      <formula>H194=TRUE</formula>
    </cfRule>
  </conditionalFormatting>
  <conditionalFormatting sqref="J193">
    <cfRule type="expression" dxfId="2909" priority="1927">
      <formula>$J$192=TRUE</formula>
    </cfRule>
    <cfRule type="expression" dxfId="2908" priority="2620">
      <formula>H194=TRUE</formula>
    </cfRule>
  </conditionalFormatting>
  <conditionalFormatting sqref="J204">
    <cfRule type="expression" dxfId="2907" priority="2557">
      <formula>H206=TRUE</formula>
    </cfRule>
  </conditionalFormatting>
  <conditionalFormatting sqref="J205">
    <cfRule type="expression" dxfId="2906" priority="1926">
      <formula>$J$204=TRUE</formula>
    </cfRule>
    <cfRule type="expression" dxfId="2905" priority="2558">
      <formula>H206=TRUE</formula>
    </cfRule>
  </conditionalFormatting>
  <conditionalFormatting sqref="J216">
    <cfRule type="expression" dxfId="2904" priority="2495">
      <formula>H218=TRUE</formula>
    </cfRule>
  </conditionalFormatting>
  <conditionalFormatting sqref="J217">
    <cfRule type="expression" dxfId="2903" priority="2496">
      <formula>H218=TRUE</formula>
    </cfRule>
    <cfRule type="expression" dxfId="2902" priority="1923">
      <formula>$J$216=TRUE</formula>
    </cfRule>
  </conditionalFormatting>
  <conditionalFormatting sqref="J228">
    <cfRule type="expression" dxfId="2901" priority="2433">
      <formula>H230=TRUE</formula>
    </cfRule>
  </conditionalFormatting>
  <conditionalFormatting sqref="J229">
    <cfRule type="expression" dxfId="2900" priority="2434">
      <formula>H230=TRUE</formula>
    </cfRule>
    <cfRule type="expression" dxfId="2899" priority="1921">
      <formula>$J$228=TRUE</formula>
    </cfRule>
  </conditionalFormatting>
  <conditionalFormatting sqref="J240">
    <cfRule type="expression" dxfId="2898" priority="2371">
      <formula>H242=TRUE</formula>
    </cfRule>
  </conditionalFormatting>
  <conditionalFormatting sqref="J241">
    <cfRule type="expression" dxfId="2897" priority="1919">
      <formula>$J$240=TRUE</formula>
    </cfRule>
    <cfRule type="expression" dxfId="2896" priority="2372">
      <formula>H242=TRUE</formula>
    </cfRule>
  </conditionalFormatting>
  <conditionalFormatting sqref="J3:K3">
    <cfRule type="expression" dxfId="2895" priority="6374">
      <formula>OR(H14,H26,H38,H50,H62,H74,H86,H98,H110,H122,H134,H146,H158,H170,H182,H194,H206,H218,H230,H242)</formula>
    </cfRule>
  </conditionalFormatting>
  <conditionalFormatting sqref="J12:K12">
    <cfRule type="expression" dxfId="2894" priority="1917">
      <formula>$J$13=TRUE</formula>
    </cfRule>
  </conditionalFormatting>
  <conditionalFormatting sqref="J22:K23">
    <cfRule type="expression" dxfId="2893" priority="3471">
      <formula>H26=TRUE</formula>
    </cfRule>
  </conditionalFormatting>
  <conditionalFormatting sqref="J24:K24">
    <cfRule type="expression" dxfId="2892" priority="1915">
      <formula>$J$25=TRUE</formula>
    </cfRule>
  </conditionalFormatting>
  <conditionalFormatting sqref="J34:K35">
    <cfRule type="expression" dxfId="2891" priority="3409">
      <formula>H38=TRUE</formula>
    </cfRule>
  </conditionalFormatting>
  <conditionalFormatting sqref="J36:K36">
    <cfRule type="expression" dxfId="2890" priority="1913">
      <formula>$J$37=TRUE</formula>
    </cfRule>
  </conditionalFormatting>
  <conditionalFormatting sqref="J46:K47">
    <cfRule type="expression" dxfId="2889" priority="3347">
      <formula>H50=TRUE</formula>
    </cfRule>
  </conditionalFormatting>
  <conditionalFormatting sqref="J48:K48">
    <cfRule type="expression" dxfId="2888" priority="1911">
      <formula>$J$49=TRUE</formula>
    </cfRule>
  </conditionalFormatting>
  <conditionalFormatting sqref="J58:K59">
    <cfRule type="expression" dxfId="2887" priority="3285">
      <formula>H62=TRUE</formula>
    </cfRule>
  </conditionalFormatting>
  <conditionalFormatting sqref="J60:K60">
    <cfRule type="expression" dxfId="2886" priority="1909">
      <formula>$J$61=TRUE</formula>
    </cfRule>
  </conditionalFormatting>
  <conditionalFormatting sqref="J70:K71">
    <cfRule type="expression" dxfId="2885" priority="3223">
      <formula>H74=TRUE</formula>
    </cfRule>
  </conditionalFormatting>
  <conditionalFormatting sqref="J72:K72">
    <cfRule type="expression" dxfId="2884" priority="1907">
      <formula>$J$73=TRUE</formula>
    </cfRule>
  </conditionalFormatting>
  <conditionalFormatting sqref="J82:K83 J10:K11">
    <cfRule type="expression" dxfId="2883" priority="3472">
      <formula>H14=TRUE</formula>
    </cfRule>
  </conditionalFormatting>
  <conditionalFormatting sqref="J84:K84">
    <cfRule type="expression" dxfId="2882" priority="3">
      <formula>$J$85=TRUE</formula>
    </cfRule>
  </conditionalFormatting>
  <conditionalFormatting sqref="J94:K95">
    <cfRule type="expression" dxfId="2881" priority="3099">
      <formula>H98=TRUE</formula>
    </cfRule>
  </conditionalFormatting>
  <conditionalFormatting sqref="J96:K96">
    <cfRule type="expression" dxfId="2880" priority="1905">
      <formula>$J$97=TRUE</formula>
    </cfRule>
  </conditionalFormatting>
  <conditionalFormatting sqref="J106:K107">
    <cfRule type="expression" dxfId="2879" priority="3017">
      <formula>H110=TRUE</formula>
    </cfRule>
  </conditionalFormatting>
  <conditionalFormatting sqref="J108:K108">
    <cfRule type="expression" dxfId="2878" priority="1903">
      <formula>$J$109=TRUE</formula>
    </cfRule>
  </conditionalFormatting>
  <conditionalFormatting sqref="J118:K119">
    <cfRule type="expression" dxfId="2877" priority="2955">
      <formula>H122=TRUE</formula>
    </cfRule>
  </conditionalFormatting>
  <conditionalFormatting sqref="J120:K120">
    <cfRule type="expression" dxfId="2876" priority="1901">
      <formula>$J$121=TRUE</formula>
    </cfRule>
  </conditionalFormatting>
  <conditionalFormatting sqref="J130:K131">
    <cfRule type="expression" dxfId="2875" priority="2893">
      <formula>H134=TRUE</formula>
    </cfRule>
  </conditionalFormatting>
  <conditionalFormatting sqref="J132:K132">
    <cfRule type="expression" dxfId="2874" priority="1899">
      <formula>$J$133=TRUE</formula>
    </cfRule>
  </conditionalFormatting>
  <conditionalFormatting sqref="J142:K143">
    <cfRule type="expression" dxfId="2873" priority="2831">
      <formula>H146=TRUE</formula>
    </cfRule>
  </conditionalFormatting>
  <conditionalFormatting sqref="J144:K144">
    <cfRule type="expression" dxfId="2872" priority="22">
      <formula>$H$146=FALSE</formula>
    </cfRule>
    <cfRule type="expression" dxfId="2871" priority="2867">
      <formula>$J$145=TRUE</formula>
    </cfRule>
  </conditionalFormatting>
  <conditionalFormatting sqref="J154:K155">
    <cfRule type="expression" dxfId="2870" priority="2769">
      <formula>H158=TRUE</formula>
    </cfRule>
  </conditionalFormatting>
  <conditionalFormatting sqref="J156:K156">
    <cfRule type="expression" dxfId="2869" priority="1897">
      <formula>$J$157=TRUE</formula>
    </cfRule>
  </conditionalFormatting>
  <conditionalFormatting sqref="J166:K167">
    <cfRule type="expression" dxfId="2868" priority="2707">
      <formula>H170=TRUE</formula>
    </cfRule>
  </conditionalFormatting>
  <conditionalFormatting sqref="J168:K168">
    <cfRule type="expression" dxfId="2867" priority="1895">
      <formula>$J$169=TRUE</formula>
    </cfRule>
  </conditionalFormatting>
  <conditionalFormatting sqref="J178:K179">
    <cfRule type="expression" dxfId="2866" priority="2645">
      <formula>H182=TRUE</formula>
    </cfRule>
  </conditionalFormatting>
  <conditionalFormatting sqref="J180:K180">
    <cfRule type="expression" dxfId="2865" priority="1893">
      <formula>$J$181=TRUE</formula>
    </cfRule>
  </conditionalFormatting>
  <conditionalFormatting sqref="J190:K191">
    <cfRule type="expression" dxfId="2864" priority="2583">
      <formula>H194=TRUE</formula>
    </cfRule>
  </conditionalFormatting>
  <conditionalFormatting sqref="J192:K192">
    <cfRule type="expression" dxfId="2863" priority="1891">
      <formula>$J$193=TRUE</formula>
    </cfRule>
  </conditionalFormatting>
  <conditionalFormatting sqref="J202:K203">
    <cfRule type="expression" dxfId="2862" priority="2521">
      <formula>H206=TRUE</formula>
    </cfRule>
  </conditionalFormatting>
  <conditionalFormatting sqref="J204:K204">
    <cfRule type="expression" dxfId="2861" priority="1889">
      <formula>$J$205=TRUE</formula>
    </cfRule>
  </conditionalFormatting>
  <conditionalFormatting sqref="J214:K215">
    <cfRule type="expression" dxfId="2860" priority="2459">
      <formula>H218=TRUE</formula>
    </cfRule>
  </conditionalFormatting>
  <conditionalFormatting sqref="J216:K216">
    <cfRule type="expression" dxfId="2859" priority="1887">
      <formula>$J$217=TRUE</formula>
    </cfRule>
  </conditionalFormatting>
  <conditionalFormatting sqref="J226:K227">
    <cfRule type="expression" dxfId="2858" priority="2397">
      <formula>H230=TRUE</formula>
    </cfRule>
  </conditionalFormatting>
  <conditionalFormatting sqref="J228:K228">
    <cfRule type="expression" dxfId="2857" priority="1885">
      <formula>$J$229=TRUE</formula>
    </cfRule>
  </conditionalFormatting>
  <conditionalFormatting sqref="J238:K239">
    <cfRule type="expression" dxfId="2856" priority="2335">
      <formula>H242=TRUE</formula>
    </cfRule>
  </conditionalFormatting>
  <conditionalFormatting sqref="J240:K240">
    <cfRule type="expression" dxfId="2855" priority="1883">
      <formula>$J$241=TRUE</formula>
    </cfRule>
  </conditionalFormatting>
  <conditionalFormatting sqref="K12">
    <cfRule type="expression" dxfId="2854" priority="3585">
      <formula>H14=TRUE</formula>
    </cfRule>
  </conditionalFormatting>
  <conditionalFormatting sqref="K13:K14">
    <cfRule type="expression" dxfId="2853" priority="1957">
      <formula>$J$12=TRUE</formula>
    </cfRule>
    <cfRule type="expression" dxfId="2852" priority="3584">
      <formula>H14=TRUE</formula>
    </cfRule>
  </conditionalFormatting>
  <conditionalFormatting sqref="K24">
    <cfRule type="expression" dxfId="2851" priority="3517">
      <formula>H26=TRUE</formula>
    </cfRule>
  </conditionalFormatting>
  <conditionalFormatting sqref="K25:K26">
    <cfRule type="expression" dxfId="2850" priority="1956">
      <formula>$J$24=TRUE</formula>
    </cfRule>
    <cfRule type="expression" dxfId="2849" priority="3516">
      <formula>H26=TRUE</formula>
    </cfRule>
  </conditionalFormatting>
  <conditionalFormatting sqref="K36">
    <cfRule type="expression" dxfId="2848" priority="3454">
      <formula>H38=TRUE</formula>
    </cfRule>
  </conditionalFormatting>
  <conditionalFormatting sqref="K37:K38">
    <cfRule type="expression" dxfId="2847" priority="3453">
      <formula>H38=TRUE</formula>
    </cfRule>
    <cfRule type="expression" dxfId="2846" priority="1954">
      <formula>$J$36=TRUE</formula>
    </cfRule>
  </conditionalFormatting>
  <conditionalFormatting sqref="K48">
    <cfRule type="expression" dxfId="2845" priority="3392">
      <formula>H50=TRUE</formula>
    </cfRule>
  </conditionalFormatting>
  <conditionalFormatting sqref="K49:K50">
    <cfRule type="expression" dxfId="2844" priority="1952">
      <formula>$J$48=TRUE</formula>
    </cfRule>
    <cfRule type="expression" dxfId="2843" priority="3391">
      <formula>H50=TRUE</formula>
    </cfRule>
  </conditionalFormatting>
  <conditionalFormatting sqref="K60">
    <cfRule type="expression" dxfId="2842" priority="3330">
      <formula>H62=TRUE</formula>
    </cfRule>
  </conditionalFormatting>
  <conditionalFormatting sqref="K61:K62">
    <cfRule type="expression" dxfId="2841" priority="1950">
      <formula>$J$60=TRUE</formula>
    </cfRule>
    <cfRule type="expression" dxfId="2840" priority="3329">
      <formula>H62=TRUE</formula>
    </cfRule>
  </conditionalFormatting>
  <conditionalFormatting sqref="K72">
    <cfRule type="expression" dxfId="2839" priority="3268">
      <formula>H74=TRUE</formula>
    </cfRule>
  </conditionalFormatting>
  <conditionalFormatting sqref="K73:K74">
    <cfRule type="expression" dxfId="2838" priority="1948">
      <formula>$J$72</formula>
    </cfRule>
    <cfRule type="expression" dxfId="2837" priority="3267">
      <formula>H74=TRUE</formula>
    </cfRule>
  </conditionalFormatting>
  <conditionalFormatting sqref="K84">
    <cfRule type="expression" dxfId="2836" priority="3206">
      <formula>H86=TRUE</formula>
    </cfRule>
  </conditionalFormatting>
  <conditionalFormatting sqref="K85:K86">
    <cfRule type="expression" dxfId="2835" priority="1946">
      <formula>$J$84=TRUE</formula>
    </cfRule>
    <cfRule type="expression" dxfId="2834" priority="3205">
      <formula>H86=TRUE</formula>
    </cfRule>
  </conditionalFormatting>
  <conditionalFormatting sqref="K96">
    <cfRule type="expression" dxfId="2833" priority="3144">
      <formula>H98=TRUE</formula>
    </cfRule>
  </conditionalFormatting>
  <conditionalFormatting sqref="K97:K98">
    <cfRule type="expression" dxfId="2832" priority="1944">
      <formula>$J$96=TRUE</formula>
    </cfRule>
    <cfRule type="expression" dxfId="2831" priority="3143">
      <formula>H98=TRUE</formula>
    </cfRule>
  </conditionalFormatting>
  <conditionalFormatting sqref="K108">
    <cfRule type="expression" dxfId="2830" priority="3056">
      <formula>H110=TRUE</formula>
    </cfRule>
  </conditionalFormatting>
  <conditionalFormatting sqref="K109:K110">
    <cfRule type="expression" dxfId="2829" priority="1942">
      <formula>$J$108=TRUE</formula>
    </cfRule>
    <cfRule type="expression" dxfId="2828" priority="3055">
      <formula>H110=TRUE</formula>
    </cfRule>
  </conditionalFormatting>
  <conditionalFormatting sqref="K120">
    <cfRule type="expression" dxfId="2827" priority="2994">
      <formula>H122=TRUE</formula>
    </cfRule>
  </conditionalFormatting>
  <conditionalFormatting sqref="K121:K122">
    <cfRule type="expression" dxfId="2826" priority="1940">
      <formula>$J$120=TRUE</formula>
    </cfRule>
    <cfRule type="expression" dxfId="2825" priority="2993">
      <formula>H122=TRUE</formula>
    </cfRule>
  </conditionalFormatting>
  <conditionalFormatting sqref="K132">
    <cfRule type="expression" dxfId="2824" priority="2932">
      <formula>H134=TRUE</formula>
    </cfRule>
  </conditionalFormatting>
  <conditionalFormatting sqref="K133:K134">
    <cfRule type="expression" dxfId="2823" priority="2931">
      <formula>H134=TRUE</formula>
    </cfRule>
    <cfRule type="expression" dxfId="2822" priority="1938">
      <formula>$J$132=TRUE</formula>
    </cfRule>
  </conditionalFormatting>
  <conditionalFormatting sqref="K145:K146">
    <cfRule type="expression" dxfId="2821" priority="2869">
      <formula>H146=TRUE</formula>
    </cfRule>
    <cfRule type="expression" dxfId="2820" priority="1936">
      <formula>$J$144=TRUE</formula>
    </cfRule>
  </conditionalFormatting>
  <conditionalFormatting sqref="K156">
    <cfRule type="expression" dxfId="2819" priority="2808">
      <formula>H158=TRUE</formula>
    </cfRule>
  </conditionalFormatting>
  <conditionalFormatting sqref="K157:K158">
    <cfRule type="expression" dxfId="2818" priority="2807">
      <formula>H158=TRUE</formula>
    </cfRule>
    <cfRule type="expression" dxfId="2817" priority="1934">
      <formula>$J$156=TRUE</formula>
    </cfRule>
  </conditionalFormatting>
  <conditionalFormatting sqref="K168">
    <cfRule type="expression" dxfId="2816" priority="2746">
      <formula>H170=TRUE</formula>
    </cfRule>
  </conditionalFormatting>
  <conditionalFormatting sqref="K169:K170">
    <cfRule type="expression" dxfId="2815" priority="2745">
      <formula>H170=TRUE</formula>
    </cfRule>
    <cfRule type="expression" dxfId="2814" priority="1932">
      <formula>$J$168=TRUE</formula>
    </cfRule>
  </conditionalFormatting>
  <conditionalFormatting sqref="K180">
    <cfRule type="expression" dxfId="2813" priority="2684">
      <formula>H182=TRUE</formula>
    </cfRule>
  </conditionalFormatting>
  <conditionalFormatting sqref="K181:K182">
    <cfRule type="expression" dxfId="2812" priority="2683">
      <formula>H182=TRUE</formula>
    </cfRule>
    <cfRule type="expression" dxfId="2811" priority="1930">
      <formula>$J$180=TRUE</formula>
    </cfRule>
  </conditionalFormatting>
  <conditionalFormatting sqref="K192">
    <cfRule type="expression" dxfId="2810" priority="2622">
      <formula>H194=TRUE</formula>
    </cfRule>
  </conditionalFormatting>
  <conditionalFormatting sqref="K193:K194">
    <cfRule type="expression" dxfId="2809" priority="1928">
      <formula>$J$192=TRUE</formula>
    </cfRule>
    <cfRule type="expression" dxfId="2808" priority="2621">
      <formula>H194=TRUE</formula>
    </cfRule>
  </conditionalFormatting>
  <conditionalFormatting sqref="K204">
    <cfRule type="expression" dxfId="2807" priority="2560">
      <formula>H206=TRUE</formula>
    </cfRule>
  </conditionalFormatting>
  <conditionalFormatting sqref="K205:K206">
    <cfRule type="expression" dxfId="2806" priority="1925">
      <formula>$J$204=TRUE</formula>
    </cfRule>
    <cfRule type="expression" dxfId="2805" priority="2559">
      <formula>H206=TRUE</formula>
    </cfRule>
  </conditionalFormatting>
  <conditionalFormatting sqref="K216">
    <cfRule type="expression" dxfId="2804" priority="2498">
      <formula>H218=TRUE</formula>
    </cfRule>
  </conditionalFormatting>
  <conditionalFormatting sqref="K217:K218">
    <cfRule type="expression" dxfId="2803" priority="2497">
      <formula>H218=TRUE</formula>
    </cfRule>
    <cfRule type="expression" dxfId="2802" priority="1924">
      <formula>$J$216=TRUE</formula>
    </cfRule>
  </conditionalFormatting>
  <conditionalFormatting sqref="K228">
    <cfRule type="expression" dxfId="2801" priority="2436">
      <formula>H230=TRUE</formula>
    </cfRule>
  </conditionalFormatting>
  <conditionalFormatting sqref="K229:K230">
    <cfRule type="expression" dxfId="2800" priority="2435">
      <formula>H230=TRUE</formula>
    </cfRule>
    <cfRule type="expression" dxfId="2799" priority="1922">
      <formula>$J$228=TRUE</formula>
    </cfRule>
  </conditionalFormatting>
  <conditionalFormatting sqref="K240">
    <cfRule type="expression" dxfId="2798" priority="2374">
      <formula>H242=TRUE</formula>
    </cfRule>
  </conditionalFormatting>
  <conditionalFormatting sqref="K241:K242">
    <cfRule type="expression" dxfId="2797" priority="2373">
      <formula>H242=TRUE</formula>
    </cfRule>
    <cfRule type="expression" dxfId="2796" priority="1920">
      <formula>$J$240=TRUE</formula>
    </cfRule>
  </conditionalFormatting>
  <conditionalFormatting sqref="L12 L24 L36 L48 L60 L72 L84 L96 L108 L120 L132 L144 L156 L168 L180 L192 L204 L216 L228 L240">
    <cfRule type="expression" dxfId="2795" priority="3936">
      <formula>AND(H14=TRUE,J12=TRUE)</formula>
    </cfRule>
  </conditionalFormatting>
  <conditionalFormatting sqref="L13 L25 L37 L49 L61 L73 L85 L97 L109 L121 L133 L145 L157 L169 L229 L241 L217 L205 L193 L181">
    <cfRule type="expression" dxfId="2794" priority="3937">
      <formula>AND(H14=TRUE,J12=TRUE)</formula>
    </cfRule>
  </conditionalFormatting>
  <conditionalFormatting sqref="L14 L26 L38 L50 L62 L74 L86 L98 L110 L122 L134 L146 L158 L170 L230 L242 L218 L206 L194 L182">
    <cfRule type="expression" dxfId="2793" priority="3938">
      <formula>AND(H14=TRUE,J12=TRUE)</formula>
    </cfRule>
  </conditionalFormatting>
  <conditionalFormatting sqref="L12:M12">
    <cfRule type="expression" dxfId="2792" priority="1775">
      <formula>$L$13=TRUE</formula>
    </cfRule>
  </conditionalFormatting>
  <conditionalFormatting sqref="L24:M24 L26:M26">
    <cfRule type="expression" dxfId="2791" priority="1754">
      <formula>$L$25=TRUE</formula>
    </cfRule>
  </conditionalFormatting>
  <conditionalFormatting sqref="L36:M36 L38:M38">
    <cfRule type="expression" dxfId="2790" priority="1753">
      <formula>$L$37=TRUE</formula>
    </cfRule>
  </conditionalFormatting>
  <conditionalFormatting sqref="L48:M48 L50:M50">
    <cfRule type="expression" dxfId="2789" priority="1752">
      <formula>$L$49=TRUE</formula>
    </cfRule>
  </conditionalFormatting>
  <conditionalFormatting sqref="L60:M60 L62:M62">
    <cfRule type="expression" dxfId="2788" priority="1751">
      <formula>$L$61=TRUE</formula>
    </cfRule>
  </conditionalFormatting>
  <conditionalFormatting sqref="L72:M72 L74:N74">
    <cfRule type="expression" dxfId="2787" priority="1750">
      <formula>$L$73=TRUE</formula>
    </cfRule>
  </conditionalFormatting>
  <conditionalFormatting sqref="L84:M84 L86:N86">
    <cfRule type="expression" dxfId="2786" priority="1749">
      <formula>$L$85=TRUE</formula>
    </cfRule>
  </conditionalFormatting>
  <conditionalFormatting sqref="L96:M96 L98:N98">
    <cfRule type="expression" dxfId="2785" priority="1748">
      <formula>$L$97=TRUE</formula>
    </cfRule>
  </conditionalFormatting>
  <conditionalFormatting sqref="L108:M108 L110:N110">
    <cfRule type="expression" dxfId="2784" priority="1747">
      <formula>$L$109=TRUE</formula>
    </cfRule>
  </conditionalFormatting>
  <conditionalFormatting sqref="L120:M120 L122:N122">
    <cfRule type="expression" dxfId="2783" priority="1746">
      <formula>$L$121=TRUE</formula>
    </cfRule>
  </conditionalFormatting>
  <conditionalFormatting sqref="L132:M132 L134:N134">
    <cfRule type="expression" dxfId="2782" priority="1745">
      <formula>$L$133=TRUE</formula>
    </cfRule>
  </conditionalFormatting>
  <conditionalFormatting sqref="L144:M144 L146:N146">
    <cfRule type="expression" dxfId="2781" priority="1744">
      <formula>$L$145=TRUE</formula>
    </cfRule>
  </conditionalFormatting>
  <conditionalFormatting sqref="L156:M156 L158:N158">
    <cfRule type="expression" dxfId="2780" priority="1743">
      <formula>$L$157=TRUE</formula>
    </cfRule>
  </conditionalFormatting>
  <conditionalFormatting sqref="L168:M168 L170:N170">
    <cfRule type="expression" dxfId="2779" priority="1742">
      <formula>$L$169=TRUE</formula>
    </cfRule>
  </conditionalFormatting>
  <conditionalFormatting sqref="L180:M180 L182:N182">
    <cfRule type="expression" dxfId="2778" priority="1741">
      <formula>$L$181=TRUE</formula>
    </cfRule>
  </conditionalFormatting>
  <conditionalFormatting sqref="L192:M192 L194:N194">
    <cfRule type="expression" dxfId="2777" priority="1740">
      <formula>$L$193=TRUE</formula>
    </cfRule>
  </conditionalFormatting>
  <conditionalFormatting sqref="L204:M204 L206:N206">
    <cfRule type="expression" dxfId="2776" priority="1739">
      <formula>$L$205=TRUE</formula>
    </cfRule>
  </conditionalFormatting>
  <conditionalFormatting sqref="L216:M216 L218:N218">
    <cfRule type="expression" dxfId="2775" priority="1738">
      <formula>$L$217=TRUE</formula>
    </cfRule>
  </conditionalFormatting>
  <conditionalFormatting sqref="L228:M228 L230:N230">
    <cfRule type="expression" dxfId="2774" priority="1737">
      <formula>$L$229=TRUE</formula>
    </cfRule>
  </conditionalFormatting>
  <conditionalFormatting sqref="L240:M240 L242:N242">
    <cfRule type="expression" dxfId="2773" priority="1736">
      <formula>$L$241=TRUE</formula>
    </cfRule>
  </conditionalFormatting>
  <conditionalFormatting sqref="L3:N3">
    <cfRule type="expression" dxfId="2772" priority="6389">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L12:N13">
    <cfRule type="expression" dxfId="2771" priority="1776">
      <formula>$L$14=TRUE</formula>
    </cfRule>
  </conditionalFormatting>
  <conditionalFormatting sqref="L13:N15">
    <cfRule type="expression" dxfId="2770" priority="1796">
      <formula>$L$12=TRUE</formula>
    </cfRule>
  </conditionalFormatting>
  <conditionalFormatting sqref="L14:N14">
    <cfRule type="expression" dxfId="2769" priority="1774">
      <formula>$L$13=TRUE</formula>
    </cfRule>
  </conditionalFormatting>
  <conditionalFormatting sqref="L22:N23 L130:N131 L34:N35 L46:N47 L58:N59 L70:N71 L82:N83 L94:N95 L106:N107 L118:N119 L142:N143 L154:N155 L166:N167 L178:N179 L190:N191 L202:N203 L214:N215 L238:N239 L10:N11">
    <cfRule type="expression" dxfId="2768" priority="6279">
      <formula>AND(H14=TRUE,J12=TRUE)</formula>
    </cfRule>
  </conditionalFormatting>
  <conditionalFormatting sqref="L24:N25">
    <cfRule type="expression" dxfId="2767" priority="1773">
      <formula>$L$26=TRUE</formula>
    </cfRule>
  </conditionalFormatting>
  <conditionalFormatting sqref="L25:N27">
    <cfRule type="expression" dxfId="2766" priority="1795">
      <formula>$L$24=TRUE</formula>
    </cfRule>
  </conditionalFormatting>
  <conditionalFormatting sqref="L36:N37">
    <cfRule type="expression" dxfId="2765" priority="1772">
      <formula>$L$38=TRUE</formula>
    </cfRule>
  </conditionalFormatting>
  <conditionalFormatting sqref="L37:N39">
    <cfRule type="expression" dxfId="2764" priority="1794">
      <formula>$L$36=TRUE</formula>
    </cfRule>
  </conditionalFormatting>
  <conditionalFormatting sqref="L48:N49">
    <cfRule type="expression" dxfId="2763" priority="1771">
      <formula>$L$50=TRUE</formula>
    </cfRule>
  </conditionalFormatting>
  <conditionalFormatting sqref="L49:N51">
    <cfRule type="expression" dxfId="2762" priority="1793">
      <formula>$L$48=TRUE</formula>
    </cfRule>
  </conditionalFormatting>
  <conditionalFormatting sqref="L60:N61">
    <cfRule type="expression" dxfId="2761" priority="1770">
      <formula>$L$62=TRUE</formula>
    </cfRule>
  </conditionalFormatting>
  <conditionalFormatting sqref="L61:N63">
    <cfRule type="expression" dxfId="2760" priority="1792">
      <formula>$L$60=TRUE</formula>
    </cfRule>
  </conditionalFormatting>
  <conditionalFormatting sqref="L72:N73">
    <cfRule type="expression" dxfId="2759" priority="1769">
      <formula>$L$74=TRUE</formula>
    </cfRule>
  </conditionalFormatting>
  <conditionalFormatting sqref="L73:N75">
    <cfRule type="expression" dxfId="2758" priority="1791">
      <formula>$L$72=TRUE</formula>
    </cfRule>
  </conditionalFormatting>
  <conditionalFormatting sqref="L84:N85">
    <cfRule type="expression" dxfId="2757" priority="1768">
      <formula>$L$86=TRUE</formula>
    </cfRule>
  </conditionalFormatting>
  <conditionalFormatting sqref="L85:N87">
    <cfRule type="expression" dxfId="2756" priority="1790">
      <formula>$L$84=TRUE</formula>
    </cfRule>
  </conditionalFormatting>
  <conditionalFormatting sqref="L96:N97">
    <cfRule type="expression" dxfId="2755" priority="1767">
      <formula>$L$98=TRUE</formula>
    </cfRule>
  </conditionalFormatting>
  <conditionalFormatting sqref="L97:N100">
    <cfRule type="expression" dxfId="2754" priority="1789">
      <formula>$L$96=TRUE</formula>
    </cfRule>
  </conditionalFormatting>
  <conditionalFormatting sqref="L108:N109">
    <cfRule type="expression" dxfId="2753" priority="1766">
      <formula>$L$110=TRUE</formula>
    </cfRule>
  </conditionalFormatting>
  <conditionalFormatting sqref="L109:N111">
    <cfRule type="expression" dxfId="2752" priority="1788">
      <formula>$L$108=TRUE</formula>
    </cfRule>
  </conditionalFormatting>
  <conditionalFormatting sqref="L120:N121">
    <cfRule type="expression" dxfId="2751" priority="1765">
      <formula>$L$122=TRUE</formula>
    </cfRule>
  </conditionalFormatting>
  <conditionalFormatting sqref="L121:N124">
    <cfRule type="expression" dxfId="2750" priority="1787">
      <formula>$L$120=TRUE</formula>
    </cfRule>
  </conditionalFormatting>
  <conditionalFormatting sqref="L132:N133">
    <cfRule type="expression" dxfId="2749" priority="1764">
      <formula>$L$134=TRUE</formula>
    </cfRule>
  </conditionalFormatting>
  <conditionalFormatting sqref="L133:N136">
    <cfRule type="expression" dxfId="2748" priority="1786">
      <formula>$L$132=TRUE</formula>
    </cfRule>
  </conditionalFormatting>
  <conditionalFormatting sqref="L144:N145">
    <cfRule type="expression" dxfId="2747" priority="1763">
      <formula>$L$146=TRUE</formula>
    </cfRule>
  </conditionalFormatting>
  <conditionalFormatting sqref="L145:N148">
    <cfRule type="expression" dxfId="2746" priority="1785">
      <formula>$L$144=TRUE</formula>
    </cfRule>
  </conditionalFormatting>
  <conditionalFormatting sqref="L156:N157">
    <cfRule type="expression" dxfId="2745" priority="1762">
      <formula>$L$158=TRUE</formula>
    </cfRule>
  </conditionalFormatting>
  <conditionalFormatting sqref="L157:N160">
    <cfRule type="expression" dxfId="2744" priority="1784">
      <formula>$L$156=TRUE</formula>
    </cfRule>
  </conditionalFormatting>
  <conditionalFormatting sqref="L168:N169">
    <cfRule type="expression" dxfId="2743" priority="1761">
      <formula>$L$170=TRUE</formula>
    </cfRule>
  </conditionalFormatting>
  <conditionalFormatting sqref="L169:N172">
    <cfRule type="expression" dxfId="2742" priority="1783">
      <formula>$L$168=TRUE</formula>
    </cfRule>
  </conditionalFormatting>
  <conditionalFormatting sqref="L180:N181">
    <cfRule type="expression" dxfId="2741" priority="1760">
      <formula>$L$182=TRUE</formula>
    </cfRule>
  </conditionalFormatting>
  <conditionalFormatting sqref="L181:N184">
    <cfRule type="expression" dxfId="2740" priority="1777">
      <formula>$L$180=TRUE</formula>
    </cfRule>
  </conditionalFormatting>
  <conditionalFormatting sqref="L192:N193">
    <cfRule type="expression" dxfId="2739" priority="1759">
      <formula>$L$194=TRUE</formula>
    </cfRule>
  </conditionalFormatting>
  <conditionalFormatting sqref="L193:N196">
    <cfRule type="expression" dxfId="2738" priority="1778">
      <formula>$L$192=TRUE</formula>
    </cfRule>
  </conditionalFormatting>
  <conditionalFormatting sqref="L204:N205">
    <cfRule type="expression" dxfId="2737" priority="1758">
      <formula>$L$206=TRUE</formula>
    </cfRule>
  </conditionalFormatting>
  <conditionalFormatting sqref="L205:N208">
    <cfRule type="expression" dxfId="2736" priority="1779">
      <formula>$L$204=TRUE</formula>
    </cfRule>
  </conditionalFormatting>
  <conditionalFormatting sqref="L216:N217">
    <cfRule type="expression" dxfId="2735" priority="1757">
      <formula>$L$218=TRUE</formula>
    </cfRule>
  </conditionalFormatting>
  <conditionalFormatting sqref="L217:N219">
    <cfRule type="expression" dxfId="2734" priority="1780">
      <formula>$L$216=TRUE</formula>
    </cfRule>
  </conditionalFormatting>
  <conditionalFormatting sqref="L226:N227">
    <cfRule type="expression" dxfId="2733" priority="3997">
      <formula>AND(H230=TRUE,J228=TRUE)</formula>
    </cfRule>
  </conditionalFormatting>
  <conditionalFormatting sqref="L228:N229">
    <cfRule type="expression" dxfId="2732" priority="1756">
      <formula>$L$230=TRUE</formula>
    </cfRule>
  </conditionalFormatting>
  <conditionalFormatting sqref="L229:N232">
    <cfRule type="expression" dxfId="2731" priority="1782">
      <formula>$L$228=TRUE</formula>
    </cfRule>
  </conditionalFormatting>
  <conditionalFormatting sqref="L240:N241">
    <cfRule type="expression" dxfId="2730" priority="1755">
      <formula>$L$242=TRUE</formula>
    </cfRule>
  </conditionalFormatting>
  <conditionalFormatting sqref="L241:N243">
    <cfRule type="expression" dxfId="2729" priority="1781">
      <formula>$L$240=TRUE</formula>
    </cfRule>
  </conditionalFormatting>
  <conditionalFormatting sqref="M12 M24 M36 M48 M60 M72 M84 M96 M108 M120 M132 M144 M156 M168 M180 M192 M204 M216 M228 M240">
    <cfRule type="expression" dxfId="2728" priority="4017">
      <formula>AND(H14=TRUE,J12=TRUE)</formula>
    </cfRule>
  </conditionalFormatting>
  <conditionalFormatting sqref="M13 M25 M37 M49 M61 M73 M85 M97 M109 M121 M133 M145 M157 M169 M229 M241 M217 M205 M193 M181">
    <cfRule type="expression" dxfId="2727" priority="4018">
      <formula>AND(H14=TRUE,J12=TRUE)</formula>
    </cfRule>
  </conditionalFormatting>
  <conditionalFormatting sqref="M14 M26 M38 M50 M62 M74 M86 M98 M110 M122 M134 M146 M158 M170 M230 M242 M218 M206 M194 M182">
    <cfRule type="expression" dxfId="2726" priority="4019">
      <formula>AND(H14=TRUE,J12=TRUE)</formula>
    </cfRule>
  </conditionalFormatting>
  <conditionalFormatting sqref="N13 N25 N37 N49 N61 N73 N85 N97 N109 N121 N133 N145 N157 N169 N229 N241 N217 N205 N193 N181">
    <cfRule type="expression" dxfId="2725" priority="4793">
      <formula>AND(L13=TRUE,H14=TRUE,J12=TRUE)</formula>
    </cfRule>
  </conditionalFormatting>
  <conditionalFormatting sqref="N14 N26 N38 N50 N62 N74 N86 N98 N110 N122 N134 N146 N158 N170 N230 N242 N218 N206 N194 N182">
    <cfRule type="expression" dxfId="2724" priority="4813">
      <formula>AND(L14=TRUE,H14=TRUE,J12=TRUE)</formula>
    </cfRule>
  </conditionalFormatting>
  <conditionalFormatting sqref="O12 O24 O36 O48 O60 O72 O84 O96 O108 O120 O132 O144 O156 O168 O192 O204 O216 O228 O240 O180">
    <cfRule type="expression" dxfId="2723" priority="4117">
      <formula>AND(H14=TRUE,J12=TRUE)</formula>
    </cfRule>
  </conditionalFormatting>
  <conditionalFormatting sqref="O13 O25 O37 O49 O61 O73 O85 O97 O109 O121 O133 O145 O157 O169 O181 O193 O205 O217 O229 O241">
    <cfRule type="expression" dxfId="2722" priority="4118">
      <formula>AND(H14=TRUE,J12=TRUE)</formula>
    </cfRule>
  </conditionalFormatting>
  <conditionalFormatting sqref="O14 O26 O38 O50 O62 O74 O86 O98 O110 O122 O134 O146 O158 O170 O182 O194 O206 O218 O230 O242">
    <cfRule type="expression" dxfId="2721" priority="4119">
      <formula>AND(H14=TRUE,J12=TRUE)</formula>
    </cfRule>
  </conditionalFormatting>
  <conditionalFormatting sqref="O12:P12 O14:Q14">
    <cfRule type="expression" dxfId="2720" priority="1733">
      <formula>$O$13=TRUE</formula>
    </cfRule>
  </conditionalFormatting>
  <conditionalFormatting sqref="O12:P13">
    <cfRule type="expression" dxfId="2719" priority="1713">
      <formula>$O$14=TRUE</formula>
    </cfRule>
  </conditionalFormatting>
  <conditionalFormatting sqref="O24:P24 O26:Q26">
    <cfRule type="expression" dxfId="2718" priority="1675">
      <formula>$O$25=TRUE</formula>
    </cfRule>
  </conditionalFormatting>
  <conditionalFormatting sqref="O24:P25">
    <cfRule type="expression" dxfId="2717" priority="1712">
      <formula>$O$26=TRUE</formula>
    </cfRule>
  </conditionalFormatting>
  <conditionalFormatting sqref="O36:P36 O38:Q38">
    <cfRule type="expression" dxfId="2716" priority="1676">
      <formula>$O$37=TRUE</formula>
    </cfRule>
  </conditionalFormatting>
  <conditionalFormatting sqref="O36:P37">
    <cfRule type="expression" dxfId="2715" priority="1711">
      <formula>$O$38=TRUE</formula>
    </cfRule>
  </conditionalFormatting>
  <conditionalFormatting sqref="O48:P48 O50:Q50">
    <cfRule type="expression" dxfId="2714" priority="1677">
      <formula>$O$49=TRUE</formula>
    </cfRule>
  </conditionalFormatting>
  <conditionalFormatting sqref="O48:P49">
    <cfRule type="expression" dxfId="2713" priority="1710">
      <formula>$O$50=TRUE</formula>
    </cfRule>
  </conditionalFormatting>
  <conditionalFormatting sqref="O60:P60 O62:Q62">
    <cfRule type="expression" dxfId="2712" priority="1678">
      <formula>$O$61=TRUE</formula>
    </cfRule>
  </conditionalFormatting>
  <conditionalFormatting sqref="O60:P61">
    <cfRule type="expression" dxfId="2711" priority="1709">
      <formula>$O$62=TRUE</formula>
    </cfRule>
  </conditionalFormatting>
  <conditionalFormatting sqref="O72:P72 O74:Q74">
    <cfRule type="expression" dxfId="2710" priority="1679">
      <formula>$O$73=TRUE</formula>
    </cfRule>
  </conditionalFormatting>
  <conditionalFormatting sqref="O72:P73">
    <cfRule type="expression" dxfId="2709" priority="1708">
      <formula>$O$74=TRUE</formula>
    </cfRule>
  </conditionalFormatting>
  <conditionalFormatting sqref="O84:P84 O86:Q86">
    <cfRule type="expression" dxfId="2708" priority="1680">
      <formula>$O$85=TRUE</formula>
    </cfRule>
  </conditionalFormatting>
  <conditionalFormatting sqref="O84:P85">
    <cfRule type="expression" dxfId="2707" priority="1707">
      <formula>$O$86=TRUE</formula>
    </cfRule>
  </conditionalFormatting>
  <conditionalFormatting sqref="O96:P96 O98:Q98">
    <cfRule type="expression" dxfId="2706" priority="1681">
      <formula>$O$97=TRUE</formula>
    </cfRule>
  </conditionalFormatting>
  <conditionalFormatting sqref="O96:P97">
    <cfRule type="expression" dxfId="2705" priority="1706">
      <formula>$O$98=TRUE</formula>
    </cfRule>
  </conditionalFormatting>
  <conditionalFormatting sqref="O108:P108 O110:Q110">
    <cfRule type="expression" dxfId="2704" priority="1682">
      <formula>$O$109=TRUE</formula>
    </cfRule>
  </conditionalFormatting>
  <conditionalFormatting sqref="O108:P109">
    <cfRule type="expression" dxfId="2703" priority="1705">
      <formula>$O$110=TRUE</formula>
    </cfRule>
  </conditionalFormatting>
  <conditionalFormatting sqref="O120:P120 O122:Q122">
    <cfRule type="expression" dxfId="2702" priority="1683">
      <formula>$O$121=TRUE</formula>
    </cfRule>
  </conditionalFormatting>
  <conditionalFormatting sqref="O120:P121">
    <cfRule type="expression" dxfId="2701" priority="1704">
      <formula>$O$122=TRUE</formula>
    </cfRule>
  </conditionalFormatting>
  <conditionalFormatting sqref="O132:P132 O134:Q134">
    <cfRule type="expression" dxfId="2700" priority="1684">
      <formula>$O$133=TRUE</formula>
    </cfRule>
  </conditionalFormatting>
  <conditionalFormatting sqref="O132:P133">
    <cfRule type="expression" dxfId="2699" priority="1703">
      <formula>$O$134=TRUE</formula>
    </cfRule>
  </conditionalFormatting>
  <conditionalFormatting sqref="O144:P144 O146:Q146">
    <cfRule type="expression" dxfId="2698" priority="1685">
      <formula>$O$145=TRUE</formula>
    </cfRule>
  </conditionalFormatting>
  <conditionalFormatting sqref="O144:P145">
    <cfRule type="expression" dxfId="2697" priority="1702">
      <formula>$O$146=TRUE</formula>
    </cfRule>
  </conditionalFormatting>
  <conditionalFormatting sqref="O156:P156 O158:Q158">
    <cfRule type="expression" dxfId="2696" priority="1686">
      <formula>$O$157=TRUE</formula>
    </cfRule>
  </conditionalFormatting>
  <conditionalFormatting sqref="O156:P157">
    <cfRule type="expression" dxfId="2695" priority="1701">
      <formula>$O$158=TRUE</formula>
    </cfRule>
  </conditionalFormatting>
  <conditionalFormatting sqref="O168:P168 O170:Q170">
    <cfRule type="expression" dxfId="2694" priority="1687">
      <formula>$O$169=TRUE</formula>
    </cfRule>
  </conditionalFormatting>
  <conditionalFormatting sqref="O168:P169">
    <cfRule type="expression" dxfId="2693" priority="1700">
      <formula>$O$170=TRUE</formula>
    </cfRule>
  </conditionalFormatting>
  <conditionalFormatting sqref="O180:P180 O182:Q182">
    <cfRule type="expression" dxfId="2692" priority="1688">
      <formula>$O$181=TRUE</formula>
    </cfRule>
  </conditionalFormatting>
  <conditionalFormatting sqref="O180:P181">
    <cfRule type="expression" dxfId="2691" priority="1691">
      <formula>$O$182=TRUE</formula>
    </cfRule>
  </conditionalFormatting>
  <conditionalFormatting sqref="O192:P192 O194:Q194">
    <cfRule type="expression" dxfId="2690" priority="1689">
      <formula>$O$193=TRUE</formula>
    </cfRule>
  </conditionalFormatting>
  <conditionalFormatting sqref="O192:P193">
    <cfRule type="expression" dxfId="2689" priority="1699">
      <formula>$O$194=TRUE</formula>
    </cfRule>
  </conditionalFormatting>
  <conditionalFormatting sqref="O204:P204 O206:Q206">
    <cfRule type="expression" dxfId="2688" priority="1690">
      <formula>$O$205=TRUE</formula>
    </cfRule>
  </conditionalFormatting>
  <conditionalFormatting sqref="O204:P205">
    <cfRule type="expression" dxfId="2687" priority="1698">
      <formula>$O$206=TRUE</formula>
    </cfRule>
  </conditionalFormatting>
  <conditionalFormatting sqref="O216:P216 O218:Q218">
    <cfRule type="expression" dxfId="2686" priority="1692">
      <formula>$O$217=TRUE</formula>
    </cfRule>
  </conditionalFormatting>
  <conditionalFormatting sqref="O216:P217">
    <cfRule type="expression" dxfId="2685" priority="1697">
      <formula>$O$218=TRUE</formula>
    </cfRule>
  </conditionalFormatting>
  <conditionalFormatting sqref="O228:P228 O230:Q230">
    <cfRule type="expression" dxfId="2684" priority="1693">
      <formula>$O$229=TRUE</formula>
    </cfRule>
  </conditionalFormatting>
  <conditionalFormatting sqref="O228:P229">
    <cfRule type="expression" dxfId="2683" priority="1696">
      <formula>$O$230=TRUE</formula>
    </cfRule>
  </conditionalFormatting>
  <conditionalFormatting sqref="O240:P240 O242:Q242">
    <cfRule type="expression" dxfId="2682" priority="1694">
      <formula>$O$241=TRUE</formula>
    </cfRule>
  </conditionalFormatting>
  <conditionalFormatting sqref="O240:P241">
    <cfRule type="expression" dxfId="2681" priority="1695">
      <formula>$O$242=TRUE</formula>
    </cfRule>
  </conditionalFormatting>
  <conditionalFormatting sqref="O3:Q3">
    <cfRule type="expression" dxfId="2680" priority="6404">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O13:Q15">
    <cfRule type="expression" dxfId="2679" priority="1735">
      <formula>$O$12=TRUE</formula>
    </cfRule>
  </conditionalFormatting>
  <conditionalFormatting sqref="O22:Q23 O130:Q131 O34:Q35 O46:Q47 O58:Q59 O70:Q71 O82:Q83 O94:Q95 O106:Q107 O118:Q119 O142:Q143 O154:Q155 O166:Q167 O178:Q179 O190:Q191 O202:Q203 O214:Q215 O238:Q239 O10:Q11">
    <cfRule type="expression" dxfId="2678" priority="6300">
      <formula>AND(H14=TRUE,J12=TRUE)</formula>
    </cfRule>
  </conditionalFormatting>
  <conditionalFormatting sqref="O25:Q27">
    <cfRule type="expression" dxfId="2677" priority="1732">
      <formula>$O$24=TRUE</formula>
    </cfRule>
  </conditionalFormatting>
  <conditionalFormatting sqref="O37:Q39">
    <cfRule type="expression" dxfId="2676" priority="1731">
      <formula>$O$36=TRUE</formula>
    </cfRule>
  </conditionalFormatting>
  <conditionalFormatting sqref="O49:Q52">
    <cfRule type="expression" dxfId="2675" priority="1730">
      <formula>$O$48=TRUE</formula>
    </cfRule>
  </conditionalFormatting>
  <conditionalFormatting sqref="O61:Q64">
    <cfRule type="expression" dxfId="2674" priority="1729">
      <formula>$O$60=TRUE</formula>
    </cfRule>
  </conditionalFormatting>
  <conditionalFormatting sqref="O73:Q76">
    <cfRule type="expression" dxfId="2673" priority="1728">
      <formula>$O$72=TRUE</formula>
    </cfRule>
  </conditionalFormatting>
  <conditionalFormatting sqref="O85:Q88">
    <cfRule type="expression" dxfId="2672" priority="1727">
      <formula>$O$84=TRUE</formula>
    </cfRule>
  </conditionalFormatting>
  <conditionalFormatting sqref="O97:Q100">
    <cfRule type="expression" dxfId="2671" priority="1726">
      <formula>$O$96=TRUE</formula>
    </cfRule>
  </conditionalFormatting>
  <conditionalFormatting sqref="O109:Q112">
    <cfRule type="expression" dxfId="2670" priority="1725">
      <formula>$O$108=TRUE</formula>
    </cfRule>
  </conditionalFormatting>
  <conditionalFormatting sqref="O121:Q124">
    <cfRule type="expression" dxfId="2669" priority="1724">
      <formula>$O$120=TRUE</formula>
    </cfRule>
  </conditionalFormatting>
  <conditionalFormatting sqref="O133:Q136">
    <cfRule type="expression" dxfId="2668" priority="1723">
      <formula>$O$132=TRUE</formula>
    </cfRule>
  </conditionalFormatting>
  <conditionalFormatting sqref="O145:Q148">
    <cfRule type="expression" dxfId="2667" priority="1722">
      <formula>$O$144=TRUE</formula>
    </cfRule>
  </conditionalFormatting>
  <conditionalFormatting sqref="O157:Q160">
    <cfRule type="expression" dxfId="2666" priority="1721">
      <formula>$O$156=TRUE</formula>
    </cfRule>
  </conditionalFormatting>
  <conditionalFormatting sqref="O169:Q172">
    <cfRule type="expression" dxfId="2665" priority="1720">
      <formula>$O$168=TRUE</formula>
    </cfRule>
  </conditionalFormatting>
  <conditionalFormatting sqref="O181:Q184">
    <cfRule type="expression" dxfId="2664" priority="1719">
      <formula>$O$180=TRUE</formula>
    </cfRule>
  </conditionalFormatting>
  <conditionalFormatting sqref="O193:Q196">
    <cfRule type="expression" dxfId="2663" priority="1718">
      <formula>$O$192=TRUE</formula>
    </cfRule>
  </conditionalFormatting>
  <conditionalFormatting sqref="O205:Q208">
    <cfRule type="expression" dxfId="2662" priority="1717">
      <formula>$O$204=TRUE</formula>
    </cfRule>
  </conditionalFormatting>
  <conditionalFormatting sqref="O217:Q220">
    <cfRule type="expression" dxfId="2661" priority="1716">
      <formula>$O$216=TRUE</formula>
    </cfRule>
  </conditionalFormatting>
  <conditionalFormatting sqref="O226:Q227">
    <cfRule type="expression" dxfId="2660" priority="4178">
      <formula>AND(H230=TRUE,J228=TRUE)</formula>
    </cfRule>
  </conditionalFormatting>
  <conditionalFormatting sqref="O229:Q232">
    <cfRule type="expression" dxfId="2659" priority="1715">
      <formula>$O$228=TRUE</formula>
    </cfRule>
  </conditionalFormatting>
  <conditionalFormatting sqref="O241:Q244">
    <cfRule type="expression" dxfId="2658" priority="1714">
      <formula>$O$240=TRUE</formula>
    </cfRule>
  </conditionalFormatting>
  <conditionalFormatting sqref="P12 P24 P36 P48 P60 P72 P84 P96 P108 P120 P132 P144 P156 P168 P192 P204 P216 P228 P240 P180">
    <cfRule type="expression" dxfId="2657" priority="4198">
      <formula>AND(H14=TRUE,J12=TRUE)</formula>
    </cfRule>
  </conditionalFormatting>
  <conditionalFormatting sqref="P13 P25 P37 P49 P61 P73 P85 P97 P109 P121 P133 P145 P157 P169 P181 P193 P205 P217 P229 P241">
    <cfRule type="expression" dxfId="2656" priority="4199">
      <formula>AND(H14=TRUE,J12=TRUE)</formula>
    </cfRule>
  </conditionalFormatting>
  <conditionalFormatting sqref="P14 P26 P38 P50 P62 P74 P86 P98 P110 P122 P134 P146 P158 P170 P182 P194 P206 P218 P230 P242">
    <cfRule type="expression" dxfId="2655" priority="4200">
      <formula>AND(H14=TRUE,J12=TRUE)</formula>
    </cfRule>
  </conditionalFormatting>
  <conditionalFormatting sqref="Q14 Q26 Q38 Q50 Q62 Q74 Q86 Q98 Q110 Q122 Q134 Q146 Q158 Q170 Q182 Q194 Q206 Q218 Q230 Q242">
    <cfRule type="expression" dxfId="2654" priority="5824">
      <formula>AND(H14=TRUE,J12=TRUE,O14=TRUE)</formula>
    </cfRule>
  </conditionalFormatting>
  <conditionalFormatting sqref="R3">
    <cfRule type="expression" dxfId="2653" priority="6405">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R13">
    <cfRule type="expression" dxfId="2652" priority="6489">
      <formula>AND(H14=TRUE,J12=TRUE)</formula>
    </cfRule>
  </conditionalFormatting>
  <conditionalFormatting sqref="R22:R23">
    <cfRule type="expression" dxfId="2651" priority="489">
      <formula>AND(H26=TRUE,J24=TRUE)</formula>
    </cfRule>
  </conditionalFormatting>
  <conditionalFormatting sqref="R25">
    <cfRule type="expression" dxfId="2650" priority="491">
      <formula>AND(H26=TRUE,J24=TRUE)</formula>
    </cfRule>
  </conditionalFormatting>
  <conditionalFormatting sqref="R28 R136 R40 R52 R64 R76 R88 R100 R112 R124 R148 R160 R172 R184 R196 R220 R232 R244 R16">
    <cfRule type="expression" dxfId="2649" priority="6239">
      <formula>AND(H14=TRUE,J12=TRUE)</formula>
    </cfRule>
  </conditionalFormatting>
  <conditionalFormatting sqref="R34:R35">
    <cfRule type="expression" dxfId="2648" priority="469">
      <formula>AND(H38=TRUE,J36=TRUE)</formula>
    </cfRule>
  </conditionalFormatting>
  <conditionalFormatting sqref="R37">
    <cfRule type="expression" dxfId="2647" priority="471">
      <formula>AND(H38=TRUE,J36=TRUE)</formula>
    </cfRule>
  </conditionalFormatting>
  <conditionalFormatting sqref="R46:R47">
    <cfRule type="expression" dxfId="2646" priority="450">
      <formula>AND(H50=TRUE,J48=TRUE)</formula>
    </cfRule>
  </conditionalFormatting>
  <conditionalFormatting sqref="R49">
    <cfRule type="expression" dxfId="2645" priority="452">
      <formula>AND(H50=TRUE,J48=TRUE)</formula>
    </cfRule>
  </conditionalFormatting>
  <conditionalFormatting sqref="R58:R59">
    <cfRule type="expression" dxfId="2644" priority="431">
      <formula>AND(H62=TRUE,J60=TRUE)</formula>
    </cfRule>
  </conditionalFormatting>
  <conditionalFormatting sqref="R61">
    <cfRule type="expression" dxfId="2643" priority="433">
      <formula>AND(H62=TRUE,J60=TRUE)</formula>
    </cfRule>
  </conditionalFormatting>
  <conditionalFormatting sqref="R70:R71">
    <cfRule type="expression" dxfId="2642" priority="412">
      <formula>AND(H74=TRUE,J72=TRUE)</formula>
    </cfRule>
  </conditionalFormatting>
  <conditionalFormatting sqref="R73">
    <cfRule type="expression" dxfId="2641" priority="414">
      <formula>AND(H74=TRUE,J72=TRUE)</formula>
    </cfRule>
  </conditionalFormatting>
  <conditionalFormatting sqref="R82:R83 R10:R11">
    <cfRule type="expression" dxfId="2640" priority="6257">
      <formula>AND(H14=TRUE,J12=TRUE)</formula>
    </cfRule>
  </conditionalFormatting>
  <conditionalFormatting sqref="R85">
    <cfRule type="expression" dxfId="2639" priority="395">
      <formula>AND(H86=TRUE,J84=TRUE)</formula>
    </cfRule>
  </conditionalFormatting>
  <conditionalFormatting sqref="R94:R95">
    <cfRule type="expression" dxfId="2638" priority="378">
      <formula>AND(H98=TRUE,J96=TRUE)</formula>
    </cfRule>
  </conditionalFormatting>
  <conditionalFormatting sqref="R97">
    <cfRule type="expression" dxfId="2637" priority="380">
      <formula>AND(H98=TRUE,J96=TRUE)</formula>
    </cfRule>
  </conditionalFormatting>
  <conditionalFormatting sqref="R106:R107">
    <cfRule type="expression" dxfId="2636" priority="359">
      <formula>AND(H110=TRUE,J108=TRUE)</formula>
    </cfRule>
  </conditionalFormatting>
  <conditionalFormatting sqref="R109">
    <cfRule type="expression" dxfId="2635" priority="361">
      <formula>AND(H110=TRUE,J108=TRUE)</formula>
    </cfRule>
  </conditionalFormatting>
  <conditionalFormatting sqref="R118:R119">
    <cfRule type="expression" dxfId="2634" priority="340">
      <formula>AND(H122=TRUE,J120=TRUE)</formula>
    </cfRule>
  </conditionalFormatting>
  <conditionalFormatting sqref="R121">
    <cfRule type="expression" dxfId="2633" priority="342">
      <formula>AND(H122=TRUE,J120=TRUE)</formula>
    </cfRule>
  </conditionalFormatting>
  <conditionalFormatting sqref="R130:R131">
    <cfRule type="expression" dxfId="2632" priority="323">
      <formula>AND(H134=TRUE,J132=TRUE)</formula>
    </cfRule>
  </conditionalFormatting>
  <conditionalFormatting sqref="R133">
    <cfRule type="expression" dxfId="2631" priority="325">
      <formula>AND(H134=TRUE,J132=TRUE)</formula>
    </cfRule>
  </conditionalFormatting>
  <conditionalFormatting sqref="R142:R143">
    <cfRule type="expression" dxfId="2630" priority="302">
      <formula>AND(H146=TRUE,J144=TRUE)</formula>
    </cfRule>
  </conditionalFormatting>
  <conditionalFormatting sqref="R145">
    <cfRule type="expression" dxfId="2629" priority="304">
      <formula>AND(H146=TRUE,J144=TRUE)</formula>
    </cfRule>
  </conditionalFormatting>
  <conditionalFormatting sqref="R154:R155">
    <cfRule type="expression" dxfId="2628" priority="283">
      <formula>AND(H158=TRUE,J156=TRUE)</formula>
    </cfRule>
  </conditionalFormatting>
  <conditionalFormatting sqref="R157">
    <cfRule type="expression" dxfId="2627" priority="285">
      <formula>AND(H158=TRUE,J156=TRUE)</formula>
    </cfRule>
  </conditionalFormatting>
  <conditionalFormatting sqref="R166:R167">
    <cfRule type="expression" dxfId="2626" priority="264">
      <formula>AND(H170=TRUE,J168=TRUE)</formula>
    </cfRule>
  </conditionalFormatting>
  <conditionalFormatting sqref="R169">
    <cfRule type="expression" dxfId="2625" priority="266">
      <formula>AND(H170=TRUE,J168=TRUE)</formula>
    </cfRule>
  </conditionalFormatting>
  <conditionalFormatting sqref="R178:R179">
    <cfRule type="expression" dxfId="2624" priority="245">
      <formula>AND(H182=TRUE,J180=TRUE)</formula>
    </cfRule>
  </conditionalFormatting>
  <conditionalFormatting sqref="R181">
    <cfRule type="expression" dxfId="2623" priority="247">
      <formula>AND(H182=TRUE,J180=TRUE)</formula>
    </cfRule>
  </conditionalFormatting>
  <conditionalFormatting sqref="R190:R191">
    <cfRule type="expression" dxfId="2622" priority="226">
      <formula>AND(H194=TRUE,J192=TRUE)</formula>
    </cfRule>
  </conditionalFormatting>
  <conditionalFormatting sqref="R193">
    <cfRule type="expression" dxfId="2621" priority="228">
      <formula>AND(H194=TRUE,J192=TRUE)</formula>
    </cfRule>
  </conditionalFormatting>
  <conditionalFormatting sqref="R202:R203">
    <cfRule type="expression" dxfId="2620" priority="207">
      <formula>AND(H206=TRUE,J204=TRUE)</formula>
    </cfRule>
  </conditionalFormatting>
  <conditionalFormatting sqref="R205">
    <cfRule type="expression" dxfId="2619" priority="209">
      <formula>AND(H206=TRUE,J204=TRUE)</formula>
    </cfRule>
  </conditionalFormatting>
  <conditionalFormatting sqref="R208">
    <cfRule type="expression" dxfId="2618" priority="203">
      <formula>AND(H206=TRUE,J204=TRUE)</formula>
    </cfRule>
  </conditionalFormatting>
  <conditionalFormatting sqref="R214:R215">
    <cfRule type="expression" dxfId="2617" priority="186">
      <formula>AND(H218=TRUE,J216=TRUE)</formula>
    </cfRule>
  </conditionalFormatting>
  <conditionalFormatting sqref="R217">
    <cfRule type="expression" dxfId="2616" priority="188">
      <formula>AND(H218=TRUE,J216=TRUE)</formula>
    </cfRule>
  </conditionalFormatting>
  <conditionalFormatting sqref="R226:R227">
    <cfRule type="expression" dxfId="2615" priority="167">
      <formula>AND(H230=TRUE,J228=TRUE)</formula>
    </cfRule>
  </conditionalFormatting>
  <conditionalFormatting sqref="R229">
    <cfRule type="expression" dxfId="2614" priority="169">
      <formula>AND(H230=TRUE,J228=TRUE)</formula>
    </cfRule>
  </conditionalFormatting>
  <conditionalFormatting sqref="R238:R239">
    <cfRule type="expression" dxfId="2613" priority="148">
      <formula>AND(H242=TRUE,J240=TRUE)</formula>
    </cfRule>
  </conditionalFormatting>
  <conditionalFormatting sqref="R241">
    <cfRule type="expression" dxfId="2612" priority="150">
      <formula>AND(H242=TRUE,J240=TRUE)</formula>
    </cfRule>
  </conditionalFormatting>
  <conditionalFormatting sqref="R11:T12">
    <cfRule type="expression" dxfId="2611" priority="6488">
      <formula>AND(H14=TRUE,J12=TRUE)</formula>
    </cfRule>
  </conditionalFormatting>
  <conditionalFormatting sqref="R14:T15">
    <cfRule type="expression" dxfId="2610" priority="682">
      <formula>AND(H14=TRUE,J12=TRUE,$R13=TRUE)</formula>
    </cfRule>
  </conditionalFormatting>
  <conditionalFormatting sqref="R23:T24">
    <cfRule type="expression" dxfId="2609" priority="490">
      <formula>AND(H26=TRUE,J24=TRUE)</formula>
    </cfRule>
  </conditionalFormatting>
  <conditionalFormatting sqref="R26:T27">
    <cfRule type="expression" dxfId="2608" priority="476">
      <formula>AND(H26=TRUE,J24=TRUE,$R25=TRUE)</formula>
    </cfRule>
  </conditionalFormatting>
  <conditionalFormatting sqref="R29:T30">
    <cfRule type="expression" dxfId="2607" priority="484">
      <formula>AND($R28=TRUE,$J24=TRUE,H26=TRUE)</formula>
    </cfRule>
  </conditionalFormatting>
  <conditionalFormatting sqref="R35:T36">
    <cfRule type="expression" dxfId="2606" priority="470">
      <formula>AND(H38=TRUE,J36=TRUE)</formula>
    </cfRule>
  </conditionalFormatting>
  <conditionalFormatting sqref="R38:T39">
    <cfRule type="expression" dxfId="2605" priority="457">
      <formula>AND(H38=TRUE,J36=TRUE,$R37=TRUE)</formula>
    </cfRule>
  </conditionalFormatting>
  <conditionalFormatting sqref="R47:T48">
    <cfRule type="expression" dxfId="2604" priority="451">
      <formula>AND(H50=TRUE,J48=TRUE)</formula>
    </cfRule>
  </conditionalFormatting>
  <conditionalFormatting sqref="R50:T51">
    <cfRule type="expression" dxfId="2603" priority="438">
      <formula>AND(H50=TRUE,J48=TRUE,$R49=TRUE)</formula>
    </cfRule>
  </conditionalFormatting>
  <conditionalFormatting sqref="R59:T60">
    <cfRule type="expression" dxfId="2602" priority="432">
      <formula>AND(H62=TRUE,J60=TRUE)</formula>
    </cfRule>
  </conditionalFormatting>
  <conditionalFormatting sqref="R62:T63">
    <cfRule type="expression" dxfId="2601" priority="419">
      <formula>AND(H62=TRUE,J60=TRUE,$R61=TRUE)</formula>
    </cfRule>
  </conditionalFormatting>
  <conditionalFormatting sqref="R71:T72">
    <cfRule type="expression" dxfId="2600" priority="413">
      <formula>AND(H74=TRUE,J72=TRUE)</formula>
    </cfRule>
  </conditionalFormatting>
  <conditionalFormatting sqref="R74:T75">
    <cfRule type="expression" dxfId="2599" priority="400">
      <formula>AND(H74=TRUE,J72=TRUE,$R73=TRUE)</formula>
    </cfRule>
  </conditionalFormatting>
  <conditionalFormatting sqref="R83:T84">
    <cfRule type="expression" dxfId="2598" priority="394">
      <formula>AND(H86=TRUE,J84=TRUE)</formula>
    </cfRule>
  </conditionalFormatting>
  <conditionalFormatting sqref="R86:T87">
    <cfRule type="expression" dxfId="2597" priority="385">
      <formula>AND(H86=TRUE,J84=TRUE,$R85=TRUE)</formula>
    </cfRule>
  </conditionalFormatting>
  <conditionalFormatting sqref="R95:T96">
    <cfRule type="expression" dxfId="2596" priority="379">
      <formula>AND(H98=TRUE,J96=TRUE)</formula>
    </cfRule>
  </conditionalFormatting>
  <conditionalFormatting sqref="R98:T99">
    <cfRule type="expression" dxfId="2595" priority="366">
      <formula>AND(H98=TRUE,J96=TRUE,$R97=TRUE)</formula>
    </cfRule>
  </conditionalFormatting>
  <conditionalFormatting sqref="R107:T108">
    <cfRule type="expression" dxfId="2594" priority="360">
      <formula>AND(H110=TRUE,J108=TRUE)</formula>
    </cfRule>
  </conditionalFormatting>
  <conditionalFormatting sqref="R110:T111">
    <cfRule type="expression" dxfId="2593" priority="347">
      <formula>AND(H110=TRUE,J108=TRUE,$R109=TRUE)</formula>
    </cfRule>
  </conditionalFormatting>
  <conditionalFormatting sqref="R119:T120">
    <cfRule type="expression" dxfId="2592" priority="341">
      <formula>AND(H122=TRUE,J120=TRUE)</formula>
    </cfRule>
  </conditionalFormatting>
  <conditionalFormatting sqref="R122:T123">
    <cfRule type="expression" dxfId="2591" priority="328">
      <formula>AND(H122=TRUE,J120=TRUE,$R121=TRUE)</formula>
    </cfRule>
  </conditionalFormatting>
  <conditionalFormatting sqref="R131:T132">
    <cfRule type="expression" dxfId="2590" priority="324">
      <formula>AND(H134=TRUE,J132=TRUE)</formula>
    </cfRule>
  </conditionalFormatting>
  <conditionalFormatting sqref="R134:T135">
    <cfRule type="expression" dxfId="2589" priority="313">
      <formula>AND(H134=TRUE,J132=TRUE,$R133=TRUE)</formula>
    </cfRule>
  </conditionalFormatting>
  <conditionalFormatting sqref="R137:T138 R41:T42 R53:T54 R65:T66 R77:T78 R89:T90 R101:T102 R113:T114 R125:T126 R149:T150 R161:T162 R173:T174 R185:T186 R197:T198 R209:T210 R221:T222 R233:T234 R245:T246 R17:T18">
    <cfRule type="expression" dxfId="2588" priority="1671">
      <formula>AND($R16=TRUE,$J12=TRUE,H14=TRUE)</formula>
    </cfRule>
  </conditionalFormatting>
  <conditionalFormatting sqref="R143:T144">
    <cfRule type="expression" dxfId="2587" priority="303">
      <formula>AND(H146=TRUE,J144=TRUE)</formula>
    </cfRule>
  </conditionalFormatting>
  <conditionalFormatting sqref="R146:T147">
    <cfRule type="expression" dxfId="2586" priority="290">
      <formula>AND(H146=TRUE,J144=TRUE,$R145=TRUE)</formula>
    </cfRule>
  </conditionalFormatting>
  <conditionalFormatting sqref="R155:T156">
    <cfRule type="expression" dxfId="2585" priority="284">
      <formula>AND(H158=TRUE,J156=TRUE)</formula>
    </cfRule>
  </conditionalFormatting>
  <conditionalFormatting sqref="R158:T159">
    <cfRule type="expression" dxfId="2584" priority="271">
      <formula>AND(H158=TRUE,J156=TRUE,$R157=TRUE)</formula>
    </cfRule>
  </conditionalFormatting>
  <conditionalFormatting sqref="R167:T168">
    <cfRule type="expression" dxfId="2583" priority="265">
      <formula>AND(H170=TRUE,J168=TRUE)</formula>
    </cfRule>
  </conditionalFormatting>
  <conditionalFormatting sqref="R170:T171">
    <cfRule type="expression" dxfId="2582" priority="252">
      <formula>AND(H170=TRUE,J168=TRUE,$R169=TRUE)</formula>
    </cfRule>
  </conditionalFormatting>
  <conditionalFormatting sqref="R179:T180">
    <cfRule type="expression" dxfId="2581" priority="246">
      <formula>AND(H182=TRUE,J180=TRUE)</formula>
    </cfRule>
  </conditionalFormatting>
  <conditionalFormatting sqref="R182:T183">
    <cfRule type="expression" dxfId="2580" priority="233">
      <formula>AND(H182=TRUE,J180=TRUE,$R181=TRUE)</formula>
    </cfRule>
  </conditionalFormatting>
  <conditionalFormatting sqref="R191:T192">
    <cfRule type="expression" dxfId="2579" priority="227">
      <formula>AND(H194=TRUE,J192=TRUE)</formula>
    </cfRule>
  </conditionalFormatting>
  <conditionalFormatting sqref="R194:T195">
    <cfRule type="expression" dxfId="2578" priority="214">
      <formula>AND(H194=TRUE,J192=TRUE,$R193=TRUE)</formula>
    </cfRule>
  </conditionalFormatting>
  <conditionalFormatting sqref="R203:T204">
    <cfRule type="expression" dxfId="2577" priority="208">
      <formula>AND(H206=TRUE,J204=TRUE)</formula>
    </cfRule>
  </conditionalFormatting>
  <conditionalFormatting sqref="R206:T207">
    <cfRule type="expression" dxfId="2576" priority="193">
      <formula>AND(H206=TRUE,J204=TRUE,$R205=TRUE)</formula>
    </cfRule>
  </conditionalFormatting>
  <conditionalFormatting sqref="R215:T216">
    <cfRule type="expression" dxfId="2575" priority="187">
      <formula>AND(H218=TRUE,J216=TRUE)</formula>
    </cfRule>
  </conditionalFormatting>
  <conditionalFormatting sqref="R218:T219">
    <cfRule type="expression" dxfId="2574" priority="174">
      <formula>AND(H218=TRUE,J216=TRUE,$R217=TRUE)</formula>
    </cfRule>
  </conditionalFormatting>
  <conditionalFormatting sqref="R227:T228">
    <cfRule type="expression" dxfId="2573" priority="168">
      <formula>AND(H230=TRUE,J228=TRUE)</formula>
    </cfRule>
  </conditionalFormatting>
  <conditionalFormatting sqref="R230:T231">
    <cfRule type="expression" dxfId="2572" priority="155">
      <formula>AND(H230=TRUE,J228=TRUE,$R229=TRUE)</formula>
    </cfRule>
  </conditionalFormatting>
  <conditionalFormatting sqref="R239:T240">
    <cfRule type="expression" dxfId="2571" priority="149">
      <formula>AND(H242=TRUE,J240=TRUE)</formula>
    </cfRule>
  </conditionalFormatting>
  <conditionalFormatting sqref="R242:T243">
    <cfRule type="expression" dxfId="2570" priority="136">
      <formula>AND(H242=TRUE,J240=TRUE,$R241=TRUE)</formula>
    </cfRule>
  </conditionalFormatting>
  <conditionalFormatting sqref="S13">
    <cfRule type="expression" dxfId="2569" priority="6528">
      <formula>AND(H15=TRUE,J13=TRUE)</formula>
    </cfRule>
    <cfRule type="expression" dxfId="2568" priority="6529">
      <formula>AND(H14=TRUE,J12=TRUE)</formula>
    </cfRule>
  </conditionalFormatting>
  <conditionalFormatting sqref="S25">
    <cfRule type="expression" dxfId="2567" priority="492">
      <formula>AND(H27=TRUE,J25=TRUE)</formula>
    </cfRule>
    <cfRule type="expression" dxfId="2566" priority="493">
      <formula>AND(H26=TRUE,J24=TRUE)</formula>
    </cfRule>
  </conditionalFormatting>
  <conditionalFormatting sqref="S28 S136 S40 S52 S64 S76 S88 S100 S112 S124 S148 S160 S172 S184 S196 S208 S220 S232 S244 S16">
    <cfRule type="expression" dxfId="2565" priority="4321">
      <formula>AND(H17=TRUE,J15=TRUE)</formula>
    </cfRule>
  </conditionalFormatting>
  <conditionalFormatting sqref="S28 S136 S40 S52 S64 S76 S88 S100 S112 S124 S148 S160 S172 S184 S196 S220 S232 S244 S16">
    <cfRule type="expression" dxfId="2564" priority="6236">
      <formula>AND(H14=TRUE,J12=TRUE)</formula>
    </cfRule>
  </conditionalFormatting>
  <conditionalFormatting sqref="S37">
    <cfRule type="expression" dxfId="2563" priority="472">
      <formula>AND(H39=TRUE,J37=TRUE)</formula>
    </cfRule>
    <cfRule type="expression" dxfId="2562" priority="473">
      <formula>AND(H38=TRUE,J36=TRUE)</formula>
    </cfRule>
  </conditionalFormatting>
  <conditionalFormatting sqref="S49">
    <cfRule type="expression" dxfId="2561" priority="454">
      <formula>AND(H50=TRUE,J48=TRUE)</formula>
    </cfRule>
    <cfRule type="expression" dxfId="2560" priority="453">
      <formula>AND(H51=TRUE,J49=TRUE)</formula>
    </cfRule>
  </conditionalFormatting>
  <conditionalFormatting sqref="S61">
    <cfRule type="expression" dxfId="2559" priority="435">
      <formula>AND(H62=TRUE,J60=TRUE)</formula>
    </cfRule>
    <cfRule type="expression" dxfId="2558" priority="434">
      <formula>AND(H63=TRUE,J61=TRUE)</formula>
    </cfRule>
  </conditionalFormatting>
  <conditionalFormatting sqref="S73">
    <cfRule type="expression" dxfId="2557" priority="415">
      <formula>AND(H75=TRUE,J73=TRUE)</formula>
    </cfRule>
    <cfRule type="expression" dxfId="2556" priority="416">
      <formula>AND(H74=TRUE,J72=TRUE)</formula>
    </cfRule>
  </conditionalFormatting>
  <conditionalFormatting sqref="S85">
    <cfRule type="expression" dxfId="2555" priority="397">
      <formula>AND(H86=TRUE,J84=TRUE)</formula>
    </cfRule>
    <cfRule type="expression" dxfId="2554" priority="396">
      <formula>AND(H87=TRUE,J85=TRUE)</formula>
    </cfRule>
  </conditionalFormatting>
  <conditionalFormatting sqref="S97">
    <cfRule type="expression" dxfId="2553" priority="382">
      <formula>AND(H98=TRUE,J96=TRUE)</formula>
    </cfRule>
    <cfRule type="expression" dxfId="2552" priority="381">
      <formula>AND(H99=TRUE,J97=TRUE)</formula>
    </cfRule>
  </conditionalFormatting>
  <conditionalFormatting sqref="S109">
    <cfRule type="expression" dxfId="2551" priority="362">
      <formula>AND(H111=TRUE,J109=TRUE)</formula>
    </cfRule>
    <cfRule type="expression" dxfId="2550" priority="363">
      <formula>AND(H110=TRUE,J108=TRUE)</formula>
    </cfRule>
  </conditionalFormatting>
  <conditionalFormatting sqref="S121">
    <cfRule type="expression" dxfId="2549" priority="344">
      <formula>AND(H122=TRUE,J120=TRUE)</formula>
    </cfRule>
    <cfRule type="expression" dxfId="2548" priority="343">
      <formula>AND(H123=TRUE,J121=TRUE)</formula>
    </cfRule>
  </conditionalFormatting>
  <conditionalFormatting sqref="S133">
    <cfRule type="expression" dxfId="2547" priority="1287">
      <formula>AND(H135=TRUE,J133=TRUE)</formula>
    </cfRule>
    <cfRule type="expression" dxfId="2546" priority="1288">
      <formula>AND(H134=TRUE,J132=TRUE)</formula>
    </cfRule>
  </conditionalFormatting>
  <conditionalFormatting sqref="S145">
    <cfRule type="expression" dxfId="2545" priority="306">
      <formula>AND(H146=TRUE,J144=TRUE)</formula>
    </cfRule>
    <cfRule type="expression" dxfId="2544" priority="305">
      <formula>AND(H147=TRUE,J145=TRUE)</formula>
    </cfRule>
  </conditionalFormatting>
  <conditionalFormatting sqref="S157">
    <cfRule type="expression" dxfId="2543" priority="287">
      <formula>AND(H158=TRUE,J156=TRUE)</formula>
    </cfRule>
    <cfRule type="expression" dxfId="2542" priority="286">
      <formula>AND(H159=TRUE,J157=TRUE)</formula>
    </cfRule>
  </conditionalFormatting>
  <conditionalFormatting sqref="S169">
    <cfRule type="expression" dxfId="2541" priority="268">
      <formula>AND(H170=TRUE,J168=TRUE)</formula>
    </cfRule>
    <cfRule type="expression" dxfId="2540" priority="267">
      <formula>AND(H171=TRUE,J169=TRUE)</formula>
    </cfRule>
  </conditionalFormatting>
  <conditionalFormatting sqref="S181">
    <cfRule type="expression" dxfId="2539" priority="249">
      <formula>AND(H182=TRUE,J180=TRUE)</formula>
    </cfRule>
    <cfRule type="expression" dxfId="2538" priority="248">
      <formula>AND(H183=TRUE,J181=TRUE)</formula>
    </cfRule>
  </conditionalFormatting>
  <conditionalFormatting sqref="S193">
    <cfRule type="expression" dxfId="2537" priority="229">
      <formula>AND(H195=TRUE,J193=TRUE)</formula>
    </cfRule>
    <cfRule type="expression" dxfId="2536" priority="230">
      <formula>AND(H194=TRUE,J192=TRUE)</formula>
    </cfRule>
  </conditionalFormatting>
  <conditionalFormatting sqref="S205">
    <cfRule type="expression" dxfId="2535" priority="210">
      <formula>AND(H207=TRUE,J205=TRUE)</formula>
    </cfRule>
    <cfRule type="expression" dxfId="2534" priority="211">
      <formula>AND(H206=TRUE,J204=TRUE)</formula>
    </cfRule>
  </conditionalFormatting>
  <conditionalFormatting sqref="S208">
    <cfRule type="expression" dxfId="2533" priority="202">
      <formula>AND(H206=TRUE,J204=TRUE)</formula>
    </cfRule>
  </conditionalFormatting>
  <conditionalFormatting sqref="S217">
    <cfRule type="expression" dxfId="2532" priority="190">
      <formula>AND(H218=TRUE,J216=TRUE)</formula>
    </cfRule>
    <cfRule type="expression" dxfId="2531" priority="189">
      <formula>AND(H219=TRUE,J217=TRUE)</formula>
    </cfRule>
  </conditionalFormatting>
  <conditionalFormatting sqref="S229">
    <cfRule type="expression" dxfId="2530" priority="171">
      <formula>AND(H230=TRUE,J228=TRUE)</formula>
    </cfRule>
    <cfRule type="expression" dxfId="2529" priority="170">
      <formula>AND(H231=TRUE,J229=TRUE)</formula>
    </cfRule>
  </conditionalFormatting>
  <conditionalFormatting sqref="S241">
    <cfRule type="expression" dxfId="2528" priority="152">
      <formula>AND(H242=TRUE,J240=TRUE)</formula>
    </cfRule>
    <cfRule type="expression" dxfId="2527" priority="151">
      <formula>AND(H243=TRUE,J241=TRUE)</formula>
    </cfRule>
  </conditionalFormatting>
  <conditionalFormatting sqref="T13">
    <cfRule type="expression" dxfId="2526" priority="1669">
      <formula>AND($R16=TRUE,$J12=TRUE,H14=TRUE)</formula>
    </cfRule>
  </conditionalFormatting>
  <conditionalFormatting sqref="T16">
    <cfRule type="expression" dxfId="2525" priority="874">
      <formula>AND($R$16=TRUE,$J$12=TRUE,$H$14=TRUE)</formula>
    </cfRule>
  </conditionalFormatting>
  <conditionalFormatting sqref="T22">
    <cfRule type="expression" dxfId="2524" priority="481">
      <formula>AND(H26=TRUE,J24=TRUE)</formula>
    </cfRule>
  </conditionalFormatting>
  <conditionalFormatting sqref="T25">
    <cfRule type="expression" dxfId="2523" priority="77">
      <formula>AND($R$25=TRUE,$J$24=TRUE,$H$26=TRUE)</formula>
    </cfRule>
  </conditionalFormatting>
  <conditionalFormatting sqref="T28">
    <cfRule type="expression" dxfId="2522" priority="133">
      <formula>AND($R$28=TRUE,$J$24=TRUE,$H$26=TRUE)</formula>
    </cfRule>
  </conditionalFormatting>
  <conditionalFormatting sqref="T34">
    <cfRule type="expression" dxfId="2521" priority="462">
      <formula>AND(H38=TRUE,J36=TRUE)</formula>
    </cfRule>
  </conditionalFormatting>
  <conditionalFormatting sqref="T37">
    <cfRule type="expression" dxfId="2520" priority="458">
      <formula>AND($R$37=TRUE,$J$36=TRUE,$H$38=TRUE)</formula>
    </cfRule>
  </conditionalFormatting>
  <conditionalFormatting sqref="T40">
    <cfRule type="expression" dxfId="2519" priority="459">
      <formula>AND($R$40=TRUE,$J$36=TRUE,$H$38=TRUE)</formula>
    </cfRule>
  </conditionalFormatting>
  <conditionalFormatting sqref="T46">
    <cfRule type="expression" dxfId="2518" priority="443">
      <formula>AND(H50=TRUE,J48=TRUE)</formula>
    </cfRule>
  </conditionalFormatting>
  <conditionalFormatting sqref="T49">
    <cfRule type="expression" dxfId="2517" priority="61">
      <formula>AND($R$49=TRUE,$J$48=TRUE,$H$50=TRUE)</formula>
    </cfRule>
  </conditionalFormatting>
  <conditionalFormatting sqref="T52">
    <cfRule type="expression" dxfId="2516" priority="440">
      <formula>AND($R$52=TRUE,$J$48=TRUE,$H$50=TRUE)</formula>
    </cfRule>
  </conditionalFormatting>
  <conditionalFormatting sqref="T58">
    <cfRule type="expression" dxfId="2515" priority="424">
      <formula>AND(H62=TRUE,J60=TRUE)</formula>
    </cfRule>
  </conditionalFormatting>
  <conditionalFormatting sqref="T61">
    <cfRule type="expression" dxfId="2514" priority="421">
      <formula>AND($R$61=TRUE,$J$60=TRUE,$H$62=TRUE)</formula>
    </cfRule>
  </conditionalFormatting>
  <conditionalFormatting sqref="T64">
    <cfRule type="expression" dxfId="2513" priority="58">
      <formula>AND($R$64=TRUE,$J$60=TRUE,$H$62=TRUE)</formula>
    </cfRule>
  </conditionalFormatting>
  <conditionalFormatting sqref="T70">
    <cfRule type="expression" dxfId="2512" priority="405">
      <formula>AND(H74=TRUE,J72=TRUE)</formula>
    </cfRule>
  </conditionalFormatting>
  <conditionalFormatting sqref="T73">
    <cfRule type="expression" dxfId="2511" priority="57">
      <formula>AND($R$73=TRUE,$J$72=TRUE,$H$74=TRUE)</formula>
    </cfRule>
  </conditionalFormatting>
  <conditionalFormatting sqref="T76">
    <cfRule type="expression" dxfId="2510" priority="56">
      <formula>AND($R$76=TRUE,$J$72=TRUE,$H$74=TRUE)</formula>
    </cfRule>
  </conditionalFormatting>
  <conditionalFormatting sqref="T82 T10">
    <cfRule type="expression" dxfId="2509" priority="1232">
      <formula>AND(H14=TRUE,J12=TRUE)</formula>
    </cfRule>
  </conditionalFormatting>
  <conditionalFormatting sqref="T85">
    <cfRule type="expression" dxfId="2508" priority="52">
      <formula>AND($R$85=TRUE,$J$84=TRUE,$H$86=TRUE)</formula>
    </cfRule>
  </conditionalFormatting>
  <conditionalFormatting sqref="T88">
    <cfRule type="expression" dxfId="2507" priority="51">
      <formula>AND($R$88=TRUE,$J$84=TRUE,$H$86=TRUE)</formula>
    </cfRule>
  </conditionalFormatting>
  <conditionalFormatting sqref="T94">
    <cfRule type="expression" dxfId="2506" priority="371">
      <formula>AND(H98=TRUE,J96=TRUE)</formula>
    </cfRule>
  </conditionalFormatting>
  <conditionalFormatting sqref="T97">
    <cfRule type="expression" dxfId="2505" priority="50">
      <formula>AND($R$97=TRUE,$J$96=TRUE,$H$98=TRUE)</formula>
    </cfRule>
  </conditionalFormatting>
  <conditionalFormatting sqref="T100">
    <cfRule type="expression" dxfId="2504" priority="49">
      <formula>AND($R$100=TRUE,$J$96=TRUE,$H$98=TRUE)</formula>
    </cfRule>
  </conditionalFormatting>
  <conditionalFormatting sqref="T106">
    <cfRule type="expression" dxfId="2503" priority="352">
      <formula>AND(H110=TRUE,J108=TRUE)</formula>
    </cfRule>
  </conditionalFormatting>
  <conditionalFormatting sqref="T109">
    <cfRule type="expression" dxfId="2502" priority="44">
      <formula>AND($R$109=TRUE,$J$108=TRUE,$H$110=TRUE)</formula>
    </cfRule>
  </conditionalFormatting>
  <conditionalFormatting sqref="T112">
    <cfRule type="expression" dxfId="2501" priority="43">
      <formula>AND($R$112=TRUE,$J$108=TRUE,$H$110=TRUE)</formula>
    </cfRule>
  </conditionalFormatting>
  <conditionalFormatting sqref="T118">
    <cfRule type="expression" dxfId="2500" priority="333">
      <formula>AND(H122=TRUE,J120=TRUE)</formula>
    </cfRule>
  </conditionalFormatting>
  <conditionalFormatting sqref="T121">
    <cfRule type="expression" dxfId="2499" priority="42">
      <formula>AND($R$121=TRUE,$J$120=TRUE,$H$122=TRUE)</formula>
    </cfRule>
  </conditionalFormatting>
  <conditionalFormatting sqref="T124">
    <cfRule type="expression" dxfId="2498" priority="41">
      <formula>AND($R$124=TRUE,$J$120=TRUE,$H$122=TRUE)</formula>
    </cfRule>
  </conditionalFormatting>
  <conditionalFormatting sqref="T130">
    <cfRule type="expression" dxfId="2497" priority="316">
      <formula>AND(H134=TRUE,J132=TRUE)</formula>
    </cfRule>
  </conditionalFormatting>
  <conditionalFormatting sqref="T133">
    <cfRule type="expression" dxfId="2496" priority="309">
      <formula>AND($R$133=TRUE,$J$132=TRUE,$H$134=TRUE)</formula>
    </cfRule>
  </conditionalFormatting>
  <conditionalFormatting sqref="T136">
    <cfRule type="expression" dxfId="2495" priority="108">
      <formula>AND($R$136=TRUE,$J$132=TRUE,$H$134=TRUE)</formula>
    </cfRule>
  </conditionalFormatting>
  <conditionalFormatting sqref="T142">
    <cfRule type="expression" dxfId="2494" priority="295">
      <formula>AND(H146=TRUE,J144=TRUE)</formula>
    </cfRule>
  </conditionalFormatting>
  <conditionalFormatting sqref="T145">
    <cfRule type="expression" dxfId="2493" priority="46">
      <formula>AND($R$145=TRUE,$J$144=TRUE,$H$146=TRUE)</formula>
    </cfRule>
  </conditionalFormatting>
  <conditionalFormatting sqref="T148">
    <cfRule type="expression" dxfId="2492" priority="45">
      <formula>AND($R$148=TRUE,$J$144=TRUE,$H$146=TRUE)</formula>
    </cfRule>
  </conditionalFormatting>
  <conditionalFormatting sqref="T154">
    <cfRule type="expression" dxfId="2491" priority="276">
      <formula>AND(H158=TRUE,J156=TRUE)</formula>
    </cfRule>
  </conditionalFormatting>
  <conditionalFormatting sqref="T157">
    <cfRule type="expression" dxfId="2490" priority="48">
      <formula>AND($R$157=TRUE,$J$156=TRUE,$H$158=TRUE)</formula>
    </cfRule>
  </conditionalFormatting>
  <conditionalFormatting sqref="T160">
    <cfRule type="expression" dxfId="2489" priority="47">
      <formula>AND($R$160=TRUE,$J$156=TRUE,$H$158=TRUE)</formula>
    </cfRule>
  </conditionalFormatting>
  <conditionalFormatting sqref="T166">
    <cfRule type="expression" dxfId="2488" priority="257">
      <formula>AND(H170=TRUE,J168=TRUE)</formula>
    </cfRule>
  </conditionalFormatting>
  <conditionalFormatting sqref="T169">
    <cfRule type="expression" dxfId="2487" priority="54">
      <formula>AND($R$169=TRUE,$J$168=TRUE,$H$170=TRUE)</formula>
    </cfRule>
  </conditionalFormatting>
  <conditionalFormatting sqref="T172">
    <cfRule type="expression" dxfId="2486" priority="53">
      <formula>AND($R$172=TRUE,$J$168=TRUE,$H$170=TRUE)</formula>
    </cfRule>
  </conditionalFormatting>
  <conditionalFormatting sqref="T178">
    <cfRule type="expression" dxfId="2485" priority="238">
      <formula>AND(H182=TRUE,J180=TRUE)</formula>
    </cfRule>
  </conditionalFormatting>
  <conditionalFormatting sqref="T181">
    <cfRule type="expression" dxfId="2484" priority="63">
      <formula>AND($R$181=TRUE,$J$180=TRUE,$H$182=TRUE)</formula>
    </cfRule>
  </conditionalFormatting>
  <conditionalFormatting sqref="T184">
    <cfRule type="expression" dxfId="2483" priority="235">
      <formula>AND($R$184=TRUE,$J$180=TRUE,$H$182=TRUE)</formula>
    </cfRule>
  </conditionalFormatting>
  <conditionalFormatting sqref="T190">
    <cfRule type="expression" dxfId="2482" priority="219">
      <formula>AND(H194=TRUE,J192=TRUE)</formula>
    </cfRule>
  </conditionalFormatting>
  <conditionalFormatting sqref="T193">
    <cfRule type="expression" dxfId="2481" priority="216">
      <formula>AND($R$193=TRUE,$J$192=TRUE,$H$194=TRUE)</formula>
    </cfRule>
  </conditionalFormatting>
  <conditionalFormatting sqref="T196">
    <cfRule type="expression" dxfId="2480" priority="65">
      <formula>AND($R$196=TRUE,$J$192=TRUE,$H$194=TRUE)</formula>
    </cfRule>
  </conditionalFormatting>
  <conditionalFormatting sqref="T202">
    <cfRule type="expression" dxfId="2479" priority="198">
      <formula>AND(H206=TRUE,J204=TRUE)</formula>
    </cfRule>
  </conditionalFormatting>
  <conditionalFormatting sqref="T205">
    <cfRule type="expression" dxfId="2478" priority="194">
      <formula>AND($R$205=TRUE,$J$204=TRUE,$H$206=TRUE)</formula>
    </cfRule>
  </conditionalFormatting>
  <conditionalFormatting sqref="T208">
    <cfRule type="expression" dxfId="2477" priority="195">
      <formula>AND($R$208=TRUE,$J$204=TRUE,$H$206=TRUE)</formula>
    </cfRule>
  </conditionalFormatting>
  <conditionalFormatting sqref="T214">
    <cfRule type="expression" dxfId="2476" priority="179">
      <formula>AND(H218=TRUE,J216=TRUE)</formula>
    </cfRule>
  </conditionalFormatting>
  <conditionalFormatting sqref="T217">
    <cfRule type="expression" dxfId="2475" priority="176">
      <formula>AND($R$217=TRUE,$J$216=TRUE,$H$218=TRUE)</formula>
    </cfRule>
  </conditionalFormatting>
  <conditionalFormatting sqref="T220">
    <cfRule type="expression" dxfId="2474" priority="175">
      <formula>AND($R$220=TRUE,$J$216=TRUE,$H$218=TRUE)</formula>
    </cfRule>
  </conditionalFormatting>
  <conditionalFormatting sqref="T226">
    <cfRule type="expression" dxfId="2473" priority="160">
      <formula>AND(H230=TRUE,J228=TRUE)</formula>
    </cfRule>
  </conditionalFormatting>
  <conditionalFormatting sqref="T229">
    <cfRule type="expression" dxfId="2472" priority="73">
      <formula>AND($R$229=TRUE,$J$228=TRUE,$H$230=TRUE)</formula>
    </cfRule>
  </conditionalFormatting>
  <conditionalFormatting sqref="T232">
    <cfRule type="expression" dxfId="2471" priority="157">
      <formula>AND($R$232=TRUE,$J$228=TRUE,$H$230=TRUE)</formula>
    </cfRule>
  </conditionalFormatting>
  <conditionalFormatting sqref="T238">
    <cfRule type="expression" dxfId="2470" priority="141">
      <formula>AND(H242=TRUE,J240=TRUE)</formula>
    </cfRule>
  </conditionalFormatting>
  <conditionalFormatting sqref="T241">
    <cfRule type="expression" dxfId="2469" priority="138">
      <formula>AND($R$241=TRUE,$J$240=TRUE,$H$242=TRUE)</formula>
    </cfRule>
  </conditionalFormatting>
  <conditionalFormatting sqref="T244">
    <cfRule type="expression" dxfId="2468" priority="137">
      <formula>AND($R$244=TRUE,$J$240=TRUE,$H$242=TRUE)</formula>
    </cfRule>
  </conditionalFormatting>
  <conditionalFormatting sqref="U13">
    <cfRule type="expression" dxfId="2467" priority="6244">
      <formula>AND(H14=TRUE,J13=TRUE)</formula>
    </cfRule>
  </conditionalFormatting>
  <conditionalFormatting sqref="U25">
    <cfRule type="expression" dxfId="2466" priority="486">
      <formula>AND(H26=TRUE,J25=TRUE)</formula>
    </cfRule>
  </conditionalFormatting>
  <conditionalFormatting sqref="U27 U135 U39 U51 U63 U75 U87 U99 U111 U123 U147 U159 U171 U183 U195 U207 U219 U231 U243 U15">
    <cfRule type="expression" dxfId="2465" priority="4418">
      <formula>AND(H14=TRUE,J13=TRUE)</formula>
    </cfRule>
  </conditionalFormatting>
  <conditionalFormatting sqref="U29 U137 U41 U53 U65 U77 U89 U101 U113 U125 U149 U161 U173 U185 U197 U209 U221 U233 U245 U17">
    <cfRule type="expression" dxfId="2464" priority="4419">
      <formula>AND(H14=TRUE,J13=TRUE)</formula>
    </cfRule>
  </conditionalFormatting>
  <conditionalFormatting sqref="U37">
    <cfRule type="expression" dxfId="2463" priority="466">
      <formula>AND(H38=TRUE,J37=TRUE)</formula>
    </cfRule>
  </conditionalFormatting>
  <conditionalFormatting sqref="U49">
    <cfRule type="expression" dxfId="2462" priority="447">
      <formula>AND(H50=TRUE,J49=TRUE)</formula>
    </cfRule>
  </conditionalFormatting>
  <conditionalFormatting sqref="U61">
    <cfRule type="expression" dxfId="2461" priority="428">
      <formula>AND(H62=TRUE,J61=TRUE)</formula>
    </cfRule>
  </conditionalFormatting>
  <conditionalFormatting sqref="U73">
    <cfRule type="expression" dxfId="2460" priority="409">
      <formula>AND(H74=TRUE,J73=TRUE)</formula>
    </cfRule>
  </conditionalFormatting>
  <conditionalFormatting sqref="U85">
    <cfRule type="expression" dxfId="2459" priority="391">
      <formula>AND(H86=TRUE,J85=TRUE)</formula>
    </cfRule>
  </conditionalFormatting>
  <conditionalFormatting sqref="U97">
    <cfRule type="expression" dxfId="2458" priority="375">
      <formula>AND(H98=TRUE,J97=TRUE)</formula>
    </cfRule>
  </conditionalFormatting>
  <conditionalFormatting sqref="U109">
    <cfRule type="expression" dxfId="2457" priority="356">
      <formula>AND(H110=TRUE,J109=TRUE)</formula>
    </cfRule>
  </conditionalFormatting>
  <conditionalFormatting sqref="U121">
    <cfRule type="expression" dxfId="2456" priority="337">
      <formula>AND(H122=TRUE,J121=TRUE)</formula>
    </cfRule>
  </conditionalFormatting>
  <conditionalFormatting sqref="U133">
    <cfRule type="expression" dxfId="2455" priority="320">
      <formula>AND(H134=TRUE,J133=TRUE)</formula>
    </cfRule>
  </conditionalFormatting>
  <conditionalFormatting sqref="U145">
    <cfRule type="expression" dxfId="2454" priority="299">
      <formula>AND(H146=TRUE,J145=TRUE)</formula>
    </cfRule>
  </conditionalFormatting>
  <conditionalFormatting sqref="U157">
    <cfRule type="expression" dxfId="2453" priority="280">
      <formula>AND(H158=TRUE,J157=TRUE)</formula>
    </cfRule>
  </conditionalFormatting>
  <conditionalFormatting sqref="U169">
    <cfRule type="expression" dxfId="2452" priority="261">
      <formula>AND(H170=TRUE,J169=TRUE)</formula>
    </cfRule>
  </conditionalFormatting>
  <conditionalFormatting sqref="U181">
    <cfRule type="expression" dxfId="2451" priority="242">
      <formula>AND(H182=TRUE,J181=TRUE)</formula>
    </cfRule>
  </conditionalFormatting>
  <conditionalFormatting sqref="U193">
    <cfRule type="expression" dxfId="2450" priority="223">
      <formula>AND(H194=TRUE,J193=TRUE)</formula>
    </cfRule>
  </conditionalFormatting>
  <conditionalFormatting sqref="U205">
    <cfRule type="expression" dxfId="2449" priority="204">
      <formula>AND(H206=TRUE,J205=TRUE)</formula>
    </cfRule>
  </conditionalFormatting>
  <conditionalFormatting sqref="U217">
    <cfRule type="expression" dxfId="2448" priority="183">
      <formula>AND(H218=TRUE,J217=TRUE)</formula>
    </cfRule>
  </conditionalFormatting>
  <conditionalFormatting sqref="U229">
    <cfRule type="expression" dxfId="2447" priority="164">
      <formula>AND(H230=TRUE,J229=TRUE)</formula>
    </cfRule>
  </conditionalFormatting>
  <conditionalFormatting sqref="U241">
    <cfRule type="expression" dxfId="2446" priority="145">
      <formula>AND(H242=TRUE,J241=TRUE)</formula>
    </cfRule>
  </conditionalFormatting>
  <conditionalFormatting sqref="U3:V3">
    <cfRule type="expression" dxfId="2445" priority="6420">
      <formula>OR((AND(H14,J13)=TRUE),(AND(H26,J25)=TRUE),(AND(H38,J37)=TRUE),(AND(H50,J49)=TRUE),(AND(H62,J61)=TRUE),(AND(H74,J73)=TRUE),(AND(H86,J85)=TRUE),(AND(H98,J97)=TRUE),(AND(H110,J109)=TRUE),(AND(H122,J121)=TRUE),(AND(H134,J133)=TRUE),(AND(H146,J145)=TRUE),(AND(H158,J157)=TRUE),(AND(H170,J169)=TRUE),(AND(H182,J181)=TRUE),(AND(H194,J193)=TRUE),(AND(H206,J72)=TRUE),(AND(H218,J217)=TRUE),(AND(H230,J229)=TRUE),(AND(H242,J241)=TRUE))</formula>
    </cfRule>
  </conditionalFormatting>
  <conditionalFormatting sqref="U10:V10">
    <cfRule type="expression" dxfId="2444" priority="918">
      <formula>AND(J13=TRUE,H14=TRUE)</formula>
    </cfRule>
  </conditionalFormatting>
  <conditionalFormatting sqref="U12:V12">
    <cfRule type="expression" dxfId="2443" priority="1978">
      <formula>AND($J13=TRUE,H14=TRUE)</formula>
    </cfRule>
  </conditionalFormatting>
  <conditionalFormatting sqref="U16:V16">
    <cfRule type="expression" dxfId="2442" priority="1259">
      <formula>AND(U15=TRUE,J13=TRUE,H14=TRUE)</formula>
    </cfRule>
  </conditionalFormatting>
  <conditionalFormatting sqref="U18:V18">
    <cfRule type="expression" dxfId="2441" priority="1258">
      <formula>AND(U17=TRUE,J13=TRUE,H14=TRUE)</formula>
    </cfRule>
  </conditionalFormatting>
  <conditionalFormatting sqref="U22:V22">
    <cfRule type="expression" dxfId="2440" priority="479">
      <formula>AND(J25=TRUE,H26=TRUE)</formula>
    </cfRule>
  </conditionalFormatting>
  <conditionalFormatting sqref="U24:V24">
    <cfRule type="expression" dxfId="2439" priority="485">
      <formula>AND($J25=TRUE,H26=TRUE)</formula>
    </cfRule>
  </conditionalFormatting>
  <conditionalFormatting sqref="U28:V28">
    <cfRule type="expression" dxfId="2438" priority="483">
      <formula>AND(U27=TRUE,J25=TRUE,H26=TRUE)</formula>
    </cfRule>
  </conditionalFormatting>
  <conditionalFormatting sqref="U30:V30">
    <cfRule type="expression" dxfId="2437" priority="482">
      <formula>AND(U29=TRUE,J25=TRUE,H26=TRUE)</formula>
    </cfRule>
  </conditionalFormatting>
  <conditionalFormatting sqref="U34:V34">
    <cfRule type="expression" dxfId="2436" priority="460">
      <formula>AND(J37=TRUE,H38=TRUE)</formula>
    </cfRule>
  </conditionalFormatting>
  <conditionalFormatting sqref="U36:V36">
    <cfRule type="expression" dxfId="2435" priority="465">
      <formula>AND($J37=TRUE,H38=TRUE)</formula>
    </cfRule>
  </conditionalFormatting>
  <conditionalFormatting sqref="U40:V40">
    <cfRule type="expression" dxfId="2434" priority="464">
      <formula>AND(U39=TRUE,J37=TRUE,H38=TRUE)</formula>
    </cfRule>
  </conditionalFormatting>
  <conditionalFormatting sqref="U42:V42">
    <cfRule type="expression" dxfId="2433" priority="463">
      <formula>AND(U41=TRUE,J37=TRUE,H38=TRUE)</formula>
    </cfRule>
  </conditionalFormatting>
  <conditionalFormatting sqref="U46:V46">
    <cfRule type="expression" dxfId="2432" priority="441">
      <formula>AND(J49=TRUE,H50=TRUE)</formula>
    </cfRule>
  </conditionalFormatting>
  <conditionalFormatting sqref="U48:V48">
    <cfRule type="expression" dxfId="2431" priority="446">
      <formula>AND($J49=TRUE,H50=TRUE)</formula>
    </cfRule>
  </conditionalFormatting>
  <conditionalFormatting sqref="U52:V52">
    <cfRule type="expression" dxfId="2430" priority="445">
      <formula>AND(U51=TRUE,J49=TRUE,H50=TRUE)</formula>
    </cfRule>
  </conditionalFormatting>
  <conditionalFormatting sqref="U54:V54">
    <cfRule type="expression" dxfId="2429" priority="444">
      <formula>AND(U53=TRUE,J49=TRUE,H50=TRUE)</formula>
    </cfRule>
  </conditionalFormatting>
  <conditionalFormatting sqref="U58:V58">
    <cfRule type="expression" dxfId="2428" priority="422">
      <formula>AND(J61=TRUE,H62=TRUE)</formula>
    </cfRule>
  </conditionalFormatting>
  <conditionalFormatting sqref="U60:V60">
    <cfRule type="expression" dxfId="2427" priority="427">
      <formula>AND($J61=TRUE,H62=TRUE)</formula>
    </cfRule>
  </conditionalFormatting>
  <conditionalFormatting sqref="U64:V64">
    <cfRule type="expression" dxfId="2426" priority="426">
      <formula>AND(U63=TRUE,J61=TRUE,H62=TRUE)</formula>
    </cfRule>
  </conditionalFormatting>
  <conditionalFormatting sqref="U66:V66">
    <cfRule type="expression" dxfId="2425" priority="425">
      <formula>AND(U65=TRUE,J61=TRUE,H62=TRUE)</formula>
    </cfRule>
  </conditionalFormatting>
  <conditionalFormatting sqref="U70:V70">
    <cfRule type="expression" dxfId="2424" priority="403">
      <formula>AND(J73=TRUE,H74=TRUE)</formula>
    </cfRule>
  </conditionalFormatting>
  <conditionalFormatting sqref="U72:V72">
    <cfRule type="expression" dxfId="2423" priority="408">
      <formula>AND($J73=TRUE,H74=TRUE)</formula>
    </cfRule>
  </conditionalFormatting>
  <conditionalFormatting sqref="U76:V76">
    <cfRule type="expression" dxfId="2422" priority="407">
      <formula>AND(U75=TRUE,J73=TRUE,H74=TRUE)</formula>
    </cfRule>
  </conditionalFormatting>
  <conditionalFormatting sqref="U78:V78">
    <cfRule type="expression" dxfId="2421" priority="406">
      <formula>AND(U77=TRUE,J73=TRUE,H74=TRUE)</formula>
    </cfRule>
  </conditionalFormatting>
  <conditionalFormatting sqref="U82:V82">
    <cfRule type="expression" dxfId="2420" priority="386">
      <formula>AND(J85=TRUE,H86=TRUE)</formula>
    </cfRule>
  </conditionalFormatting>
  <conditionalFormatting sqref="U84:V84">
    <cfRule type="expression" dxfId="2419" priority="390">
      <formula>AND($J85=TRUE,H86=TRUE)</formula>
    </cfRule>
  </conditionalFormatting>
  <conditionalFormatting sqref="U88:V88">
    <cfRule type="expression" dxfId="2418" priority="389">
      <formula>AND(U87=TRUE,J85=TRUE,H86=TRUE)</formula>
    </cfRule>
  </conditionalFormatting>
  <conditionalFormatting sqref="U90:V90">
    <cfRule type="expression" dxfId="2417" priority="388">
      <formula>AND(U89=TRUE,J85=TRUE,H86=TRUE)</formula>
    </cfRule>
  </conditionalFormatting>
  <conditionalFormatting sqref="U94:V94">
    <cfRule type="expression" dxfId="2416" priority="369">
      <formula>AND(J97=TRUE,H98=TRUE)</formula>
    </cfRule>
  </conditionalFormatting>
  <conditionalFormatting sqref="U96:V96">
    <cfRule type="expression" dxfId="2415" priority="374">
      <formula>AND($J97=TRUE,H98=TRUE)</formula>
    </cfRule>
  </conditionalFormatting>
  <conditionalFormatting sqref="U100:V100">
    <cfRule type="expression" dxfId="2414" priority="373">
      <formula>AND(U99=TRUE,J97=TRUE,H98=TRUE)</formula>
    </cfRule>
  </conditionalFormatting>
  <conditionalFormatting sqref="U102:V102">
    <cfRule type="expression" dxfId="2413" priority="372">
      <formula>AND(U101=TRUE,J97=TRUE,H98=TRUE)</formula>
    </cfRule>
  </conditionalFormatting>
  <conditionalFormatting sqref="U106:V106">
    <cfRule type="expression" dxfId="2412" priority="350">
      <formula>AND(J109=TRUE,H110=TRUE)</formula>
    </cfRule>
  </conditionalFormatting>
  <conditionalFormatting sqref="U108:V108">
    <cfRule type="expression" dxfId="2411" priority="355">
      <formula>AND($J109=TRUE,H110=TRUE)</formula>
    </cfRule>
  </conditionalFormatting>
  <conditionalFormatting sqref="U112:V112">
    <cfRule type="expression" dxfId="2410" priority="354">
      <formula>AND(U111=TRUE,J109=TRUE,H110=TRUE)</formula>
    </cfRule>
  </conditionalFormatting>
  <conditionalFormatting sqref="U114:V114">
    <cfRule type="expression" dxfId="2409" priority="353">
      <formula>AND(U113=TRUE,J109=TRUE,H110=TRUE)</formula>
    </cfRule>
  </conditionalFormatting>
  <conditionalFormatting sqref="U118:V118">
    <cfRule type="expression" dxfId="2408" priority="331">
      <formula>AND(J121=TRUE,H122=TRUE)</formula>
    </cfRule>
  </conditionalFormatting>
  <conditionalFormatting sqref="U120:V120">
    <cfRule type="expression" dxfId="2407" priority="336">
      <formula>AND($J121=TRUE,H122=TRUE)</formula>
    </cfRule>
  </conditionalFormatting>
  <conditionalFormatting sqref="U124:V124">
    <cfRule type="expression" dxfId="2406" priority="335">
      <formula>AND(U123=TRUE,J121=TRUE,H122=TRUE)</formula>
    </cfRule>
  </conditionalFormatting>
  <conditionalFormatting sqref="U126:V126">
    <cfRule type="expression" dxfId="2405" priority="334">
      <formula>AND(U125=TRUE,J121=TRUE,H122=TRUE)</formula>
    </cfRule>
  </conditionalFormatting>
  <conditionalFormatting sqref="U130:V130">
    <cfRule type="expression" dxfId="2404" priority="314">
      <formula>AND(J133=TRUE,H134=TRUE)</formula>
    </cfRule>
  </conditionalFormatting>
  <conditionalFormatting sqref="U132:V132">
    <cfRule type="expression" dxfId="2403" priority="319">
      <formula>AND($J133=TRUE,H134=TRUE)</formula>
    </cfRule>
  </conditionalFormatting>
  <conditionalFormatting sqref="U136:V136">
    <cfRule type="expression" dxfId="2402" priority="318">
      <formula>AND(U135=TRUE,J133=TRUE,H134=TRUE)</formula>
    </cfRule>
  </conditionalFormatting>
  <conditionalFormatting sqref="U138:V138">
    <cfRule type="expression" dxfId="2401" priority="317">
      <formula>AND(U137=TRUE,J133=TRUE,H134=TRUE)</formula>
    </cfRule>
  </conditionalFormatting>
  <conditionalFormatting sqref="U142:V142">
    <cfRule type="expression" dxfId="2400" priority="293">
      <formula>AND(J145=TRUE,H146=TRUE)</formula>
    </cfRule>
  </conditionalFormatting>
  <conditionalFormatting sqref="U144:V144">
    <cfRule type="expression" dxfId="2399" priority="298">
      <formula>AND($J145=TRUE,H146=TRUE)</formula>
    </cfRule>
  </conditionalFormatting>
  <conditionalFormatting sqref="U148:V148">
    <cfRule type="expression" dxfId="2398" priority="297">
      <formula>AND(U147=TRUE,J145=TRUE,H146=TRUE)</formula>
    </cfRule>
  </conditionalFormatting>
  <conditionalFormatting sqref="U150:V150">
    <cfRule type="expression" dxfId="2397" priority="296">
      <formula>AND(U149=TRUE,J145=TRUE,H146=TRUE)</formula>
    </cfRule>
  </conditionalFormatting>
  <conditionalFormatting sqref="U154:V154">
    <cfRule type="expression" dxfId="2396" priority="274">
      <formula>AND(J157=TRUE,H158=TRUE)</formula>
    </cfRule>
  </conditionalFormatting>
  <conditionalFormatting sqref="U156:V156">
    <cfRule type="expression" dxfId="2395" priority="279">
      <formula>AND($J157=TRUE,H158=TRUE)</formula>
    </cfRule>
  </conditionalFormatting>
  <conditionalFormatting sqref="U160:V160">
    <cfRule type="expression" dxfId="2394" priority="278">
      <formula>AND(U159=TRUE,J157=TRUE,H158=TRUE)</formula>
    </cfRule>
  </conditionalFormatting>
  <conditionalFormatting sqref="U162:V162">
    <cfRule type="expression" dxfId="2393" priority="277">
      <formula>AND(U161=TRUE,J157=TRUE,H158=TRUE)</formula>
    </cfRule>
  </conditionalFormatting>
  <conditionalFormatting sqref="U166:V166">
    <cfRule type="expression" dxfId="2392" priority="255">
      <formula>AND(J169=TRUE,H170=TRUE)</formula>
    </cfRule>
  </conditionalFormatting>
  <conditionalFormatting sqref="U168:V168">
    <cfRule type="expression" dxfId="2391" priority="260">
      <formula>AND($J169=TRUE,H170=TRUE)</formula>
    </cfRule>
  </conditionalFormatting>
  <conditionalFormatting sqref="U172:V172">
    <cfRule type="expression" dxfId="2390" priority="259">
      <formula>AND(U171=TRUE,J169=TRUE,H170=TRUE)</formula>
    </cfRule>
  </conditionalFormatting>
  <conditionalFormatting sqref="U174:V174">
    <cfRule type="expression" dxfId="2389" priority="258">
      <formula>AND(U173=TRUE,J169=TRUE,H170=TRUE)</formula>
    </cfRule>
  </conditionalFormatting>
  <conditionalFormatting sqref="U178:V178">
    <cfRule type="expression" dxfId="2388" priority="236">
      <formula>AND(J181=TRUE,H182=TRUE)</formula>
    </cfRule>
  </conditionalFormatting>
  <conditionalFormatting sqref="U180:V180">
    <cfRule type="expression" dxfId="2387" priority="241">
      <formula>AND($J181=TRUE,H182=TRUE)</formula>
    </cfRule>
  </conditionalFormatting>
  <conditionalFormatting sqref="U184:V184">
    <cfRule type="expression" dxfId="2386" priority="240">
      <formula>AND(U183=TRUE,J181=TRUE,H182=TRUE)</formula>
    </cfRule>
  </conditionalFormatting>
  <conditionalFormatting sqref="U186:V186">
    <cfRule type="expression" dxfId="2385" priority="239">
      <formula>AND(U185=TRUE,J181=TRUE,H182=TRUE)</formula>
    </cfRule>
  </conditionalFormatting>
  <conditionalFormatting sqref="U190:V190">
    <cfRule type="expression" dxfId="2384" priority="217">
      <formula>AND(J193=TRUE,H194=TRUE)</formula>
    </cfRule>
  </conditionalFormatting>
  <conditionalFormatting sqref="U192:V192">
    <cfRule type="expression" dxfId="2383" priority="222">
      <formula>AND($J193=TRUE,H194=TRUE)</formula>
    </cfRule>
  </conditionalFormatting>
  <conditionalFormatting sqref="U196:V196">
    <cfRule type="expression" dxfId="2382" priority="221">
      <formula>AND(U195=TRUE,J193=TRUE,H194=TRUE)</formula>
    </cfRule>
  </conditionalFormatting>
  <conditionalFormatting sqref="U198:V198">
    <cfRule type="expression" dxfId="2381" priority="220">
      <formula>AND(U197=TRUE,J193=TRUE,H194=TRUE)</formula>
    </cfRule>
  </conditionalFormatting>
  <conditionalFormatting sqref="U202:V202">
    <cfRule type="expression" dxfId="2380" priority="196">
      <formula>AND(J205=TRUE,H206=TRUE)</formula>
    </cfRule>
  </conditionalFormatting>
  <conditionalFormatting sqref="U204:V204">
    <cfRule type="expression" dxfId="2379" priority="201">
      <formula>AND($J205=TRUE,H206=TRUE)</formula>
    </cfRule>
  </conditionalFormatting>
  <conditionalFormatting sqref="U208:V208">
    <cfRule type="expression" dxfId="2378" priority="200">
      <formula>AND(U207=TRUE,J205=TRUE,H206=TRUE)</formula>
    </cfRule>
  </conditionalFormatting>
  <conditionalFormatting sqref="U210:V210">
    <cfRule type="expression" dxfId="2377" priority="199">
      <formula>AND(U209=TRUE,J205=TRUE,H206=TRUE)</formula>
    </cfRule>
  </conditionalFormatting>
  <conditionalFormatting sqref="U214:V214">
    <cfRule type="expression" dxfId="2376" priority="177">
      <formula>AND(J217=TRUE,H218=TRUE)</formula>
    </cfRule>
  </conditionalFormatting>
  <conditionalFormatting sqref="U216:V216">
    <cfRule type="expression" dxfId="2375" priority="182">
      <formula>AND($J217=TRUE,H218=TRUE)</formula>
    </cfRule>
  </conditionalFormatting>
  <conditionalFormatting sqref="U220:V220">
    <cfRule type="expression" dxfId="2374" priority="181">
      <formula>AND(U219=TRUE,J217=TRUE,H218=TRUE)</formula>
    </cfRule>
  </conditionalFormatting>
  <conditionalFormatting sqref="U222:V222">
    <cfRule type="expression" dxfId="2373" priority="180">
      <formula>AND(U221=TRUE,J217=TRUE,H218=TRUE)</formula>
    </cfRule>
  </conditionalFormatting>
  <conditionalFormatting sqref="U226:V226">
    <cfRule type="expression" dxfId="2372" priority="158">
      <formula>AND(J229=TRUE,H230=TRUE)</formula>
    </cfRule>
  </conditionalFormatting>
  <conditionalFormatting sqref="U228:V228">
    <cfRule type="expression" dxfId="2371" priority="163">
      <formula>AND($J229=TRUE,H230=TRUE)</formula>
    </cfRule>
  </conditionalFormatting>
  <conditionalFormatting sqref="U232:V232">
    <cfRule type="expression" dxfId="2370" priority="162">
      <formula>AND(U231=TRUE,J229=TRUE,H230=TRUE)</formula>
    </cfRule>
  </conditionalFormatting>
  <conditionalFormatting sqref="U234:V234">
    <cfRule type="expression" dxfId="2369" priority="161">
      <formula>AND(U233=TRUE,J229=TRUE,H230=TRUE)</formula>
    </cfRule>
  </conditionalFormatting>
  <conditionalFormatting sqref="U238:V238">
    <cfRule type="expression" dxfId="2368" priority="139">
      <formula>AND(J241=TRUE,H242=TRUE)</formula>
    </cfRule>
  </conditionalFormatting>
  <conditionalFormatting sqref="U240:V240">
    <cfRule type="expression" dxfId="2367" priority="144">
      <formula>AND($J241=TRUE,H242=TRUE)</formula>
    </cfRule>
  </conditionalFormatting>
  <conditionalFormatting sqref="U244:V244">
    <cfRule type="expression" dxfId="2366" priority="143">
      <formula>AND(U243=TRUE,J241=TRUE,H242=TRUE)</formula>
    </cfRule>
  </conditionalFormatting>
  <conditionalFormatting sqref="U246:V246">
    <cfRule type="expression" dxfId="2365" priority="142">
      <formula>AND(U245=TRUE,J241=TRUE,H242=TRUE)</formula>
    </cfRule>
  </conditionalFormatting>
  <conditionalFormatting sqref="U14:W14">
    <cfRule type="expression" dxfId="2364" priority="6250">
      <formula>AND(H14=TRUE,J13=TRUE)</formula>
    </cfRule>
  </conditionalFormatting>
  <conditionalFormatting sqref="U26:W26">
    <cfRule type="expression" dxfId="2363" priority="488">
      <formula>AND(H26=TRUE,J25=TRUE)</formula>
    </cfRule>
  </conditionalFormatting>
  <conditionalFormatting sqref="U38:W38">
    <cfRule type="expression" dxfId="2362" priority="468">
      <formula>AND(H38=TRUE,J37=TRUE)</formula>
    </cfRule>
  </conditionalFormatting>
  <conditionalFormatting sqref="U50:W50">
    <cfRule type="expression" dxfId="2361" priority="449">
      <formula>AND(H50=TRUE,J49=TRUE)</formula>
    </cfRule>
  </conditionalFormatting>
  <conditionalFormatting sqref="U62:W62">
    <cfRule type="expression" dxfId="2360" priority="430">
      <formula>AND(H62=TRUE,J61=TRUE)</formula>
    </cfRule>
  </conditionalFormatting>
  <conditionalFormatting sqref="U74:W74">
    <cfRule type="expression" dxfId="2359" priority="411">
      <formula>AND(H74=TRUE,J73=TRUE)</formula>
    </cfRule>
  </conditionalFormatting>
  <conditionalFormatting sqref="U86:W86">
    <cfRule type="expression" dxfId="2358" priority="393">
      <formula>AND(H86=TRUE,J85=TRUE)</formula>
    </cfRule>
  </conditionalFormatting>
  <conditionalFormatting sqref="U98:W98">
    <cfRule type="expression" dxfId="2357" priority="377">
      <formula>AND(H98=TRUE,J97=TRUE)</formula>
    </cfRule>
  </conditionalFormatting>
  <conditionalFormatting sqref="U110:W110">
    <cfRule type="expression" dxfId="2356" priority="358">
      <formula>AND(H110=TRUE,J109=TRUE)</formula>
    </cfRule>
  </conditionalFormatting>
  <conditionalFormatting sqref="U122:W122">
    <cfRule type="expression" dxfId="2355" priority="339">
      <formula>AND(H122=TRUE,J121=TRUE)</formula>
    </cfRule>
  </conditionalFormatting>
  <conditionalFormatting sqref="U134:W134">
    <cfRule type="expression" dxfId="2354" priority="322">
      <formula>AND(H134=TRUE,J133=TRUE)</formula>
    </cfRule>
  </conditionalFormatting>
  <conditionalFormatting sqref="U146:W146">
    <cfRule type="expression" dxfId="2353" priority="301">
      <formula>AND(H146=TRUE,J145=TRUE)</formula>
    </cfRule>
  </conditionalFormatting>
  <conditionalFormatting sqref="U158:W158">
    <cfRule type="expression" dxfId="2352" priority="282">
      <formula>AND(H158=TRUE,J157=TRUE)</formula>
    </cfRule>
  </conditionalFormatting>
  <conditionalFormatting sqref="U170:W170">
    <cfRule type="expression" dxfId="2351" priority="263">
      <formula>AND(H170=TRUE,J169=TRUE)</formula>
    </cfRule>
  </conditionalFormatting>
  <conditionalFormatting sqref="U182:W182">
    <cfRule type="expression" dxfId="2350" priority="244">
      <formula>AND(H182=TRUE,J181=TRUE)</formula>
    </cfRule>
  </conditionalFormatting>
  <conditionalFormatting sqref="U194:W194">
    <cfRule type="expression" dxfId="2349" priority="225">
      <formula>AND(H194=TRUE,J193=TRUE)</formula>
    </cfRule>
  </conditionalFormatting>
  <conditionalFormatting sqref="U206:W206">
    <cfRule type="expression" dxfId="2348" priority="206">
      <formula>AND(H206=TRUE,J205=TRUE)</formula>
    </cfRule>
  </conditionalFormatting>
  <conditionalFormatting sqref="U218:W218">
    <cfRule type="expression" dxfId="2347" priority="185">
      <formula>AND(H218=TRUE,J217=TRUE)</formula>
    </cfRule>
  </conditionalFormatting>
  <conditionalFormatting sqref="U230:W230">
    <cfRule type="expression" dxfId="2346" priority="166">
      <formula>AND(H230=TRUE,J229=TRUE)</formula>
    </cfRule>
  </conditionalFormatting>
  <conditionalFormatting sqref="U242:W242">
    <cfRule type="expression" dxfId="2345" priority="147">
      <formula>AND(H242=TRUE,J241=TRUE)</formula>
    </cfRule>
  </conditionalFormatting>
  <conditionalFormatting sqref="V11">
    <cfRule type="expression" dxfId="2344" priority="919">
      <formula>AND($J13=TRUE,$H14=TRUE)</formula>
    </cfRule>
  </conditionalFormatting>
  <conditionalFormatting sqref="V13">
    <cfRule type="expression" dxfId="2343" priority="6245">
      <formula>AND(H14=TRUE,J13=TRUE)</formula>
    </cfRule>
  </conditionalFormatting>
  <conditionalFormatting sqref="V23">
    <cfRule type="expression" dxfId="2342" priority="480">
      <formula>AND($J25=TRUE,$H26=TRUE)</formula>
    </cfRule>
  </conditionalFormatting>
  <conditionalFormatting sqref="V25">
    <cfRule type="expression" dxfId="2341" priority="487">
      <formula>AND(H26=TRUE,J25=TRUE)</formula>
    </cfRule>
  </conditionalFormatting>
  <conditionalFormatting sqref="V27 V135 V39 V51 V63 V75 V87 V99 V111 V123 V147 V159 V171 V183 V195 V207 V219 V231 V243 V15">
    <cfRule type="expression" dxfId="2340" priority="4559">
      <formula>AND(H14=TRUE,J13=TRUE)</formula>
    </cfRule>
  </conditionalFormatting>
  <conditionalFormatting sqref="V29 V137 V41 V53 V65 V77 V89 V101 V113 V125 V149 V161 V173 V185 V197 V209 V221 V233 V245 V17">
    <cfRule type="expression" dxfId="2339" priority="4560">
      <formula>AND(H14=TRUE,J13=TRUE)</formula>
    </cfRule>
  </conditionalFormatting>
  <conditionalFormatting sqref="V35">
    <cfRule type="expression" dxfId="2338" priority="461">
      <formula>AND($J37=TRUE,$H38=TRUE)</formula>
    </cfRule>
  </conditionalFormatting>
  <conditionalFormatting sqref="V37">
    <cfRule type="expression" dxfId="2337" priority="467">
      <formula>AND(H38=TRUE,J37=TRUE)</formula>
    </cfRule>
  </conditionalFormatting>
  <conditionalFormatting sqref="V47">
    <cfRule type="expression" dxfId="2336" priority="442">
      <formula>AND($J49=TRUE,$H50=TRUE)</formula>
    </cfRule>
  </conditionalFormatting>
  <conditionalFormatting sqref="V49">
    <cfRule type="expression" dxfId="2335" priority="448">
      <formula>AND(H50=TRUE,J49=TRUE)</formula>
    </cfRule>
  </conditionalFormatting>
  <conditionalFormatting sqref="V59">
    <cfRule type="expression" dxfId="2334" priority="423">
      <formula>AND($J61=TRUE,$H62=TRUE)</formula>
    </cfRule>
  </conditionalFormatting>
  <conditionalFormatting sqref="V61">
    <cfRule type="expression" dxfId="2333" priority="429">
      <formula>AND(H62=TRUE,J61=TRUE)</formula>
    </cfRule>
  </conditionalFormatting>
  <conditionalFormatting sqref="V71">
    <cfRule type="expression" dxfId="2332" priority="404">
      <formula>AND($J73=TRUE,$H74=TRUE)</formula>
    </cfRule>
  </conditionalFormatting>
  <conditionalFormatting sqref="V73">
    <cfRule type="expression" dxfId="2331" priority="410">
      <formula>AND(H74=TRUE,J73=TRUE)</formula>
    </cfRule>
  </conditionalFormatting>
  <conditionalFormatting sqref="V83">
    <cfRule type="expression" dxfId="2330" priority="387">
      <formula>AND($J85=TRUE,$H86=TRUE)</formula>
    </cfRule>
  </conditionalFormatting>
  <conditionalFormatting sqref="V85">
    <cfRule type="expression" dxfId="2329" priority="392">
      <formula>AND(H86=TRUE,J85=TRUE)</formula>
    </cfRule>
  </conditionalFormatting>
  <conditionalFormatting sqref="V95">
    <cfRule type="expression" dxfId="2328" priority="370">
      <formula>AND($J97=TRUE,$H98=TRUE)</formula>
    </cfRule>
  </conditionalFormatting>
  <conditionalFormatting sqref="V97">
    <cfRule type="expression" dxfId="2327" priority="376">
      <formula>AND(H98=TRUE,J97=TRUE)</formula>
    </cfRule>
  </conditionalFormatting>
  <conditionalFormatting sqref="V107">
    <cfRule type="expression" dxfId="2326" priority="351">
      <formula>AND($J109=TRUE,$H110=TRUE)</formula>
    </cfRule>
  </conditionalFormatting>
  <conditionalFormatting sqref="V109">
    <cfRule type="expression" dxfId="2325" priority="357">
      <formula>AND(H110=TRUE,J109=TRUE)</formula>
    </cfRule>
  </conditionalFormatting>
  <conditionalFormatting sqref="V119">
    <cfRule type="expression" dxfId="2324" priority="332">
      <formula>AND($J121=TRUE,$H122=TRUE)</formula>
    </cfRule>
  </conditionalFormatting>
  <conditionalFormatting sqref="V121">
    <cfRule type="expression" dxfId="2323" priority="338">
      <formula>AND(H122=TRUE,J121=TRUE)</formula>
    </cfRule>
  </conditionalFormatting>
  <conditionalFormatting sqref="V131">
    <cfRule type="expression" dxfId="2322" priority="315">
      <formula>AND($J133=TRUE,$H134=TRUE)</formula>
    </cfRule>
  </conditionalFormatting>
  <conditionalFormatting sqref="V133">
    <cfRule type="expression" dxfId="2321" priority="321">
      <formula>AND(H134=TRUE,J133=TRUE)</formula>
    </cfRule>
  </conditionalFormatting>
  <conditionalFormatting sqref="V143">
    <cfRule type="expression" dxfId="2320" priority="294">
      <formula>AND($J145=TRUE,$H146=TRUE)</formula>
    </cfRule>
  </conditionalFormatting>
  <conditionalFormatting sqref="V145">
    <cfRule type="expression" dxfId="2319" priority="300">
      <formula>AND(H146=TRUE,J145=TRUE)</formula>
    </cfRule>
  </conditionalFormatting>
  <conditionalFormatting sqref="V155">
    <cfRule type="expression" dxfId="2318" priority="275">
      <formula>AND($J157=TRUE,$H158=TRUE)</formula>
    </cfRule>
  </conditionalFormatting>
  <conditionalFormatting sqref="V157">
    <cfRule type="expression" dxfId="2317" priority="281">
      <formula>AND(H158=TRUE,J157=TRUE)</formula>
    </cfRule>
  </conditionalFormatting>
  <conditionalFormatting sqref="V167">
    <cfRule type="expression" dxfId="2316" priority="256">
      <formula>AND($J169=TRUE,$H170=TRUE)</formula>
    </cfRule>
  </conditionalFormatting>
  <conditionalFormatting sqref="V169">
    <cfRule type="expression" dxfId="2315" priority="262">
      <formula>AND(H170=TRUE,J169=TRUE)</formula>
    </cfRule>
  </conditionalFormatting>
  <conditionalFormatting sqref="V179">
    <cfRule type="expression" dxfId="2314" priority="237">
      <formula>AND($J181=TRUE,$H182=TRUE)</formula>
    </cfRule>
  </conditionalFormatting>
  <conditionalFormatting sqref="V181">
    <cfRule type="expression" dxfId="2313" priority="243">
      <formula>AND(H182=TRUE,J181=TRUE)</formula>
    </cfRule>
  </conditionalFormatting>
  <conditionalFormatting sqref="V191">
    <cfRule type="expression" dxfId="2312" priority="218">
      <formula>AND($J193=TRUE,$H194=TRUE)</formula>
    </cfRule>
  </conditionalFormatting>
  <conditionalFormatting sqref="V193">
    <cfRule type="expression" dxfId="2311" priority="224">
      <formula>AND(H194=TRUE,J193=TRUE)</formula>
    </cfRule>
  </conditionalFormatting>
  <conditionalFormatting sqref="V203">
    <cfRule type="expression" dxfId="2310" priority="197">
      <formula>AND($J205=TRUE,$H206=TRUE)</formula>
    </cfRule>
  </conditionalFormatting>
  <conditionalFormatting sqref="V205">
    <cfRule type="expression" dxfId="2309" priority="205">
      <formula>AND(H206=TRUE,J205=TRUE)</formula>
    </cfRule>
  </conditionalFormatting>
  <conditionalFormatting sqref="V215">
    <cfRule type="expression" dxfId="2308" priority="178">
      <formula>AND($J217=TRUE,$H218=TRUE)</formula>
    </cfRule>
  </conditionalFormatting>
  <conditionalFormatting sqref="V217">
    <cfRule type="expression" dxfId="2307" priority="184">
      <formula>AND(H218=TRUE,J217=TRUE)</formula>
    </cfRule>
  </conditionalFormatting>
  <conditionalFormatting sqref="V227">
    <cfRule type="expression" dxfId="2306" priority="159">
      <formula>AND($J229=TRUE,$H230=TRUE)</formula>
    </cfRule>
  </conditionalFormatting>
  <conditionalFormatting sqref="V229">
    <cfRule type="expression" dxfId="2305" priority="165">
      <formula>AND(H230=TRUE,J229=TRUE)</formula>
    </cfRule>
  </conditionalFormatting>
  <conditionalFormatting sqref="V239">
    <cfRule type="expression" dxfId="2304" priority="140">
      <formula>AND($J241=TRUE,$H242=TRUE)</formula>
    </cfRule>
  </conditionalFormatting>
  <conditionalFormatting sqref="V241">
    <cfRule type="expression" dxfId="2303" priority="146">
      <formula>AND(H242=TRUE,J241=TRUE)</formula>
    </cfRule>
  </conditionalFormatting>
  <conditionalFormatting sqref="X3">
    <cfRule type="expression" dxfId="2302" priority="6421">
      <formula>OR(E13,E25,E37,E49,E61,E73,E85,E97,E109,E121,E133,E145,E157,E169,E181,E193,E205,E217,E229,E241)=TRUE</formula>
    </cfRule>
  </conditionalFormatting>
  <conditionalFormatting sqref="X12">
    <cfRule type="expression" dxfId="2301" priority="3601">
      <formula>E13=TRUE</formula>
    </cfRule>
  </conditionalFormatting>
  <conditionalFormatting sqref="X13">
    <cfRule type="expression" dxfId="2300" priority="3667">
      <formula>E13=TRUE</formula>
    </cfRule>
  </conditionalFormatting>
  <conditionalFormatting sqref="X14">
    <cfRule type="expression" dxfId="2299" priority="3666">
      <formula>E13=TRUE</formula>
    </cfRule>
  </conditionalFormatting>
  <conditionalFormatting sqref="X24">
    <cfRule type="expression" dxfId="2297" priority="3518">
      <formula>E25=TRUE</formula>
    </cfRule>
  </conditionalFormatting>
  <conditionalFormatting sqref="X25">
    <cfRule type="expression" dxfId="2296" priority="3527">
      <formula>E25=TRUE</formula>
    </cfRule>
  </conditionalFormatting>
  <conditionalFormatting sqref="X26">
    <cfRule type="expression" dxfId="2295" priority="3526">
      <formula>E25=TRUE</formula>
    </cfRule>
  </conditionalFormatting>
  <conditionalFormatting sqref="X36">
    <cfRule type="expression" dxfId="2293" priority="3455">
      <formula>E37=TRUE</formula>
    </cfRule>
  </conditionalFormatting>
  <conditionalFormatting sqref="X37">
    <cfRule type="expression" dxfId="2292" priority="3464">
      <formula>E37=TRUE</formula>
    </cfRule>
  </conditionalFormatting>
  <conditionalFormatting sqref="X38">
    <cfRule type="expression" dxfId="2291" priority="3463">
      <formula>E37=TRUE</formula>
    </cfRule>
  </conditionalFormatting>
  <conditionalFormatting sqref="X48">
    <cfRule type="expression" dxfId="2289" priority="3393">
      <formula>E49=TRUE</formula>
    </cfRule>
  </conditionalFormatting>
  <conditionalFormatting sqref="X49">
    <cfRule type="expression" dxfId="2288" priority="3402">
      <formula>E49=TRUE</formula>
    </cfRule>
  </conditionalFormatting>
  <conditionalFormatting sqref="X50">
    <cfRule type="expression" dxfId="2287" priority="3401">
      <formula>E49=TRUE</formula>
    </cfRule>
  </conditionalFormatting>
  <conditionalFormatting sqref="X60">
    <cfRule type="expression" dxfId="2285" priority="3331">
      <formula>E61=TRUE</formula>
    </cfRule>
  </conditionalFormatting>
  <conditionalFormatting sqref="X61">
    <cfRule type="expression" dxfId="2284" priority="3340">
      <formula>E61=TRUE</formula>
    </cfRule>
  </conditionalFormatting>
  <conditionalFormatting sqref="X62">
    <cfRule type="expression" dxfId="2283" priority="3339">
      <formula>E61=TRUE</formula>
    </cfRule>
  </conditionalFormatting>
  <conditionalFormatting sqref="X72">
    <cfRule type="expression" dxfId="2281" priority="3269">
      <formula>E73=TRUE</formula>
    </cfRule>
  </conditionalFormatting>
  <conditionalFormatting sqref="X73">
    <cfRule type="expression" dxfId="2280" priority="3278">
      <formula>E73=TRUE</formula>
    </cfRule>
  </conditionalFormatting>
  <conditionalFormatting sqref="X74">
    <cfRule type="expression" dxfId="2279" priority="3277">
      <formula>E73=TRUE</formula>
    </cfRule>
  </conditionalFormatting>
  <conditionalFormatting sqref="X84">
    <cfRule type="expression" dxfId="2277" priority="3207">
      <formula>E85=TRUE</formula>
    </cfRule>
  </conditionalFormatting>
  <conditionalFormatting sqref="X85">
    <cfRule type="expression" dxfId="2276" priority="3216">
      <formula>E85=TRUE</formula>
    </cfRule>
  </conditionalFormatting>
  <conditionalFormatting sqref="X86">
    <cfRule type="expression" dxfId="2275" priority="3215">
      <formula>E85=TRUE</formula>
    </cfRule>
  </conditionalFormatting>
  <conditionalFormatting sqref="X96">
    <cfRule type="expression" dxfId="2273" priority="3145">
      <formula>E97=TRUE</formula>
    </cfRule>
  </conditionalFormatting>
  <conditionalFormatting sqref="X97">
    <cfRule type="expression" dxfId="2272" priority="3154">
      <formula>E97=TRUE</formula>
    </cfRule>
  </conditionalFormatting>
  <conditionalFormatting sqref="X98">
    <cfRule type="expression" dxfId="2271" priority="3153">
      <formula>E97=TRUE</formula>
    </cfRule>
  </conditionalFormatting>
  <conditionalFormatting sqref="X108">
    <cfRule type="expression" dxfId="2269" priority="3057">
      <formula>E109=TRUE</formula>
    </cfRule>
  </conditionalFormatting>
  <conditionalFormatting sqref="X109">
    <cfRule type="expression" dxfId="2268" priority="3066">
      <formula>E109=TRUE</formula>
    </cfRule>
  </conditionalFormatting>
  <conditionalFormatting sqref="X110">
    <cfRule type="expression" dxfId="2267" priority="3065">
      <formula>E109=TRUE</formula>
    </cfRule>
  </conditionalFormatting>
  <conditionalFormatting sqref="X120">
    <cfRule type="expression" dxfId="2265" priority="2995">
      <formula>E121=TRUE</formula>
    </cfRule>
  </conditionalFormatting>
  <conditionalFormatting sqref="X121">
    <cfRule type="expression" dxfId="2264" priority="3004">
      <formula>E121=TRUE</formula>
    </cfRule>
  </conditionalFormatting>
  <conditionalFormatting sqref="X122">
    <cfRule type="expression" dxfId="2263" priority="3003">
      <formula>E121=TRUE</formula>
    </cfRule>
  </conditionalFormatting>
  <conditionalFormatting sqref="X132">
    <cfRule type="expression" dxfId="2261" priority="2933">
      <formula>E133=TRUE</formula>
    </cfRule>
  </conditionalFormatting>
  <conditionalFormatting sqref="X133">
    <cfRule type="expression" dxfId="2260" priority="2942">
      <formula>E133=TRUE</formula>
    </cfRule>
  </conditionalFormatting>
  <conditionalFormatting sqref="X134">
    <cfRule type="expression" dxfId="2259" priority="2941">
      <formula>E133=TRUE</formula>
    </cfRule>
  </conditionalFormatting>
  <conditionalFormatting sqref="X144">
    <cfRule type="expression" dxfId="2257" priority="2871">
      <formula>E145=TRUE</formula>
    </cfRule>
  </conditionalFormatting>
  <conditionalFormatting sqref="X145">
    <cfRule type="expression" dxfId="2256" priority="2880">
      <formula>E145=TRUE</formula>
    </cfRule>
  </conditionalFormatting>
  <conditionalFormatting sqref="X146">
    <cfRule type="expression" dxfId="2255" priority="2879">
      <formula>E145=TRUE</formula>
    </cfRule>
  </conditionalFormatting>
  <conditionalFormatting sqref="X156">
    <cfRule type="expression" dxfId="2253" priority="2809">
      <formula>E157=TRUE</formula>
    </cfRule>
  </conditionalFormatting>
  <conditionalFormatting sqref="X157">
    <cfRule type="expression" dxfId="2252" priority="2818">
      <formula>E157=TRUE</formula>
    </cfRule>
  </conditionalFormatting>
  <conditionalFormatting sqref="X158">
    <cfRule type="expression" dxfId="2251" priority="2817">
      <formula>E157=TRUE</formula>
    </cfRule>
  </conditionalFormatting>
  <conditionalFormatting sqref="X168">
    <cfRule type="expression" dxfId="2249" priority="2747">
      <formula>E169=TRUE</formula>
    </cfRule>
  </conditionalFormatting>
  <conditionalFormatting sqref="X169">
    <cfRule type="expression" dxfId="2248" priority="2756">
      <formula>E169=TRUE</formula>
    </cfRule>
  </conditionalFormatting>
  <conditionalFormatting sqref="X170">
    <cfRule type="expression" dxfId="2247" priority="2755">
      <formula>E169=TRUE</formula>
    </cfRule>
  </conditionalFormatting>
  <conditionalFormatting sqref="X180">
    <cfRule type="expression" dxfId="2245" priority="2685">
      <formula>E181=TRUE</formula>
    </cfRule>
  </conditionalFormatting>
  <conditionalFormatting sqref="X181">
    <cfRule type="expression" dxfId="2244" priority="2694">
      <formula>E181=TRUE</formula>
    </cfRule>
  </conditionalFormatting>
  <conditionalFormatting sqref="X182">
    <cfRule type="expression" dxfId="2243" priority="2693">
      <formula>E181=TRUE</formula>
    </cfRule>
  </conditionalFormatting>
  <conditionalFormatting sqref="X192">
    <cfRule type="expression" dxfId="2241" priority="2623">
      <formula>E193=TRUE</formula>
    </cfRule>
  </conditionalFormatting>
  <conditionalFormatting sqref="X193">
    <cfRule type="expression" dxfId="2240" priority="2632">
      <formula>E193=TRUE</formula>
    </cfRule>
  </conditionalFormatting>
  <conditionalFormatting sqref="X194">
    <cfRule type="expression" dxfId="2239" priority="2631">
      <formula>E193=TRUE</formula>
    </cfRule>
  </conditionalFormatting>
  <conditionalFormatting sqref="X204">
    <cfRule type="expression" dxfId="2237" priority="2561">
      <formula>E205=TRUE</formula>
    </cfRule>
  </conditionalFormatting>
  <conditionalFormatting sqref="X205">
    <cfRule type="expression" dxfId="2236" priority="2570">
      <formula>E205=TRUE</formula>
    </cfRule>
  </conditionalFormatting>
  <conditionalFormatting sqref="X206">
    <cfRule type="expression" dxfId="2235" priority="2569">
      <formula>E205=TRUE</formula>
    </cfRule>
  </conditionalFormatting>
  <conditionalFormatting sqref="X216">
    <cfRule type="expression" dxfId="2233" priority="2499">
      <formula>E217=TRUE</formula>
    </cfRule>
  </conditionalFormatting>
  <conditionalFormatting sqref="X217">
    <cfRule type="expression" dxfId="2232" priority="2508">
      <formula>E217=TRUE</formula>
    </cfRule>
  </conditionalFormatting>
  <conditionalFormatting sqref="X218">
    <cfRule type="expression" dxfId="2231" priority="2507">
      <formula>E217=TRUE</formula>
    </cfRule>
  </conditionalFormatting>
  <conditionalFormatting sqref="X228">
    <cfRule type="expression" dxfId="2229" priority="2437">
      <formula>E229=TRUE</formula>
    </cfRule>
  </conditionalFormatting>
  <conditionalFormatting sqref="X229">
    <cfRule type="expression" dxfId="2228" priority="2446">
      <formula>E229=TRUE</formula>
    </cfRule>
  </conditionalFormatting>
  <conditionalFormatting sqref="X230">
    <cfRule type="expression" dxfId="2227" priority="2445">
      <formula>E229=TRUE</formula>
    </cfRule>
  </conditionalFormatting>
  <conditionalFormatting sqref="X240">
    <cfRule type="expression" dxfId="2225" priority="2375">
      <formula>E241=TRUE</formula>
    </cfRule>
  </conditionalFormatting>
  <conditionalFormatting sqref="X241">
    <cfRule type="expression" dxfId="2224" priority="2384">
      <formula>E241=TRUE</formula>
    </cfRule>
  </conditionalFormatting>
  <conditionalFormatting sqref="X242">
    <cfRule type="expression" dxfId="2223" priority="2383">
      <formula>E241=TRUE</formula>
    </cfRule>
  </conditionalFormatting>
  <conditionalFormatting sqref="Y12">
    <cfRule type="expression" dxfId="2222" priority="3671">
      <formula>E13=TRUE</formula>
    </cfRule>
  </conditionalFormatting>
  <conditionalFormatting sqref="Y13">
    <cfRule type="expression" dxfId="2221" priority="3670">
      <formula>E13=TRUE</formula>
    </cfRule>
  </conditionalFormatting>
  <conditionalFormatting sqref="Y14">
    <cfRule type="expression" dxfId="2220" priority="3669">
      <formula>E13=TRUE</formula>
    </cfRule>
  </conditionalFormatting>
  <conditionalFormatting sqref="Y22:Y23">
    <cfRule type="expression" dxfId="2219" priority="3479">
      <formula>E25=TRUE</formula>
    </cfRule>
  </conditionalFormatting>
  <conditionalFormatting sqref="Y24">
    <cfRule type="expression" dxfId="2218" priority="3530">
      <formula>E25=TRUE</formula>
    </cfRule>
  </conditionalFormatting>
  <conditionalFormatting sqref="Y25">
    <cfRule type="expression" dxfId="2217" priority="3529">
      <formula>E25=TRUE</formula>
    </cfRule>
  </conditionalFormatting>
  <conditionalFormatting sqref="Y26">
    <cfRule type="expression" dxfId="2216" priority="3528">
      <formula>E25=TRUE</formula>
    </cfRule>
  </conditionalFormatting>
  <conditionalFormatting sqref="Y34:Y35">
    <cfRule type="expression" dxfId="2215" priority="3082">
      <formula>E37=TRUE</formula>
    </cfRule>
  </conditionalFormatting>
  <conditionalFormatting sqref="Y36">
    <cfRule type="expression" dxfId="2214" priority="3467">
      <formula>E37=TRUE</formula>
    </cfRule>
  </conditionalFormatting>
  <conditionalFormatting sqref="Y37">
    <cfRule type="expression" dxfId="2213" priority="3466">
      <formula>E37=TRUE</formula>
    </cfRule>
  </conditionalFormatting>
  <conditionalFormatting sqref="Y38">
    <cfRule type="expression" dxfId="2212" priority="3465">
      <formula>E37=TRUE</formula>
    </cfRule>
  </conditionalFormatting>
  <conditionalFormatting sqref="Y46:Y47">
    <cfRule type="expression" dxfId="2211" priority="3081">
      <formula>E49=TRUE</formula>
    </cfRule>
  </conditionalFormatting>
  <conditionalFormatting sqref="Y48">
    <cfRule type="expression" dxfId="2210" priority="3405">
      <formula>E49=TRUE</formula>
    </cfRule>
  </conditionalFormatting>
  <conditionalFormatting sqref="Y49">
    <cfRule type="expression" dxfId="2209" priority="3404">
      <formula>E49=TRUE</formula>
    </cfRule>
  </conditionalFormatting>
  <conditionalFormatting sqref="Y50">
    <cfRule type="expression" dxfId="2208" priority="3403">
      <formula>E49=TRUE</formula>
    </cfRule>
  </conditionalFormatting>
  <conditionalFormatting sqref="Y58:Y59">
    <cfRule type="expression" dxfId="2207" priority="3080">
      <formula>E61=TRUE</formula>
    </cfRule>
  </conditionalFormatting>
  <conditionalFormatting sqref="Y60">
    <cfRule type="expression" dxfId="2206" priority="3343">
      <formula>E61=TRUE</formula>
    </cfRule>
  </conditionalFormatting>
  <conditionalFormatting sqref="Y61">
    <cfRule type="expression" dxfId="2205" priority="3342">
      <formula>E61=TRUE</formula>
    </cfRule>
  </conditionalFormatting>
  <conditionalFormatting sqref="Y62">
    <cfRule type="expression" dxfId="2204" priority="3341">
      <formula>E61=TRUE</formula>
    </cfRule>
  </conditionalFormatting>
  <conditionalFormatting sqref="Y70:Y71">
    <cfRule type="expression" dxfId="2203" priority="3079">
      <formula>E73=TRUE</formula>
    </cfRule>
  </conditionalFormatting>
  <conditionalFormatting sqref="Y72">
    <cfRule type="expression" dxfId="2202" priority="3281">
      <formula>E73=TRUE</formula>
    </cfRule>
  </conditionalFormatting>
  <conditionalFormatting sqref="Y73">
    <cfRule type="expression" dxfId="2201" priority="3280">
      <formula>E73=TRUE</formula>
    </cfRule>
  </conditionalFormatting>
  <conditionalFormatting sqref="Y74">
    <cfRule type="expression" dxfId="2200" priority="3279">
      <formula>E73=TRUE</formula>
    </cfRule>
  </conditionalFormatting>
  <conditionalFormatting sqref="Y82:Y83 Y10:Y11">
    <cfRule type="expression" dxfId="2199" priority="3083">
      <formula>E13=TRUE</formula>
    </cfRule>
  </conditionalFormatting>
  <conditionalFormatting sqref="Y84">
    <cfRule type="expression" dxfId="2198" priority="3219">
      <formula>E85=TRUE</formula>
    </cfRule>
  </conditionalFormatting>
  <conditionalFormatting sqref="Y85">
    <cfRule type="expression" dxfId="2197" priority="3218">
      <formula>E85=TRUE</formula>
    </cfRule>
  </conditionalFormatting>
  <conditionalFormatting sqref="Y86">
    <cfRule type="expression" dxfId="2196" priority="3217">
      <formula>E85=TRUE</formula>
    </cfRule>
  </conditionalFormatting>
  <conditionalFormatting sqref="Y94:Y95">
    <cfRule type="expression" dxfId="2195" priority="3077">
      <formula>E97=TRUE</formula>
    </cfRule>
  </conditionalFormatting>
  <conditionalFormatting sqref="Y96">
    <cfRule type="expression" dxfId="2194" priority="3157">
      <formula>E97=TRUE</formula>
    </cfRule>
  </conditionalFormatting>
  <conditionalFormatting sqref="Y97">
    <cfRule type="expression" dxfId="2193" priority="3156">
      <formula>E97=TRUE</formula>
    </cfRule>
  </conditionalFormatting>
  <conditionalFormatting sqref="Y98">
    <cfRule type="expression" dxfId="2192" priority="3155">
      <formula>E97=TRUE</formula>
    </cfRule>
  </conditionalFormatting>
  <conditionalFormatting sqref="Y106:Y107">
    <cfRule type="expression" dxfId="2191" priority="3015">
      <formula>E109=TRUE</formula>
    </cfRule>
  </conditionalFormatting>
  <conditionalFormatting sqref="Y108">
    <cfRule type="expression" dxfId="2190" priority="3069">
      <formula>E109=TRUE</formula>
    </cfRule>
  </conditionalFormatting>
  <conditionalFormatting sqref="Y109">
    <cfRule type="expression" dxfId="2189" priority="3068">
      <formula>E109=TRUE</formula>
    </cfRule>
  </conditionalFormatting>
  <conditionalFormatting sqref="Y110">
    <cfRule type="expression" dxfId="2188" priority="3067">
      <formula>E109=TRUE</formula>
    </cfRule>
  </conditionalFormatting>
  <conditionalFormatting sqref="Y118:Y119">
    <cfRule type="expression" dxfId="2187" priority="2953">
      <formula>E121=TRUE</formula>
    </cfRule>
  </conditionalFormatting>
  <conditionalFormatting sqref="Y120">
    <cfRule type="expression" dxfId="2186" priority="3007">
      <formula>E121=TRUE</formula>
    </cfRule>
  </conditionalFormatting>
  <conditionalFormatting sqref="Y121">
    <cfRule type="expression" dxfId="2185" priority="3006">
      <formula>E121=TRUE</formula>
    </cfRule>
  </conditionalFormatting>
  <conditionalFormatting sqref="Y122">
    <cfRule type="expression" dxfId="2184" priority="3005">
      <formula>E121=TRUE</formula>
    </cfRule>
  </conditionalFormatting>
  <conditionalFormatting sqref="Y130:Y131">
    <cfRule type="expression" dxfId="2183" priority="2891">
      <formula>E133=TRUE</formula>
    </cfRule>
  </conditionalFormatting>
  <conditionalFormatting sqref="Y132">
    <cfRule type="expression" dxfId="2182" priority="2945">
      <formula>E133=TRUE</formula>
    </cfRule>
  </conditionalFormatting>
  <conditionalFormatting sqref="Y133">
    <cfRule type="expression" dxfId="2181" priority="2944">
      <formula>E133=TRUE</formula>
    </cfRule>
  </conditionalFormatting>
  <conditionalFormatting sqref="Y134">
    <cfRule type="expression" dxfId="2180" priority="2943">
      <formula>E133=TRUE</formula>
    </cfRule>
  </conditionalFormatting>
  <conditionalFormatting sqref="Y142:Y143">
    <cfRule type="expression" dxfId="2179" priority="2829">
      <formula>E145=TRUE</formula>
    </cfRule>
  </conditionalFormatting>
  <conditionalFormatting sqref="Y144">
    <cfRule type="expression" dxfId="2178" priority="2883">
      <formula>E145=TRUE</formula>
    </cfRule>
  </conditionalFormatting>
  <conditionalFormatting sqref="Y145">
    <cfRule type="expression" dxfId="2177" priority="2882">
      <formula>E145=TRUE</formula>
    </cfRule>
  </conditionalFormatting>
  <conditionalFormatting sqref="Y146">
    <cfRule type="expression" dxfId="2176" priority="2881">
      <formula>E145=TRUE</formula>
    </cfRule>
  </conditionalFormatting>
  <conditionalFormatting sqref="Y154:Y155">
    <cfRule type="expression" dxfId="2175" priority="2767">
      <formula>E157=TRUE</formula>
    </cfRule>
  </conditionalFormatting>
  <conditionalFormatting sqref="Y156">
    <cfRule type="expression" dxfId="2174" priority="2821">
      <formula>E157=TRUE</formula>
    </cfRule>
  </conditionalFormatting>
  <conditionalFormatting sqref="Y157">
    <cfRule type="expression" dxfId="2173" priority="2820">
      <formula>E157=TRUE</formula>
    </cfRule>
  </conditionalFormatting>
  <conditionalFormatting sqref="Y158">
    <cfRule type="expression" dxfId="2172" priority="2819">
      <formula>E157=TRUE</formula>
    </cfRule>
  </conditionalFormatting>
  <conditionalFormatting sqref="Y166:Y167">
    <cfRule type="expression" dxfId="2171" priority="2705">
      <formula>E169=TRUE</formula>
    </cfRule>
  </conditionalFormatting>
  <conditionalFormatting sqref="Y168">
    <cfRule type="expression" dxfId="2170" priority="2759">
      <formula>E169=TRUE</formula>
    </cfRule>
  </conditionalFormatting>
  <conditionalFormatting sqref="Y169">
    <cfRule type="expression" dxfId="2169" priority="2758">
      <formula>E169=TRUE</formula>
    </cfRule>
  </conditionalFormatting>
  <conditionalFormatting sqref="Y170">
    <cfRule type="expression" dxfId="2168" priority="2757">
      <formula>E169=TRUE</formula>
    </cfRule>
  </conditionalFormatting>
  <conditionalFormatting sqref="Y178:Y179">
    <cfRule type="expression" dxfId="2167" priority="2643">
      <formula>E181=TRUE</formula>
    </cfRule>
  </conditionalFormatting>
  <conditionalFormatting sqref="Y180">
    <cfRule type="expression" dxfId="2166" priority="2697">
      <formula>E181=TRUE</formula>
    </cfRule>
  </conditionalFormatting>
  <conditionalFormatting sqref="Y181">
    <cfRule type="expression" dxfId="2165" priority="2696">
      <formula>E181=TRUE</formula>
    </cfRule>
  </conditionalFormatting>
  <conditionalFormatting sqref="Y182">
    <cfRule type="expression" dxfId="2164" priority="2695">
      <formula>E181=TRUE</formula>
    </cfRule>
  </conditionalFormatting>
  <conditionalFormatting sqref="Y190:Y191">
    <cfRule type="expression" dxfId="2163" priority="2581">
      <formula>E193=TRUE</formula>
    </cfRule>
  </conditionalFormatting>
  <conditionalFormatting sqref="Y192">
    <cfRule type="expression" dxfId="2162" priority="2635">
      <formula>E193=TRUE</formula>
    </cfRule>
  </conditionalFormatting>
  <conditionalFormatting sqref="Y193">
    <cfRule type="expression" dxfId="2161" priority="2634">
      <formula>E193=TRUE</formula>
    </cfRule>
  </conditionalFormatting>
  <conditionalFormatting sqref="Y194">
    <cfRule type="expression" dxfId="2160" priority="2633">
      <formula>E193=TRUE</formula>
    </cfRule>
  </conditionalFormatting>
  <conditionalFormatting sqref="Y202:Y203">
    <cfRule type="expression" dxfId="2159" priority="2519">
      <formula>E205=TRUE</formula>
    </cfRule>
  </conditionalFormatting>
  <conditionalFormatting sqref="Y204">
    <cfRule type="expression" dxfId="2158" priority="2573">
      <formula>E205=TRUE</formula>
    </cfRule>
  </conditionalFormatting>
  <conditionalFormatting sqref="Y205">
    <cfRule type="expression" dxfId="2157" priority="2572">
      <formula>E205=TRUE</formula>
    </cfRule>
  </conditionalFormatting>
  <conditionalFormatting sqref="Y206">
    <cfRule type="expression" dxfId="2156" priority="2571">
      <formula>E205=TRUE</formula>
    </cfRule>
  </conditionalFormatting>
  <conditionalFormatting sqref="Y214:Y215">
    <cfRule type="expression" dxfId="2155" priority="2457">
      <formula>E217=TRUE</formula>
    </cfRule>
  </conditionalFormatting>
  <conditionalFormatting sqref="Y216">
    <cfRule type="expression" dxfId="2154" priority="2511">
      <formula>E217=TRUE</formula>
    </cfRule>
  </conditionalFormatting>
  <conditionalFormatting sqref="Y217">
    <cfRule type="expression" dxfId="2153" priority="2510">
      <formula>E217=TRUE</formula>
    </cfRule>
  </conditionalFormatting>
  <conditionalFormatting sqref="Y218">
    <cfRule type="expression" dxfId="2152" priority="2509">
      <formula>E217=TRUE</formula>
    </cfRule>
  </conditionalFormatting>
  <conditionalFormatting sqref="Y226:Y227">
    <cfRule type="expression" dxfId="2151" priority="2395">
      <formula>E229=TRUE</formula>
    </cfRule>
  </conditionalFormatting>
  <conditionalFormatting sqref="Y228">
    <cfRule type="expression" dxfId="2150" priority="2449">
      <formula>E229=TRUE</formula>
    </cfRule>
  </conditionalFormatting>
  <conditionalFormatting sqref="Y229">
    <cfRule type="expression" dxfId="2149" priority="2448">
      <formula>E229=TRUE</formula>
    </cfRule>
  </conditionalFormatting>
  <conditionalFormatting sqref="Y230">
    <cfRule type="expression" dxfId="2148" priority="2447">
      <formula>E229=TRUE</formula>
    </cfRule>
  </conditionalFormatting>
  <conditionalFormatting sqref="Y238:Y239">
    <cfRule type="expression" dxfId="2147" priority="2333">
      <formula>E241=TRUE</formula>
    </cfRule>
  </conditionalFormatting>
  <conditionalFormatting sqref="Y240">
    <cfRule type="expression" dxfId="2146" priority="2387">
      <formula>E241=TRUE</formula>
    </cfRule>
  </conditionalFormatting>
  <conditionalFormatting sqref="Y241">
    <cfRule type="expression" dxfId="2145" priority="2386">
      <formula>E241=TRUE</formula>
    </cfRule>
  </conditionalFormatting>
  <conditionalFormatting sqref="Y242">
    <cfRule type="expression" dxfId="2144" priority="2385">
      <formula>E241=TRUE</formula>
    </cfRule>
  </conditionalFormatting>
  <conditionalFormatting sqref="Z12">
    <cfRule type="expression" dxfId="2143" priority="1322">
      <formula>AND($X12=TRUE,$E13=TRUE)</formula>
    </cfRule>
  </conditionalFormatting>
  <conditionalFormatting sqref="Z13">
    <cfRule type="expression" dxfId="2142" priority="1321">
      <formula>AND($X13=TRUE,$E13=TRUE)</formula>
    </cfRule>
  </conditionalFormatting>
  <conditionalFormatting sqref="Z14:Z15">
    <cfRule type="expression" dxfId="2141" priority="1320">
      <formula>AND($X14=TRUE,$E13=TRUE)</formula>
    </cfRule>
  </conditionalFormatting>
  <conditionalFormatting sqref="Z24">
    <cfRule type="expression" dxfId="2140" priority="1316">
      <formula>AND($X24=TRUE,$E25=TRUE)</formula>
    </cfRule>
  </conditionalFormatting>
  <conditionalFormatting sqref="Z25">
    <cfRule type="expression" dxfId="2139" priority="1315">
      <formula>AND($X25=TRUE,$E25=TRUE)</formula>
    </cfRule>
  </conditionalFormatting>
  <conditionalFormatting sqref="Z26:Z27">
    <cfRule type="expression" dxfId="2138" priority="1314">
      <formula>AND($X26=TRUE,$E25=TRUE)</formula>
    </cfRule>
  </conditionalFormatting>
  <conditionalFormatting sqref="Z36">
    <cfRule type="expression" dxfId="2137" priority="1313">
      <formula>AND($X36=TRUE,$E37=TRUE)</formula>
    </cfRule>
  </conditionalFormatting>
  <conditionalFormatting sqref="Z37">
    <cfRule type="expression" dxfId="2136" priority="1312">
      <formula>AND($X37=TRUE,$E37=TRUE)</formula>
    </cfRule>
  </conditionalFormatting>
  <conditionalFormatting sqref="Z38:Z39">
    <cfRule type="expression" dxfId="2135" priority="1311">
      <formula>AND($X38=TRUE,$E37=TRUE)</formula>
    </cfRule>
  </conditionalFormatting>
  <conditionalFormatting sqref="Z48">
    <cfRule type="expression" dxfId="2134" priority="1310">
      <formula>AND($X48=TRUE,$E49=TRUE)</formula>
    </cfRule>
  </conditionalFormatting>
  <conditionalFormatting sqref="Z49">
    <cfRule type="expression" dxfId="2133" priority="1309">
      <formula>AND($X49=TRUE,$E49=TRUE)</formula>
    </cfRule>
  </conditionalFormatting>
  <conditionalFormatting sqref="Z50:Z51">
    <cfRule type="expression" dxfId="2132" priority="1308">
      <formula>AND($X50=TRUE,$E49=TRUE)</formula>
    </cfRule>
  </conditionalFormatting>
  <conditionalFormatting sqref="Z60">
    <cfRule type="expression" dxfId="2131" priority="1307">
      <formula>AND($X60=TRUE,$E61=TRUE)</formula>
    </cfRule>
  </conditionalFormatting>
  <conditionalFormatting sqref="Z61">
    <cfRule type="expression" dxfId="2130" priority="1306">
      <formula>AND($X61=TRUE,$E61=TRUE)</formula>
    </cfRule>
  </conditionalFormatting>
  <conditionalFormatting sqref="Z62:Z63">
    <cfRule type="expression" dxfId="2129" priority="1305">
      <formula>AND($X62=TRUE,$E61=TRUE)</formula>
    </cfRule>
  </conditionalFormatting>
  <conditionalFormatting sqref="Z72">
    <cfRule type="expression" dxfId="2128" priority="1304">
      <formula>AND($X72=TRUE,$E73=TRUE)</formula>
    </cfRule>
  </conditionalFormatting>
  <conditionalFormatting sqref="Z73">
    <cfRule type="expression" dxfId="2127" priority="1303">
      <formula>AND($X73=TRUE,$E73=TRUE)</formula>
    </cfRule>
  </conditionalFormatting>
  <conditionalFormatting sqref="Z74:Z75">
    <cfRule type="expression" dxfId="2126" priority="1302">
      <formula>AND($X74=TRUE,$E73=TRUE)</formula>
    </cfRule>
  </conditionalFormatting>
  <conditionalFormatting sqref="Z84">
    <cfRule type="expression" dxfId="2125" priority="1301">
      <formula>AND($X84=TRUE,$E85=TRUE)</formula>
    </cfRule>
  </conditionalFormatting>
  <conditionalFormatting sqref="Z85">
    <cfRule type="expression" dxfId="2124" priority="1300">
      <formula>AND($X85=TRUE,$E85=TRUE)</formula>
    </cfRule>
  </conditionalFormatting>
  <conditionalFormatting sqref="Z86:Z87">
    <cfRule type="expression" dxfId="2123" priority="1299">
      <formula>AND($X86=TRUE,$E85=TRUE)</formula>
    </cfRule>
  </conditionalFormatting>
  <conditionalFormatting sqref="Z96">
    <cfRule type="expression" dxfId="2122" priority="1298">
      <formula>AND($X96=TRUE,$E97=TRUE)</formula>
    </cfRule>
  </conditionalFormatting>
  <conditionalFormatting sqref="Z97">
    <cfRule type="expression" dxfId="2121" priority="1297">
      <formula>AND($X97=TRUE,$E97=TRUE)</formula>
    </cfRule>
  </conditionalFormatting>
  <conditionalFormatting sqref="Z98:Z99">
    <cfRule type="expression" dxfId="2120" priority="1296">
      <formula>AND($X98=TRUE,$E97=TRUE)</formula>
    </cfRule>
  </conditionalFormatting>
  <conditionalFormatting sqref="Z108">
    <cfRule type="expression" dxfId="2119" priority="1295">
      <formula>AND($X108=TRUE,$E109=TRUE)</formula>
    </cfRule>
  </conditionalFormatting>
  <conditionalFormatting sqref="Z109">
    <cfRule type="expression" dxfId="2118" priority="1294">
      <formula>AND($X109=TRUE,$E109=TRUE)</formula>
    </cfRule>
  </conditionalFormatting>
  <conditionalFormatting sqref="Z110:Z111">
    <cfRule type="expression" dxfId="2117" priority="1293">
      <formula>AND($X110=TRUE,$E109=TRUE)</formula>
    </cfRule>
  </conditionalFormatting>
  <conditionalFormatting sqref="Z120">
    <cfRule type="expression" dxfId="2116" priority="1292">
      <formula>AND($X120=TRUE,$E121=TRUE)</formula>
    </cfRule>
  </conditionalFormatting>
  <conditionalFormatting sqref="Z121">
    <cfRule type="expression" dxfId="2115" priority="1291">
      <formula>AND($X121=TRUE,$E121=TRUE)</formula>
    </cfRule>
  </conditionalFormatting>
  <conditionalFormatting sqref="Z122:Z123">
    <cfRule type="expression" dxfId="2114" priority="1290">
      <formula>AND($X122=TRUE,$E121=TRUE)</formula>
    </cfRule>
  </conditionalFormatting>
  <conditionalFormatting sqref="Z132">
    <cfRule type="expression" dxfId="2113" priority="1367">
      <formula>AND($X132=TRUE,$E133=TRUE)</formula>
    </cfRule>
  </conditionalFormatting>
  <conditionalFormatting sqref="Z133">
    <cfRule type="expression" dxfId="2112" priority="1338">
      <formula>AND($X133=TRUE,$E133=TRUE)</formula>
    </cfRule>
  </conditionalFormatting>
  <conditionalFormatting sqref="Z134:Z135">
    <cfRule type="expression" dxfId="2111" priority="1289">
      <formula>AND($X134=TRUE,$E133=TRUE)</formula>
    </cfRule>
  </conditionalFormatting>
  <conditionalFormatting sqref="Z144">
    <cfRule type="expression" dxfId="2110" priority="1286">
      <formula>AND($X144=TRUE,$E145=TRUE)</formula>
    </cfRule>
  </conditionalFormatting>
  <conditionalFormatting sqref="Z145">
    <cfRule type="expression" dxfId="2109" priority="1285">
      <formula>AND($X145=TRUE,$E145=TRUE)</formula>
    </cfRule>
  </conditionalFormatting>
  <conditionalFormatting sqref="Z146:Z147">
    <cfRule type="expression" dxfId="2108" priority="1284">
      <formula>AND($X146=TRUE,$E145=TRUE)</formula>
    </cfRule>
  </conditionalFormatting>
  <conditionalFormatting sqref="Z156">
    <cfRule type="expression" dxfId="2107" priority="1283">
      <formula>AND($X156=TRUE,$E157=TRUE)</formula>
    </cfRule>
  </conditionalFormatting>
  <conditionalFormatting sqref="Z157">
    <cfRule type="expression" dxfId="2106" priority="1282">
      <formula>AND($X157=TRUE,$E157=TRUE)</formula>
    </cfRule>
  </conditionalFormatting>
  <conditionalFormatting sqref="Z158:Z159">
    <cfRule type="expression" dxfId="2105" priority="1281">
      <formula>AND($X158=TRUE,$E157=TRUE)</formula>
    </cfRule>
  </conditionalFormatting>
  <conditionalFormatting sqref="Z168">
    <cfRule type="expression" dxfId="2104" priority="1280">
      <formula>AND($X168=TRUE,$E169=TRUE)</formula>
    </cfRule>
  </conditionalFormatting>
  <conditionalFormatting sqref="Z169">
    <cfRule type="expression" dxfId="2103" priority="1279">
      <formula>AND($X169=TRUE,$E169=TRUE)</formula>
    </cfRule>
  </conditionalFormatting>
  <conditionalFormatting sqref="Z170:Z171">
    <cfRule type="expression" dxfId="2102" priority="1278">
      <formula>AND($X170=TRUE,$E169=TRUE)</formula>
    </cfRule>
  </conditionalFormatting>
  <conditionalFormatting sqref="Z180">
    <cfRule type="expression" dxfId="2101" priority="1277">
      <formula>AND($X180=TRUE,$E181=TRUE)</formula>
    </cfRule>
  </conditionalFormatting>
  <conditionalFormatting sqref="Z181">
    <cfRule type="expression" dxfId="2100" priority="1276">
      <formula>AND($X181=TRUE,$E181=TRUE)</formula>
    </cfRule>
  </conditionalFormatting>
  <conditionalFormatting sqref="Z182:Z183">
    <cfRule type="expression" dxfId="2099" priority="1275">
      <formula>AND($X182=TRUE,$E181=TRUE)</formula>
    </cfRule>
  </conditionalFormatting>
  <conditionalFormatting sqref="Z192">
    <cfRule type="expression" dxfId="2098" priority="1274">
      <formula>AND($X192=TRUE,$E193=TRUE)</formula>
    </cfRule>
  </conditionalFormatting>
  <conditionalFormatting sqref="Z193">
    <cfRule type="expression" dxfId="2097" priority="1273">
      <formula>AND($X193=TRUE,$E193=TRUE)</formula>
    </cfRule>
  </conditionalFormatting>
  <conditionalFormatting sqref="Z194:Z195">
    <cfRule type="expression" dxfId="2096" priority="1272">
      <formula>AND($X194=TRUE,$E193=TRUE)</formula>
    </cfRule>
  </conditionalFormatting>
  <conditionalFormatting sqref="Z204">
    <cfRule type="expression" dxfId="2095" priority="1271">
      <formula>AND($X204=TRUE,$E205=TRUE)</formula>
    </cfRule>
  </conditionalFormatting>
  <conditionalFormatting sqref="Z205">
    <cfRule type="expression" dxfId="2094" priority="1270">
      <formula>AND($X205=TRUE,$E205=TRUE)</formula>
    </cfRule>
  </conditionalFormatting>
  <conditionalFormatting sqref="Z206:Z207">
    <cfRule type="expression" dxfId="2093" priority="1269">
      <formula>AND($X206=TRUE,$E205=TRUE)</formula>
    </cfRule>
  </conditionalFormatting>
  <conditionalFormatting sqref="Z216">
    <cfRule type="expression" dxfId="2092" priority="1268">
      <formula>AND($X216=TRUE,$E217=TRUE)</formula>
    </cfRule>
  </conditionalFormatting>
  <conditionalFormatting sqref="Z217">
    <cfRule type="expression" dxfId="2091" priority="1267">
      <formula>AND($X217=TRUE,$E217=TRUE)</formula>
    </cfRule>
  </conditionalFormatting>
  <conditionalFormatting sqref="Z218:Z219">
    <cfRule type="expression" dxfId="2090" priority="1266">
      <formula>AND($X218=TRUE,$E217=TRUE)</formula>
    </cfRule>
  </conditionalFormatting>
  <conditionalFormatting sqref="Z228">
    <cfRule type="expression" dxfId="2089" priority="1265">
      <formula>AND($X228=TRUE,$E229=TRUE)</formula>
    </cfRule>
  </conditionalFormatting>
  <conditionalFormatting sqref="Z229">
    <cfRule type="expression" dxfId="2088" priority="1264">
      <formula>AND($X229=TRUE,$E229=TRUE)</formula>
    </cfRule>
  </conditionalFormatting>
  <conditionalFormatting sqref="Z230:Z231">
    <cfRule type="expression" dxfId="2087" priority="1263">
      <formula>AND($X230=TRUE,$E229=TRUE)</formula>
    </cfRule>
  </conditionalFormatting>
  <conditionalFormatting sqref="Z240">
    <cfRule type="expression" dxfId="2086" priority="1262">
      <formula>AND($X240=TRUE,$E241=TRUE)</formula>
    </cfRule>
  </conditionalFormatting>
  <conditionalFormatting sqref="Z241">
    <cfRule type="expression" dxfId="2085" priority="1261">
      <formula>AND($X241=TRUE,$E241=TRUE)</formula>
    </cfRule>
  </conditionalFormatting>
  <conditionalFormatting sqref="Z242:Z243">
    <cfRule type="expression" dxfId="2084" priority="1260">
      <formula>AND($X242=TRUE,$E241=TRUE)</formula>
    </cfRule>
  </conditionalFormatting>
  <conditionalFormatting sqref="AC25:AD25 AC133:AD133 AC37:AD37 AC49:AD49 AC61:AD61 AC73:AD73 AC85:AD85 AC97:AD97 AC109:AD109 AC121:AD121 AC145:AD145 AC157:AD157 AC169:AD169 AC181:AD181 AC193:AD193 AC205:AD205 AC217:AD217 AC229:AD229 AC241:AD241 AC13:AD13">
    <cfRule type="expression" dxfId="2001" priority="5349">
      <formula>AND(#REF!=TRUE,Q13=TRUE)</formula>
    </cfRule>
  </conditionalFormatting>
  <conditionalFormatting sqref="AE12:AF12">
    <cfRule type="expression" dxfId="1942" priority="3674">
      <formula>AB12=TRUE</formula>
    </cfRule>
  </conditionalFormatting>
  <conditionalFormatting sqref="AE22:AF23">
    <cfRule type="expression" dxfId="1940" priority="3093">
      <formula>AB24=TRUE</formula>
    </cfRule>
  </conditionalFormatting>
  <conditionalFormatting sqref="AE24:AF24">
    <cfRule type="expression" dxfId="1938" priority="3532">
      <formula>AB24=TRUE</formula>
    </cfRule>
  </conditionalFormatting>
  <conditionalFormatting sqref="AE34:AF35">
    <cfRule type="expression" dxfId="1936" priority="3094">
      <formula>AB36=TRUE</formula>
    </cfRule>
  </conditionalFormatting>
  <conditionalFormatting sqref="AE36:AF36">
    <cfRule type="expression" dxfId="1935" priority="3469">
      <formula>AB36=TRUE</formula>
    </cfRule>
  </conditionalFormatting>
  <conditionalFormatting sqref="AE46:AF47">
    <cfRule type="expression" dxfId="1932" priority="3095">
      <formula>AB48=TRUE</formula>
    </cfRule>
  </conditionalFormatting>
  <conditionalFormatting sqref="AE48:AF48">
    <cfRule type="expression" dxfId="1931" priority="3407">
      <formula>AB48=TRUE</formula>
    </cfRule>
  </conditionalFormatting>
  <conditionalFormatting sqref="AE58:AF59">
    <cfRule type="expression" dxfId="1928" priority="3096">
      <formula>AB60=TRUE</formula>
    </cfRule>
  </conditionalFormatting>
  <conditionalFormatting sqref="AE60:AF60">
    <cfRule type="expression" dxfId="1927" priority="3345">
      <formula>AB60=TRUE</formula>
    </cfRule>
  </conditionalFormatting>
  <conditionalFormatting sqref="AE70:AF71">
    <cfRule type="expression" dxfId="1924" priority="3097">
      <formula>AB72=TRUE</formula>
    </cfRule>
  </conditionalFormatting>
  <conditionalFormatting sqref="AE72:AF72">
    <cfRule type="expression" dxfId="1922" priority="3283">
      <formula>AB72=TRUE</formula>
    </cfRule>
  </conditionalFormatting>
  <conditionalFormatting sqref="AE82:AF83 AE10:AF11">
    <cfRule type="expression" dxfId="1920" priority="3092">
      <formula>AB12=TRUE</formula>
    </cfRule>
  </conditionalFormatting>
  <conditionalFormatting sqref="AE84:AF84">
    <cfRule type="expression" dxfId="1919" priority="3221">
      <formula>AB84=TRUE</formula>
    </cfRule>
  </conditionalFormatting>
  <conditionalFormatting sqref="AE94:AF95">
    <cfRule type="expression" dxfId="1916" priority="3101">
      <formula>AB96=TRUE</formula>
    </cfRule>
  </conditionalFormatting>
  <conditionalFormatting sqref="AE96:AF96">
    <cfRule type="expression" dxfId="1915" priority="3159">
      <formula>AB96=TRUE</formula>
    </cfRule>
  </conditionalFormatting>
  <conditionalFormatting sqref="AE106:AF107">
    <cfRule type="expression" dxfId="1912" priority="3019">
      <formula>AB108=TRUE</formula>
    </cfRule>
  </conditionalFormatting>
  <conditionalFormatting sqref="AE108:AF108">
    <cfRule type="expression" dxfId="1910" priority="3071">
      <formula>AB108=TRUE</formula>
    </cfRule>
  </conditionalFormatting>
  <conditionalFormatting sqref="AE118:AF119">
    <cfRule type="expression" dxfId="1908" priority="2957">
      <formula>AB120=TRUE</formula>
    </cfRule>
  </conditionalFormatting>
  <conditionalFormatting sqref="AE120:AF120">
    <cfRule type="expression" dxfId="1906" priority="3009">
      <formula>AB120=TRUE</formula>
    </cfRule>
  </conditionalFormatting>
  <conditionalFormatting sqref="AE130:AF131">
    <cfRule type="expression" dxfId="1904" priority="2895">
      <formula>AB132=TRUE</formula>
    </cfRule>
  </conditionalFormatting>
  <conditionalFormatting sqref="AE132:AF132">
    <cfRule type="expression" dxfId="1903" priority="2947">
      <formula>AB132=TRUE</formula>
    </cfRule>
  </conditionalFormatting>
  <conditionalFormatting sqref="AE142:AF143">
    <cfRule type="expression" dxfId="1900" priority="2833">
      <formula>AB144=TRUE</formula>
    </cfRule>
  </conditionalFormatting>
  <conditionalFormatting sqref="AE144:AF144">
    <cfRule type="expression" dxfId="1898" priority="2885">
      <formula>AB144=TRUE</formula>
    </cfRule>
  </conditionalFormatting>
  <conditionalFormatting sqref="AE154:AF155">
    <cfRule type="expression" dxfId="1896" priority="2771">
      <formula>AB156=TRUE</formula>
    </cfRule>
  </conditionalFormatting>
  <conditionalFormatting sqref="AE156:AF156">
    <cfRule type="expression" dxfId="1894" priority="2823">
      <formula>AB156=TRUE</formula>
    </cfRule>
  </conditionalFormatting>
  <conditionalFormatting sqref="AE166:AF167">
    <cfRule type="expression" dxfId="1892" priority="2709">
      <formula>AB168=TRUE</formula>
    </cfRule>
  </conditionalFormatting>
  <conditionalFormatting sqref="AE168:AF168">
    <cfRule type="expression" dxfId="1890" priority="2761">
      <formula>AB168=TRUE</formula>
    </cfRule>
  </conditionalFormatting>
  <conditionalFormatting sqref="AE178:AF179">
    <cfRule type="expression" dxfId="1888" priority="2647">
      <formula>AB180=TRUE</formula>
    </cfRule>
  </conditionalFormatting>
  <conditionalFormatting sqref="AE180:AF180">
    <cfRule type="expression" dxfId="1887" priority="2699">
      <formula>AB180=TRUE</formula>
    </cfRule>
  </conditionalFormatting>
  <conditionalFormatting sqref="AE190:AF191">
    <cfRule type="expression" dxfId="1884" priority="2585">
      <formula>AB192=TRUE</formula>
    </cfRule>
  </conditionalFormatting>
  <conditionalFormatting sqref="AE192:AF192">
    <cfRule type="expression" dxfId="1883" priority="2637">
      <formula>AB192=TRUE</formula>
    </cfRule>
  </conditionalFormatting>
  <conditionalFormatting sqref="AE202:AF203">
    <cfRule type="expression" dxfId="1880" priority="2523">
      <formula>AB204=TRUE</formula>
    </cfRule>
  </conditionalFormatting>
  <conditionalFormatting sqref="AE204:AF204">
    <cfRule type="expression" dxfId="1879" priority="2575">
      <formula>AB204=TRUE</formula>
    </cfRule>
  </conditionalFormatting>
  <conditionalFormatting sqref="AE214:AF215">
    <cfRule type="expression" dxfId="1876" priority="2461">
      <formula>AB216=TRUE</formula>
    </cfRule>
  </conditionalFormatting>
  <conditionalFormatting sqref="AE216:AF216">
    <cfRule type="expression" dxfId="1874" priority="2513">
      <formula>AB216=TRUE</formula>
    </cfRule>
  </conditionalFormatting>
  <conditionalFormatting sqref="AE226:AF227">
    <cfRule type="expression" dxfId="1872" priority="2399">
      <formula>AB228=TRUE</formula>
    </cfRule>
  </conditionalFormatting>
  <conditionalFormatting sqref="AE228:AF228">
    <cfRule type="expression" dxfId="1871" priority="2451">
      <formula>AB228=TRUE</formula>
    </cfRule>
  </conditionalFormatting>
  <conditionalFormatting sqref="AE238:AF239">
    <cfRule type="expression" dxfId="1868" priority="2337">
      <formula>AB240=TRUE</formula>
    </cfRule>
  </conditionalFormatting>
  <conditionalFormatting sqref="AE240:AF240">
    <cfRule type="expression" dxfId="1867" priority="2389">
      <formula>AB240=TRUE</formula>
    </cfRule>
  </conditionalFormatting>
  <dataValidations count="4">
    <dataValidation type="list" allowBlank="1" showInputMessage="1" showErrorMessage="1" sqref="G12 G132 G24 G192 G36 G144 G48 G240 G60 G156 G72 G204 G84 G168 G96 G228 G108 G180 G120 G216" xr:uid="{8FD946B3-BE92-4B8B-938A-9D03DE2EE59B}">
      <formula1>Sens</formula1>
    </dataValidation>
    <dataValidation type="list" allowBlank="1" showInputMessage="1" showErrorMessage="1" sqref="G12 G24 G36 G48 G60 G72 G84 G96 G108 G120 G132 G144 G156 G168 G180 G192 G204 G216 G228 G240" xr:uid="{49EE9C96-4C7F-4F54-B9F9-847AEDE54C8C}">
      <formula1>sett</formula1>
    </dataValidation>
    <dataValidation type="list" allowBlank="1" showInputMessage="1" showErrorMessage="1" sqref="U12:V12 U204:V204 U228:V228 U216:V216 U24:V24 U36:V36 U48:V48 U60:V60 U72:V72 U84:V84 U96:V96 U108:V108 U120:V120 U132:V132 U144:V144 U156:V156 U168:V168 U180:V180 U192:V192 U240:V240" xr:uid="{C4065148-BEAE-479D-A6F5-6438C665DB78}">
      <formula1>OutL</formula1>
    </dataValidation>
    <dataValidation type="list" allowBlank="1" showInputMessage="1" showErrorMessage="1" sqref="AC14 AC26 AC38 AC50 AC62 AC74 AC86 AC98 AC110 AC122 AC134 AC146 AC158 AC170 AC182 AC194 AC206 AC218 AC230 AC242" xr:uid="{B79224D4-FF42-4AAE-9909-4F58DBB9619E}">
      <formula1>emaillabel</formula1>
    </dataValidation>
  </dataValidations>
  <hyperlinks>
    <hyperlink ref="J6:K6" r:id="rId1" location="what-happens-to-existing-encryption-when-a-labels-applied" display="What happens to existing encryption when a label's applied" xr:uid="{A4DDE3FD-015F-49CE-B278-B6726A9844A3}"/>
    <hyperlink ref="J5" r:id="rId2" display="https://learn.microsoft.com/en-us/purview/encryption-sensitivity-labels" xr:uid="{15528E42-F15F-4D74-98B1-83E6BFEDD829}"/>
    <hyperlink ref="J5:K5" r:id="rId3" display="Restrict access to content by using sensitivity labels to apply encryption" xr:uid="{85C0FDA2-245D-4460-B6DD-99A04323264F}"/>
    <hyperlink ref="H5:I5" r:id="rId4" location="configure-encryption-settings" display="Configure encryption settings" xr:uid="{695F0979-6D78-4C2C-BE54-E3E105DA483F}"/>
    <hyperlink ref="H6:I6" r:id="rId5" location="how-to-configure-a-label-for-encryption" display="How to configure a label for encryption" xr:uid="{A322670E-0D63-413C-AB41-636634E598BE}"/>
    <hyperlink ref="E5:F5" r:id="rId6" location="create-and-configure-sensitivity-labels" display="Create and configure sensitivity labels" xr:uid="{9971C747-AD49-41F9-A130-4FE4FD3DD19D}"/>
    <hyperlink ref="L5:N5" r:id="rId7" location="assign-permissions-now" display="Assign permissions now" xr:uid="{41AAB1B5-B114-4C43-87E0-67CF4DCCFF70}"/>
    <hyperlink ref="O6:Q6" r:id="rId8" location="rights-management-use-license-for-offline-access" display="Rights Management use license for offline access" xr:uid="{6A2AA057-42E0-48B9-9A37-C432AB0B64CA}"/>
    <hyperlink ref="O5:Q5" r:id="rId9" location="assign-permissions-now" display="Assign permissions now" xr:uid="{6B510F50-5407-4236-B850-38E3F2AAEDB9}"/>
    <hyperlink ref="R5" r:id="rId10" location="usage-rights-and-descriptions" xr:uid="{F3AB1F78-96AE-4B07-90E7-79FF54AFC55E}"/>
    <hyperlink ref="U5:V5" r:id="rId11" location="let-users-assign-permissions" display="Let users assign permissions" xr:uid="{1D9F68B7-CE9E-475A-8645-4783A14E8853}"/>
    <hyperlink ref="X5:Z5" r:id="rId12" location="what-sensitivity-labels-can-do" display="What sensitivity labels can do" xr:uid="{40B46DBE-3D73-4B10-A8F8-2DBC509A0399}"/>
    <hyperlink ref="AB5:AE5" r:id="rId13" display="Automatically apply a sensitivity label to Microsoft 365 data" xr:uid="{C43645CB-ABAA-443E-9B43-322E666F370D}"/>
    <hyperlink ref="AB6:AE6" r:id="rId14" location="how-to-configure-auto-labeling-policies-for-sharepoint-onedrive-and-exchange" display="Service-Side Auto Labeling (Which is used on the Yellow tab of the same name.)" xr:uid="{5657F31B-C2A1-45D1-86D5-E006C3495EFB}"/>
    <hyperlink ref="AB7" r:id="rId15" location="how-automatic-or-recommended-labels-are-applied" xr:uid="{01A6DA84-0E4C-46C6-A65F-A93F05942E3C}"/>
  </hyperlinks>
  <pageMargins left="0.7" right="0.7" top="0.75" bottom="0.75" header="0.3" footer="0.3"/>
  <pageSetup orientation="portrait" horizontalDpi="300" verticalDpi="300" r:id="rId16"/>
  <extLst>
    <ext xmlns:x14="http://schemas.microsoft.com/office/spreadsheetml/2009/9/main" uri="{78C0D931-6437-407d-A8EE-F0AAD7539E65}">
      <x14:conditionalFormattings>
        <x14:conditionalFormatting xmlns:xm="http://schemas.microsoft.com/office/excel/2006/main">
          <x14:cfRule type="expression" priority="2051" id="{18BE2822-ED04-4D2C-867E-2A3BD55D5A25}">
            <xm:f>$C10=INputs!$P$3</xm:f>
            <x14:dxf>
              <font>
                <color theme="2" tint="-0.24994659260841701"/>
              </font>
            </x14:dxf>
          </x14:cfRule>
          <x14:cfRule type="expression" priority="2032" id="{EA8942A0-91F4-4AB6-8237-0A34C747BBDC}">
            <xm:f>$C10=INputs!$P$4</xm:f>
            <x14:dxf>
              <font>
                <color theme="2" tint="-0.24994659260841701"/>
              </font>
            </x14:dxf>
          </x14:cfRule>
          <xm:sqref>C10:C11 C22:C23 C34:C35 C46:C47 C58:C59 C70:C71 C82:C83 C94:C95 C106:C107 C118:C119 C130:C131 C142:C143 C154:C155 C166:C167 C178:C179 C190:C191 C202:C203 C214:C215 C226:C227 C238:C239</xm:sqref>
        </x14:conditionalFormatting>
        <x14:conditionalFormatting xmlns:xm="http://schemas.microsoft.com/office/excel/2006/main">
          <x14:cfRule type="expression" priority="1" id="{3B3CF707-7196-41D9-A606-09E4388B86D4}">
            <xm:f>AND('Sensitivity Labels'!$F$11=FALSE,'Sensitivity Labels'!$F$13=FALSE)</xm:f>
            <x14:dxf>
              <font>
                <color theme="2" tint="-0.499984740745262"/>
              </font>
              <fill>
                <patternFill>
                  <bgColor theme="2" tint="-0.499984740745262"/>
                </patternFill>
              </fill>
              <border>
                <left/>
                <right/>
                <top/>
                <bottom/>
                <vertical/>
                <horizontal/>
              </border>
            </x14:dxf>
          </x14:cfRule>
          <x14:cfRule type="expression" priority="2" id="{9724CA9B-CF42-4DA1-8FC4-BFC3C5F931F7}">
            <xm:f>OR(INputs!$C$3=INputs!$A$3,INputs!$C$3=INputs!$A$4)</xm:f>
            <x14:dxf>
              <font>
                <color theme="2" tint="-0.499984740745262"/>
              </font>
              <fill>
                <patternFill>
                  <bgColor theme="2" tint="-0.499984740745262"/>
                </patternFill>
              </fill>
              <border>
                <left/>
                <right/>
                <top/>
                <bottom/>
                <vertical/>
                <horizontal/>
              </border>
            </x14:dxf>
          </x14:cfRule>
          <xm:sqref>D10:AF18</xm:sqref>
        </x14:conditionalFormatting>
        <x14:conditionalFormatting xmlns:xm="http://schemas.microsoft.com/office/excel/2006/main">
          <x14:cfRule type="expression" priority="76" id="{7ABFC5CC-99B4-471B-B689-FDD7E7C7E733}">
            <xm:f>AND('Sensitivity Labels'!$F$19=FALSE,'Sensitivity Labels'!$F$21=FALSE)</xm:f>
            <x14:dxf>
              <font>
                <color theme="2" tint="-0.499984740745262"/>
              </font>
              <fill>
                <patternFill>
                  <bgColor theme="2" tint="-0.499984740745262"/>
                </patternFill>
              </fill>
              <border>
                <left/>
                <right/>
                <top/>
                <bottom/>
                <vertical/>
                <horizontal/>
              </border>
            </x14:dxf>
          </x14:cfRule>
          <x14:cfRule type="expression" priority="132" id="{CE9CE9C8-EA98-4249-8E96-A67C042445D4}">
            <xm:f>OR(INputs!$C$4=INputs!$A$3,INputs!$C$4=INputs!$A$4)</xm:f>
            <x14:dxf>
              <font>
                <color theme="2" tint="-0.499984740745262"/>
              </font>
              <fill>
                <patternFill>
                  <bgColor theme="2" tint="-0.499984740745262"/>
                </patternFill>
              </fill>
              <border>
                <left/>
                <right/>
                <top/>
                <bottom/>
                <vertical/>
                <horizontal/>
              </border>
            </x14:dxf>
          </x14:cfRule>
          <xm:sqref>D22:AF30</xm:sqref>
        </x14:conditionalFormatting>
        <x14:conditionalFormatting xmlns:xm="http://schemas.microsoft.com/office/excel/2006/main">
          <x14:cfRule type="expression" priority="38" id="{9799F26C-77B8-4A82-9410-D4B468E5EA74}">
            <xm:f>OR(INputs!$C$5=INputs!$A$3,INputs!$C$5=INputs!$A$4)</xm:f>
            <x14:dxf>
              <font>
                <color theme="2" tint="-0.499984740745262"/>
              </font>
              <fill>
                <patternFill>
                  <bgColor theme="2" tint="-0.499984740745262"/>
                </patternFill>
              </fill>
              <border>
                <left/>
                <right/>
                <top/>
                <bottom/>
                <vertical/>
                <horizontal/>
              </border>
            </x14:dxf>
          </x14:cfRule>
          <x14:cfRule type="expression" priority="37" id="{7B4E59C8-79C6-4954-B839-7EF710B3FCC7}">
            <xm:f>AND('Sensitivity Labels'!$F$27=FALSE,'Sensitivity Labels'!$F$29=FALSE)</xm:f>
            <x14:dxf>
              <font>
                <color theme="2" tint="-0.499984740745262"/>
              </font>
              <fill>
                <patternFill>
                  <bgColor theme="2" tint="-0.499984740745262"/>
                </patternFill>
              </fill>
              <border>
                <left/>
                <right/>
                <top/>
                <bottom/>
                <vertical/>
                <horizontal/>
              </border>
            </x14:dxf>
          </x14:cfRule>
          <xm:sqref>D34:AF42</xm:sqref>
        </x14:conditionalFormatting>
        <x14:conditionalFormatting xmlns:xm="http://schemas.microsoft.com/office/excel/2006/main">
          <x14:cfRule type="expression" priority="36" id="{B1CEE714-60D5-4229-B487-E0E65A257686}">
            <xm:f>OR(INputs!$C$6=INputs!$A$3,INputs!$C$6=INputs!$A$4)</xm:f>
            <x14:dxf>
              <font>
                <color theme="2" tint="-0.499984740745262"/>
              </font>
              <fill>
                <patternFill>
                  <bgColor theme="2" tint="-0.499984740745262"/>
                </patternFill>
              </fill>
              <border>
                <left/>
                <right/>
                <top/>
                <bottom/>
                <vertical/>
                <horizontal/>
              </border>
            </x14:dxf>
          </x14:cfRule>
          <x14:cfRule type="expression" priority="35" id="{BB52AC16-7C30-43A4-8508-7ABD47FD768A}">
            <xm:f>AND('Sensitivity Labels'!$F$35=FALSE,'Sensitivity Labels'!$F$37=FALSE)</xm:f>
            <x14:dxf>
              <font>
                <color theme="2" tint="-0.499984740745262"/>
              </font>
              <fill>
                <patternFill>
                  <bgColor theme="2" tint="-0.499984740745262"/>
                </patternFill>
              </fill>
              <border>
                <left/>
                <right/>
                <top/>
                <bottom/>
                <vertical/>
                <horizontal/>
              </border>
            </x14:dxf>
          </x14:cfRule>
          <xm:sqref>D46:AF54</xm:sqref>
        </x14:conditionalFormatting>
        <x14:conditionalFormatting xmlns:xm="http://schemas.microsoft.com/office/excel/2006/main">
          <x14:cfRule type="expression" priority="33" id="{C71DC0D6-B3A6-468B-B3A0-42C75127BF0D}">
            <xm:f>AND('Sensitivity Labels'!$F$43=FALSE,'Sensitivity Labels'!$F$45=FALSE)</xm:f>
            <x14:dxf>
              <font>
                <color theme="2" tint="-0.499984740745262"/>
              </font>
              <fill>
                <patternFill>
                  <bgColor theme="2" tint="-0.499984740745262"/>
                </patternFill>
              </fill>
              <border>
                <left/>
                <right/>
                <top/>
                <bottom/>
                <vertical/>
                <horizontal/>
              </border>
            </x14:dxf>
          </x14:cfRule>
          <x14:cfRule type="expression" priority="34" id="{CEC27C9E-890B-4C02-9AE2-3B61C6EEF14B}">
            <xm:f>OR(INputs!$C$7=INputs!$A$3,INputs!$C$7=INputs!$A$4)</xm:f>
            <x14:dxf>
              <font>
                <color theme="2" tint="-0.499984740745262"/>
              </font>
              <fill>
                <patternFill>
                  <bgColor theme="2" tint="-0.499984740745262"/>
                </patternFill>
              </fill>
              <border>
                <left/>
                <right/>
                <top/>
                <bottom/>
                <vertical/>
                <horizontal/>
              </border>
            </x14:dxf>
          </x14:cfRule>
          <xm:sqref>D58:AF66</xm:sqref>
        </x14:conditionalFormatting>
        <x14:conditionalFormatting xmlns:xm="http://schemas.microsoft.com/office/excel/2006/main">
          <x14:cfRule type="expression" priority="31" id="{EDA7C48E-D002-40A8-AC66-304604EBBEAA}">
            <xm:f>AND('Sensitivity Labels'!$F$51=FALSE,'Sensitivity Labels'!$F$53=FALSE)</xm:f>
            <x14:dxf>
              <font>
                <color theme="2" tint="-0.499984740745262"/>
              </font>
              <fill>
                <patternFill>
                  <bgColor theme="2" tint="-0.499984740745262"/>
                </patternFill>
              </fill>
              <border>
                <left/>
                <right/>
                <top/>
                <bottom/>
                <vertical/>
                <horizontal/>
              </border>
            </x14:dxf>
          </x14:cfRule>
          <x14:cfRule type="expression" priority="32" id="{613DDB1A-F4D5-4E12-8C69-D909A3CE94A3}">
            <xm:f>OR(INputs!$C$8=INputs!$A$3,INputs!$C$8=INputs!$A$4)</xm:f>
            <x14:dxf>
              <font>
                <color theme="2" tint="-0.499984740745262"/>
              </font>
              <fill>
                <patternFill>
                  <bgColor theme="2" tint="-0.499984740745262"/>
                </patternFill>
              </fill>
              <border>
                <left/>
                <right/>
                <top/>
                <bottom/>
                <vertical/>
                <horizontal/>
              </border>
            </x14:dxf>
          </x14:cfRule>
          <xm:sqref>D70:AF78</xm:sqref>
        </x14:conditionalFormatting>
        <x14:conditionalFormatting xmlns:xm="http://schemas.microsoft.com/office/excel/2006/main">
          <x14:cfRule type="expression" priority="29" id="{3BD5F5BF-EAB9-497E-BB9D-530F1CF5D6C4}">
            <xm:f>AND('Sensitivity Labels'!$F$59=FALSE,'Sensitivity Labels'!$F$61=FALSE)</xm:f>
            <x14:dxf>
              <font>
                <color theme="2" tint="-0.499984740745262"/>
              </font>
              <fill>
                <patternFill>
                  <bgColor theme="2" tint="-0.499984740745262"/>
                </patternFill>
              </fill>
              <border>
                <left/>
                <right/>
                <top/>
                <bottom/>
                <vertical/>
                <horizontal/>
              </border>
            </x14:dxf>
          </x14:cfRule>
          <x14:cfRule type="expression" priority="30" id="{0A982D68-62AB-4C6A-B58A-DA6557E79633}">
            <xm:f>OR(INputs!$C$9=INputs!$A$3,INputs!$C$9=INputs!$A$4)</xm:f>
            <x14:dxf>
              <font>
                <color theme="2" tint="-0.499984740745262"/>
              </font>
              <fill>
                <patternFill>
                  <bgColor theme="2" tint="-0.499984740745262"/>
                </patternFill>
              </fill>
              <border>
                <left/>
                <right/>
                <top/>
                <bottom/>
                <vertical/>
                <horizontal/>
              </border>
            </x14:dxf>
          </x14:cfRule>
          <xm:sqref>D82:AF90</xm:sqref>
        </x14:conditionalFormatting>
        <x14:conditionalFormatting xmlns:xm="http://schemas.microsoft.com/office/excel/2006/main">
          <x14:cfRule type="expression" priority="27" id="{A3A49FB3-D7D4-4B6A-AC8A-1CC2AD5450BA}">
            <xm:f>AND('Sensitivity Labels'!$F$67=FALSE,'Sensitivity Labels'!$F$69=FALSE)</xm:f>
            <x14:dxf>
              <font>
                <color theme="2" tint="-0.499984740745262"/>
              </font>
              <fill>
                <patternFill>
                  <bgColor theme="2" tint="-0.499984740745262"/>
                </patternFill>
              </fill>
              <border>
                <left/>
                <right/>
                <top/>
                <bottom/>
                <vertical/>
                <horizontal/>
              </border>
            </x14:dxf>
          </x14:cfRule>
          <x14:cfRule type="expression" priority="28" id="{4AE19D4E-7DA5-4BE4-A677-71475407CADA}">
            <xm:f>OR(INputs!$C$10=INputs!$A$3,INputs!$C$10=INputs!$A$4)</xm:f>
            <x14:dxf>
              <font>
                <color theme="2" tint="-0.499984740745262"/>
              </font>
              <fill>
                <patternFill>
                  <bgColor theme="2" tint="-0.499984740745262"/>
                </patternFill>
              </fill>
              <border>
                <left/>
                <right/>
                <top/>
                <bottom/>
                <vertical/>
                <horizontal/>
              </border>
            </x14:dxf>
          </x14:cfRule>
          <xm:sqref>D94:AF102</xm:sqref>
        </x14:conditionalFormatting>
        <x14:conditionalFormatting xmlns:xm="http://schemas.microsoft.com/office/excel/2006/main">
          <x14:cfRule type="expression" priority="25" id="{0D22E7DF-E965-4F8A-B852-A86837820699}">
            <xm:f>AND('Sensitivity Labels'!$F$75=FALSE,'Sensitivity Labels'!$F$77=FALSE)</xm:f>
            <x14:dxf>
              <font>
                <color theme="2" tint="-0.499984740745262"/>
              </font>
              <fill>
                <patternFill>
                  <bgColor theme="2" tint="-0.499984740745262"/>
                </patternFill>
              </fill>
              <border>
                <left/>
                <right/>
                <top/>
                <bottom/>
                <vertical/>
                <horizontal/>
              </border>
            </x14:dxf>
          </x14:cfRule>
          <x14:cfRule type="expression" priority="26" id="{A00A5372-5BC0-47AB-ADAE-CC162BF2B4E8}">
            <xm:f>OR(INputs!$C$11=INputs!$A$3,INputs!$C$11=INputs!$A$4)</xm:f>
            <x14:dxf>
              <font>
                <color theme="2" tint="-0.499984740745262"/>
              </font>
              <fill>
                <patternFill>
                  <bgColor theme="2" tint="-0.499984740745262"/>
                </patternFill>
              </fill>
              <border>
                <left/>
                <right/>
                <top/>
                <bottom/>
                <vertical/>
                <horizontal/>
              </border>
            </x14:dxf>
          </x14:cfRule>
          <xm:sqref>D106:AF114</xm:sqref>
        </x14:conditionalFormatting>
        <x14:conditionalFormatting xmlns:xm="http://schemas.microsoft.com/office/excel/2006/main">
          <x14:cfRule type="expression" priority="23" id="{B5E52326-8614-409B-8F71-EC295AB57484}">
            <xm:f>AND('Sensitivity Labels'!$F$83=FALSE,'Sensitivity Labels'!$F$85=FALSE)</xm:f>
            <x14:dxf>
              <font>
                <color theme="2" tint="-0.499984740745262"/>
              </font>
              <fill>
                <patternFill>
                  <bgColor theme="2" tint="-0.499984740745262"/>
                </patternFill>
              </fill>
              <border>
                <left/>
                <right/>
                <top/>
                <bottom/>
                <vertical/>
                <horizontal/>
              </border>
            </x14:dxf>
          </x14:cfRule>
          <x14:cfRule type="expression" priority="24" id="{5EA91296-0836-4F99-90FB-6E85FFF5F758}">
            <xm:f>OR(INputs!$C$12=INputs!$A$3,INputs!$C$12=INputs!$A$4)</xm:f>
            <x14:dxf>
              <font>
                <color theme="2" tint="-0.499984740745262"/>
              </font>
              <fill>
                <patternFill>
                  <bgColor theme="2" tint="-0.499984740745262"/>
                </patternFill>
              </fill>
              <border>
                <left/>
                <right/>
                <top/>
                <bottom/>
                <vertical/>
                <horizontal/>
              </border>
            </x14:dxf>
          </x14:cfRule>
          <xm:sqref>D118:AF126</xm:sqref>
        </x14:conditionalFormatting>
        <x14:conditionalFormatting xmlns:xm="http://schemas.microsoft.com/office/excel/2006/main">
          <x14:cfRule type="expression" priority="40" id="{AC595EF8-E659-429A-AE25-95CDEA03CBB8}">
            <xm:f>AND('Sensitivity Labels'!$F$91=FALSE,'Sensitivity Labels'!$F$93=FALSE)</xm:f>
            <x14:dxf>
              <font>
                <color theme="2" tint="-0.499984740745262"/>
              </font>
              <fill>
                <patternFill>
                  <bgColor theme="2" tint="-0.499984740745262"/>
                </patternFill>
              </fill>
              <border>
                <left/>
                <right/>
                <top/>
                <bottom/>
                <vertical/>
                <horizontal/>
              </border>
            </x14:dxf>
          </x14:cfRule>
          <x14:cfRule type="expression" priority="39" id="{37789379-2A2E-4859-9F39-C2E1335BA329}">
            <xm:f>OR(INputs!$C$13=INputs!$A$3,INputs!$C$13=INputs!$A$4)</xm:f>
            <x14:dxf>
              <font>
                <color theme="2" tint="-0.499984740745262"/>
              </font>
              <fill>
                <patternFill>
                  <bgColor theme="2" tint="-0.499984740745262"/>
                </patternFill>
              </fill>
              <border>
                <left/>
                <right/>
                <top/>
                <bottom/>
                <vertical/>
                <horizontal/>
              </border>
            </x14:dxf>
          </x14:cfRule>
          <xm:sqref>D130:AF138</xm:sqref>
        </x14:conditionalFormatting>
        <x14:conditionalFormatting xmlns:xm="http://schemas.microsoft.com/office/excel/2006/main">
          <x14:cfRule type="expression" priority="4" id="{94443718-AF00-4CE9-BF4A-A9C2E1398C9D}">
            <xm:f>AND('Sensitivity Labels'!$F$99=FALSE,'Sensitivity Labels'!$F$101=FALSE)</xm:f>
            <x14:dxf>
              <font>
                <color theme="2" tint="-0.499984740745262"/>
              </font>
              <fill>
                <patternFill>
                  <bgColor theme="2" tint="-0.499984740745262"/>
                </patternFill>
              </fill>
              <border>
                <left/>
                <right/>
                <top/>
                <bottom/>
                <vertical/>
                <horizontal/>
              </border>
            </x14:dxf>
          </x14:cfRule>
          <x14:cfRule type="expression" priority="21" id="{A39E8BFA-F96A-41FF-A4B1-003A92415C05}">
            <xm:f>OR(INputs!$C$14=INputs!$A$3,INputs!$C$14=INputs!$A$4)</xm:f>
            <x14:dxf>
              <font>
                <color theme="2" tint="-0.499984740745262"/>
              </font>
              <fill>
                <patternFill>
                  <bgColor theme="2" tint="-0.499984740745262"/>
                </patternFill>
              </fill>
              <border>
                <left/>
                <right/>
                <top/>
                <bottom/>
                <vertical/>
                <horizontal/>
              </border>
            </x14:dxf>
          </x14:cfRule>
          <xm:sqref>D142:AF150</xm:sqref>
        </x14:conditionalFormatting>
        <x14:conditionalFormatting xmlns:xm="http://schemas.microsoft.com/office/excel/2006/main">
          <x14:cfRule type="expression" priority="19" id="{2AC0B195-6651-49B5-BA7E-6645B33C1C46}">
            <xm:f>AND('Sensitivity Labels'!$F$107=FALSE,'Sensitivity Labels'!$F$109=FALSE)</xm:f>
            <x14:dxf>
              <font>
                <color theme="2" tint="-0.499984740745262"/>
              </font>
              <fill>
                <patternFill>
                  <bgColor theme="2" tint="-0.499984740745262"/>
                </patternFill>
              </fill>
              <border>
                <left/>
                <right/>
                <top/>
                <bottom/>
                <vertical/>
                <horizontal/>
              </border>
            </x14:dxf>
          </x14:cfRule>
          <x14:cfRule type="expression" priority="20" id="{16A926ED-8F78-42BC-BDA6-05F32C2FA35D}">
            <xm:f>OR(INputs!$C$15=INputs!$A$3,INputs!$C$15=INputs!$A$4)</xm:f>
            <x14:dxf>
              <font>
                <color theme="2" tint="-0.499984740745262"/>
              </font>
              <fill>
                <patternFill>
                  <bgColor theme="2" tint="-0.499984740745262"/>
                </patternFill>
              </fill>
              <border>
                <left/>
                <right/>
                <top/>
                <bottom/>
                <vertical/>
                <horizontal/>
              </border>
            </x14:dxf>
          </x14:cfRule>
          <xm:sqref>D154:AF162</xm:sqref>
        </x14:conditionalFormatting>
        <x14:conditionalFormatting xmlns:xm="http://schemas.microsoft.com/office/excel/2006/main">
          <x14:cfRule type="expression" priority="17" id="{5263C273-0F68-48D2-B4B0-F0E5BA805E52}">
            <xm:f>AND('Sensitivity Labels'!$F$115=FALSE,'Sensitivity Labels'!$F$117=FALSE)</xm:f>
            <x14:dxf>
              <font>
                <color theme="2" tint="-0.499984740745262"/>
              </font>
              <fill>
                <patternFill>
                  <bgColor theme="2" tint="-0.499984740745262"/>
                </patternFill>
              </fill>
              <border>
                <left/>
                <right/>
                <top/>
                <bottom/>
                <vertical/>
                <horizontal/>
              </border>
            </x14:dxf>
          </x14:cfRule>
          <x14:cfRule type="expression" priority="18" id="{07A662A0-0733-4249-9238-D3DDB03994BA}">
            <xm:f>OR(INputs!$C$16=INputs!$A$3,INputs!$C$16=INputs!$A$4)</xm:f>
            <x14:dxf>
              <font>
                <color theme="2" tint="-0.499984740745262"/>
              </font>
              <fill>
                <patternFill>
                  <bgColor theme="2" tint="-0.499984740745262"/>
                </patternFill>
              </fill>
              <border>
                <left/>
                <right/>
                <top/>
                <bottom/>
                <vertical/>
                <horizontal/>
              </border>
            </x14:dxf>
          </x14:cfRule>
          <xm:sqref>D166:AF174</xm:sqref>
        </x14:conditionalFormatting>
        <x14:conditionalFormatting xmlns:xm="http://schemas.microsoft.com/office/excel/2006/main">
          <x14:cfRule type="expression" priority="16" id="{DE5A7C6E-39AE-4651-B559-2864EFC72D8B}">
            <xm:f>OR(INputs!$C$17=INputs!$A$3,INputs!$C$17=INputs!$A$4)</xm:f>
            <x14:dxf>
              <font>
                <color theme="2" tint="-0.499984740745262"/>
              </font>
              <fill>
                <patternFill>
                  <bgColor theme="2" tint="-0.499984740745262"/>
                </patternFill>
              </fill>
              <border>
                <left/>
                <right/>
                <top/>
                <bottom/>
                <vertical/>
                <horizontal/>
              </border>
            </x14:dxf>
          </x14:cfRule>
          <x14:cfRule type="expression" priority="15" id="{97BAAFB6-2BB9-4DA2-AD35-E5C247E69C6B}">
            <xm:f>AND('Sensitivity Labels'!$F$123=FALSE,'Sensitivity Labels'!$F$125=FALSE)</xm:f>
            <x14:dxf>
              <font>
                <color theme="2" tint="-0.499984740745262"/>
              </font>
              <fill>
                <patternFill>
                  <bgColor theme="2" tint="-0.499984740745262"/>
                </patternFill>
              </fill>
              <border>
                <left/>
                <right/>
                <top/>
                <bottom/>
                <vertical/>
                <horizontal/>
              </border>
            </x14:dxf>
          </x14:cfRule>
          <xm:sqref>D178:AF186</xm:sqref>
        </x14:conditionalFormatting>
        <x14:conditionalFormatting xmlns:xm="http://schemas.microsoft.com/office/excel/2006/main">
          <x14:cfRule type="expression" priority="14" id="{A094815E-B6CD-43F4-A8AE-07CC93DF37B2}">
            <xm:f>OR(INputs!$C$18=INputs!$A$3,INputs!$C$18=INputs!$A$4)</xm:f>
            <x14:dxf>
              <font>
                <color theme="2" tint="-0.499984740745262"/>
              </font>
              <fill>
                <patternFill>
                  <bgColor theme="2" tint="-0.499984740745262"/>
                </patternFill>
              </fill>
              <border>
                <left/>
                <right/>
                <top/>
                <bottom/>
                <vertical/>
                <horizontal/>
              </border>
            </x14:dxf>
          </x14:cfRule>
          <x14:cfRule type="expression" priority="13" id="{88C6D7D5-0230-4DBD-8005-63FF870BE27A}">
            <xm:f>AND('Sensitivity Labels'!$F$131=FALSE,'Sensitivity Labels'!$F$133=FALSE)</xm:f>
            <x14:dxf>
              <font>
                <color theme="2" tint="-0.499984740745262"/>
              </font>
              <fill>
                <patternFill>
                  <bgColor theme="2" tint="-0.499984740745262"/>
                </patternFill>
              </fill>
              <border>
                <left/>
                <right/>
                <top/>
                <bottom/>
                <vertical/>
                <horizontal/>
              </border>
            </x14:dxf>
          </x14:cfRule>
          <xm:sqref>D190:AF198</xm:sqref>
        </x14:conditionalFormatting>
        <x14:conditionalFormatting xmlns:xm="http://schemas.microsoft.com/office/excel/2006/main">
          <x14:cfRule type="expression" priority="12" id="{A2CCC928-193D-484A-B8B5-9136D83575B9}">
            <xm:f>OR(INputs!$C$19=INputs!$A$3,INputs!$C$19=INputs!$A$4)</xm:f>
            <x14:dxf>
              <font>
                <color theme="2" tint="-0.499984740745262"/>
              </font>
              <fill>
                <patternFill>
                  <bgColor theme="2" tint="-0.499984740745262"/>
                </patternFill>
              </fill>
              <border>
                <left/>
                <right/>
                <top/>
                <bottom/>
                <vertical/>
                <horizontal/>
              </border>
            </x14:dxf>
          </x14:cfRule>
          <x14:cfRule type="expression" priority="11" id="{C7C6E8FA-12EC-4C41-830C-AF19154AA17F}">
            <xm:f>AND('Sensitivity Labels'!$F$139=FALSE,'Sensitivity Labels'!$F$141=FALSE)</xm:f>
            <x14:dxf>
              <font>
                <color theme="2" tint="-0.499984740745262"/>
              </font>
              <fill>
                <patternFill>
                  <bgColor theme="2" tint="-0.499984740745262"/>
                </patternFill>
              </fill>
              <border>
                <left/>
                <right/>
                <top/>
                <bottom/>
                <vertical/>
                <horizontal/>
              </border>
            </x14:dxf>
          </x14:cfRule>
          <xm:sqref>D202:AF210</xm:sqref>
        </x14:conditionalFormatting>
        <x14:conditionalFormatting xmlns:xm="http://schemas.microsoft.com/office/excel/2006/main">
          <x14:cfRule type="expression" priority="9" id="{2699CB52-C2DF-4BBC-A96B-516AC7C7DE04}">
            <xm:f>AND('Sensitivity Labels'!$F$147=FALSE,'Sensitivity Labels'!$F$149=FALSE)</xm:f>
            <x14:dxf>
              <font>
                <color theme="2" tint="-0.499984740745262"/>
              </font>
              <fill>
                <patternFill>
                  <bgColor theme="2" tint="-0.499984740745262"/>
                </patternFill>
              </fill>
              <border>
                <left/>
                <right/>
                <top/>
                <bottom/>
                <vertical/>
                <horizontal/>
              </border>
            </x14:dxf>
          </x14:cfRule>
          <x14:cfRule type="expression" priority="10" id="{DC5962F2-A561-42BC-93D8-AB1CC3D1A962}">
            <xm:f>OR(INputs!$C$20=INputs!$A$3,INputs!$C$20=INputs!$A$4)</xm:f>
            <x14:dxf>
              <font>
                <color theme="2" tint="-0.499984740745262"/>
              </font>
              <fill>
                <patternFill>
                  <bgColor theme="2" tint="-0.499984740745262"/>
                </patternFill>
              </fill>
              <border>
                <left/>
                <right/>
                <top/>
                <bottom/>
                <vertical/>
                <horizontal/>
              </border>
            </x14:dxf>
          </x14:cfRule>
          <xm:sqref>D214:AF222</xm:sqref>
        </x14:conditionalFormatting>
        <x14:conditionalFormatting xmlns:xm="http://schemas.microsoft.com/office/excel/2006/main">
          <x14:cfRule type="expression" priority="8" id="{F0103047-7376-4948-B848-AF3B0A527782}">
            <xm:f>OR(INputs!$C$21=INputs!$A$3,INputs!$C$21=INputs!$A$4)</xm:f>
            <x14:dxf>
              <font>
                <color theme="2" tint="-0.499984740745262"/>
              </font>
              <fill>
                <patternFill>
                  <bgColor theme="2" tint="-0.499984740745262"/>
                </patternFill>
              </fill>
              <border>
                <left/>
                <right/>
                <top/>
                <bottom/>
                <vertical/>
                <horizontal/>
              </border>
            </x14:dxf>
          </x14:cfRule>
          <x14:cfRule type="expression" priority="7" id="{067DB096-64FD-44F8-9CB9-A20B149FA66C}">
            <xm:f>AND('Sensitivity Labels'!$F$155=FALSE,'Sensitivity Labels'!$F$157=FALSE)</xm:f>
            <x14:dxf>
              <font>
                <color theme="2" tint="-0.499984740745262"/>
              </font>
              <fill>
                <patternFill>
                  <bgColor theme="2" tint="-0.499984740745262"/>
                </patternFill>
              </fill>
              <border>
                <left/>
                <right/>
                <top/>
                <bottom/>
                <vertical/>
                <horizontal/>
              </border>
            </x14:dxf>
          </x14:cfRule>
          <xm:sqref>D226:AF234</xm:sqref>
        </x14:conditionalFormatting>
        <x14:conditionalFormatting xmlns:xm="http://schemas.microsoft.com/office/excel/2006/main">
          <x14:cfRule type="expression" priority="5" id="{4510F1E0-FBEE-4504-A079-2A63B33A7243}">
            <xm:f>AND('Sensitivity Labels'!$F$163=FALSE,'Sensitivity Labels'!$F$165=FALSE)</xm:f>
            <x14:dxf>
              <font>
                <color theme="2" tint="-0.499984740745262"/>
              </font>
              <fill>
                <patternFill>
                  <bgColor theme="2" tint="-0.499984740745262"/>
                </patternFill>
              </fill>
              <border>
                <left/>
                <right/>
                <top/>
                <bottom/>
                <vertical/>
                <horizontal/>
              </border>
            </x14:dxf>
          </x14:cfRule>
          <x14:cfRule type="expression" priority="6" id="{76BB304B-7DB1-4D69-B6EF-CDF7E2E88967}">
            <xm:f>OR(INputs!$C$22=INputs!$A$3,INputs!$C$22=INputs!$A$4)</xm:f>
            <x14:dxf>
              <font>
                <color theme="2" tint="-0.499984740745262"/>
              </font>
              <fill>
                <patternFill>
                  <bgColor theme="2" tint="-0.499984740745262"/>
                </patternFill>
              </fill>
              <border>
                <left/>
                <right/>
                <top/>
                <bottom/>
                <vertical/>
                <horizontal/>
              </border>
            </x14:dxf>
          </x14:cfRule>
          <xm:sqref>D238:AF246</xm:sqref>
        </x14:conditionalFormatting>
        <x14:conditionalFormatting xmlns:xm="http://schemas.microsoft.com/office/excel/2006/main">
          <x14:cfRule type="expression" priority="3531" id="{C0024877-88A2-4556-ABA2-7054DCF2D94B}">
            <xm:f>F24=INputs!$S$4</xm:f>
            <x14:dxf>
              <font>
                <color theme="0" tint="-0.24994659260841701"/>
              </font>
            </x14:dxf>
          </x14:cfRule>
          <xm:sqref>X22:X23</xm:sqref>
        </x14:conditionalFormatting>
        <x14:conditionalFormatting xmlns:xm="http://schemas.microsoft.com/office/excel/2006/main">
          <x14:cfRule type="expression" priority="3468" id="{8EF1C19C-A0B1-424A-B146-D54EBB51DBF5}">
            <xm:f>F36=INputs!$S$4</xm:f>
            <x14:dxf>
              <font>
                <color theme="0" tint="-0.24994659260841701"/>
              </font>
            </x14:dxf>
          </x14:cfRule>
          <xm:sqref>X34:X35</xm:sqref>
        </x14:conditionalFormatting>
        <x14:conditionalFormatting xmlns:xm="http://schemas.microsoft.com/office/excel/2006/main">
          <x14:cfRule type="expression" priority="3406" id="{C4FBC5E8-AF0D-49A2-A5B6-926D08EC9C16}">
            <xm:f>F48=INputs!$S$4</xm:f>
            <x14:dxf>
              <font>
                <color theme="0" tint="-0.24994659260841701"/>
              </font>
            </x14:dxf>
          </x14:cfRule>
          <xm:sqref>X46:X47</xm:sqref>
        </x14:conditionalFormatting>
        <x14:conditionalFormatting xmlns:xm="http://schemas.microsoft.com/office/excel/2006/main">
          <x14:cfRule type="expression" priority="3344" id="{F885AC97-CEE9-49E2-A89E-09572FAC466D}">
            <xm:f>F60=INputs!$S$4</xm:f>
            <x14:dxf>
              <font>
                <color theme="0" tint="-0.24994659260841701"/>
              </font>
            </x14:dxf>
          </x14:cfRule>
          <xm:sqref>X58:X59</xm:sqref>
        </x14:conditionalFormatting>
        <x14:conditionalFormatting xmlns:xm="http://schemas.microsoft.com/office/excel/2006/main">
          <x14:cfRule type="expression" priority="3282" id="{19C11FA5-FBFC-4E25-9B61-EAC29F2C9175}">
            <xm:f>F72=INputs!$S$4</xm:f>
            <x14:dxf>
              <font>
                <color theme="0" tint="-0.24994659260841701"/>
              </font>
            </x14:dxf>
          </x14:cfRule>
          <xm:sqref>X70:X71</xm:sqref>
        </x14:conditionalFormatting>
        <x14:conditionalFormatting xmlns:xm="http://schemas.microsoft.com/office/excel/2006/main">
          <x14:cfRule type="expression" priority="3672" id="{5722F3E9-9F33-48DE-9546-C87948A8E5F5}">
            <xm:f>F12=INputs!$S$4</xm:f>
            <x14:dxf>
              <font>
                <color theme="0" tint="-0.24994659260841701"/>
              </font>
            </x14:dxf>
          </x14:cfRule>
          <xm:sqref>X82:X83 X10:X11</xm:sqref>
        </x14:conditionalFormatting>
        <x14:conditionalFormatting xmlns:xm="http://schemas.microsoft.com/office/excel/2006/main">
          <x14:cfRule type="expression" priority="3158" id="{5A55762C-33C3-4ED3-BAE7-8A54258A4FA3}">
            <xm:f>F96=INputs!$S$4</xm:f>
            <x14:dxf>
              <font>
                <color theme="0" tint="-0.24994659260841701"/>
              </font>
            </x14:dxf>
          </x14:cfRule>
          <xm:sqref>X94:X95</xm:sqref>
        </x14:conditionalFormatting>
        <x14:conditionalFormatting xmlns:xm="http://schemas.microsoft.com/office/excel/2006/main">
          <x14:cfRule type="expression" priority="3070" id="{A36E0E27-B64B-41B3-889E-F18D5F2FA697}">
            <xm:f>F108=INputs!$S$4</xm:f>
            <x14:dxf>
              <font>
                <color theme="0" tint="-0.24994659260841701"/>
              </font>
            </x14:dxf>
          </x14:cfRule>
          <xm:sqref>X106:X107</xm:sqref>
        </x14:conditionalFormatting>
        <x14:conditionalFormatting xmlns:xm="http://schemas.microsoft.com/office/excel/2006/main">
          <x14:cfRule type="expression" priority="3008" id="{6C4005E0-3D55-412B-825B-AB9ED0221A7A}">
            <xm:f>F120=INputs!$S$4</xm:f>
            <x14:dxf>
              <font>
                <color theme="0" tint="-0.24994659260841701"/>
              </font>
            </x14:dxf>
          </x14:cfRule>
          <xm:sqref>X118:X119</xm:sqref>
        </x14:conditionalFormatting>
        <x14:conditionalFormatting xmlns:xm="http://schemas.microsoft.com/office/excel/2006/main">
          <x14:cfRule type="expression" priority="2946" id="{B04F02B0-2A71-4DC7-864D-78D87E42740A}">
            <xm:f>F132=INputs!$S$4</xm:f>
            <x14:dxf>
              <font>
                <color theme="0" tint="-0.24994659260841701"/>
              </font>
            </x14:dxf>
          </x14:cfRule>
          <xm:sqref>X130:X131</xm:sqref>
        </x14:conditionalFormatting>
        <x14:conditionalFormatting xmlns:xm="http://schemas.microsoft.com/office/excel/2006/main">
          <x14:cfRule type="expression" priority="2884" id="{B678AE91-DC0D-4000-B7DF-106836A38AD9}">
            <xm:f>F144=INputs!$S$4</xm:f>
            <x14:dxf>
              <font>
                <color theme="0" tint="-0.24994659260841701"/>
              </font>
            </x14:dxf>
          </x14:cfRule>
          <xm:sqref>X142:X143</xm:sqref>
        </x14:conditionalFormatting>
        <x14:conditionalFormatting xmlns:xm="http://schemas.microsoft.com/office/excel/2006/main">
          <x14:cfRule type="expression" priority="2822" id="{9634FC80-19E5-434D-BC62-57ED1A949CBD}">
            <xm:f>F156=INputs!$S$4</xm:f>
            <x14:dxf>
              <font>
                <color theme="0" tint="-0.24994659260841701"/>
              </font>
            </x14:dxf>
          </x14:cfRule>
          <xm:sqref>X154:X155</xm:sqref>
        </x14:conditionalFormatting>
        <x14:conditionalFormatting xmlns:xm="http://schemas.microsoft.com/office/excel/2006/main">
          <x14:cfRule type="expression" priority="2760" id="{31AF7C41-E5DE-4BFB-8A6F-5209FD4C9DE5}">
            <xm:f>F168=INputs!$S$4</xm:f>
            <x14:dxf>
              <font>
                <color theme="0" tint="-0.24994659260841701"/>
              </font>
            </x14:dxf>
          </x14:cfRule>
          <xm:sqref>X166:X167</xm:sqref>
        </x14:conditionalFormatting>
        <x14:conditionalFormatting xmlns:xm="http://schemas.microsoft.com/office/excel/2006/main">
          <x14:cfRule type="expression" priority="2698" id="{CFC21095-7424-4FE9-9C1C-6E83DBCB179D}">
            <xm:f>F180=INputs!$S$4</xm:f>
            <x14:dxf>
              <font>
                <color theme="0" tint="-0.24994659260841701"/>
              </font>
            </x14:dxf>
          </x14:cfRule>
          <xm:sqref>X178:X179</xm:sqref>
        </x14:conditionalFormatting>
        <x14:conditionalFormatting xmlns:xm="http://schemas.microsoft.com/office/excel/2006/main">
          <x14:cfRule type="expression" priority="2636" id="{08F88740-D125-4F40-A3AC-0AF65FB464BB}">
            <xm:f>F192=INputs!$S$4</xm:f>
            <x14:dxf>
              <font>
                <color theme="0" tint="-0.24994659260841701"/>
              </font>
            </x14:dxf>
          </x14:cfRule>
          <xm:sqref>X190:X191</xm:sqref>
        </x14:conditionalFormatting>
        <x14:conditionalFormatting xmlns:xm="http://schemas.microsoft.com/office/excel/2006/main">
          <x14:cfRule type="expression" priority="2574" id="{0E732D9B-5D85-4F92-BFE0-2793ADAF9DBD}">
            <xm:f>F204=INputs!$S$4</xm:f>
            <x14:dxf>
              <font>
                <color theme="0" tint="-0.24994659260841701"/>
              </font>
            </x14:dxf>
          </x14:cfRule>
          <xm:sqref>X202:X203</xm:sqref>
        </x14:conditionalFormatting>
        <x14:conditionalFormatting xmlns:xm="http://schemas.microsoft.com/office/excel/2006/main">
          <x14:cfRule type="expression" priority="2512" id="{6B2FC95C-5E8D-4ED2-B52B-25C9E062D820}">
            <xm:f>F216=INputs!$S$4</xm:f>
            <x14:dxf>
              <font>
                <color theme="0" tint="-0.24994659260841701"/>
              </font>
            </x14:dxf>
          </x14:cfRule>
          <xm:sqref>X214:X215</xm:sqref>
        </x14:conditionalFormatting>
        <x14:conditionalFormatting xmlns:xm="http://schemas.microsoft.com/office/excel/2006/main">
          <x14:cfRule type="expression" priority="2450" id="{651E6915-AAA2-44F9-B3EB-1CB71616EA87}">
            <xm:f>F228=INputs!$S$4</xm:f>
            <x14:dxf>
              <font>
                <color theme="0" tint="-0.24994659260841701"/>
              </font>
            </x14:dxf>
          </x14:cfRule>
          <xm:sqref>X226:X227</xm:sqref>
        </x14:conditionalFormatting>
        <x14:conditionalFormatting xmlns:xm="http://schemas.microsoft.com/office/excel/2006/main">
          <x14:cfRule type="expression" priority="2388" id="{04056550-352E-498D-A1DA-46E6A7CF8761}">
            <xm:f>F240=INputs!$S$4</xm:f>
            <x14:dxf>
              <font>
                <color theme="0" tint="-0.24994659260841701"/>
              </font>
            </x14:dxf>
          </x14:cfRule>
          <xm:sqref>X238:X239</xm:sqref>
        </x14:conditionalFormatting>
        <x14:conditionalFormatting xmlns:xm="http://schemas.microsoft.com/office/excel/2006/main">
          <x14:cfRule type="expression" priority="3659" id="{1C2F2F80-C610-4B90-895A-4217EEA81C39}">
            <xm:f>F12=INputs!$S$4</xm:f>
            <x14:dxf>
              <font>
                <color theme="1"/>
              </font>
            </x14:dxf>
          </x14:cfRule>
          <xm:sqref>AB12</xm:sqref>
        </x14:conditionalFormatting>
        <x14:conditionalFormatting xmlns:xm="http://schemas.microsoft.com/office/excel/2006/main">
          <x14:cfRule type="expression" priority="3660" id="{5E281A77-8122-4897-92FE-D40E0CDB92A9}">
            <xm:f>F12=INputs!$S$4</xm:f>
            <x14:dxf>
              <font>
                <color theme="1"/>
              </font>
            </x14:dxf>
          </x14:cfRule>
          <xm:sqref>AB13</xm:sqref>
        </x14:conditionalFormatting>
        <x14:conditionalFormatting xmlns:xm="http://schemas.microsoft.com/office/excel/2006/main">
          <x14:cfRule type="expression" priority="3661" id="{B6E28D55-4960-4DB2-82FC-0EACF7F1F402}">
            <xm:f>F12=INputs!$S$4</xm:f>
            <x14:dxf>
              <font>
                <color theme="1"/>
              </font>
            </x14:dxf>
          </x14:cfRule>
          <xm:sqref>AB14</xm:sqref>
        </x14:conditionalFormatting>
        <x14:conditionalFormatting xmlns:xm="http://schemas.microsoft.com/office/excel/2006/main">
          <x14:cfRule type="expression" priority="3525" id="{401FE230-8838-42BD-B03C-B58CD8FEBCE7}">
            <xm:f>F24=INputs!$S$4</xm:f>
            <x14:dxf>
              <font>
                <color theme="0" tint="-0.24994659260841701"/>
              </font>
            </x14:dxf>
          </x14:cfRule>
          <xm:sqref>AB22:AB23</xm:sqref>
        </x14:conditionalFormatting>
        <x14:conditionalFormatting xmlns:xm="http://schemas.microsoft.com/office/excel/2006/main">
          <x14:cfRule type="expression" priority="3520" id="{0DEEA4D3-BB5D-43A1-9897-C8982FC31C14}">
            <xm:f>F24=INputs!$S$4</xm:f>
            <x14:dxf>
              <font>
                <color theme="1"/>
              </font>
            </x14:dxf>
          </x14:cfRule>
          <xm:sqref>AB24</xm:sqref>
        </x14:conditionalFormatting>
        <x14:conditionalFormatting xmlns:xm="http://schemas.microsoft.com/office/excel/2006/main">
          <x14:cfRule type="expression" priority="3521" id="{B0CEDBCB-BF0F-4D1C-AD7C-ED5610AE2905}">
            <xm:f>F24=INputs!$S$4</xm:f>
            <x14:dxf>
              <font>
                <color theme="1"/>
              </font>
            </x14:dxf>
          </x14:cfRule>
          <xm:sqref>AB25</xm:sqref>
        </x14:conditionalFormatting>
        <x14:conditionalFormatting xmlns:xm="http://schemas.microsoft.com/office/excel/2006/main">
          <x14:cfRule type="expression" priority="3522" id="{037AC5A3-2A54-416A-8C5F-0D9CE1B3AD2A}">
            <xm:f>F24=INputs!$S$4</xm:f>
            <x14:dxf>
              <font>
                <color theme="1"/>
              </font>
            </x14:dxf>
          </x14:cfRule>
          <xm:sqref>AB26</xm:sqref>
        </x14:conditionalFormatting>
        <x14:conditionalFormatting xmlns:xm="http://schemas.microsoft.com/office/excel/2006/main">
          <x14:cfRule type="expression" priority="131" id="{BBA2BF10-6A90-4F95-98E1-197CF6B51EFA}">
            <xm:f>F36=INputs!$S$4</xm:f>
            <x14:dxf>
              <font>
                <color theme="0" tint="-0.24994659260841701"/>
              </font>
            </x14:dxf>
          </x14:cfRule>
          <xm:sqref>AB34:AB35</xm:sqref>
        </x14:conditionalFormatting>
        <x14:conditionalFormatting xmlns:xm="http://schemas.microsoft.com/office/excel/2006/main">
          <x14:cfRule type="expression" priority="3457" id="{24CF4AAE-31FD-4094-AFC7-6F5C959211DB}">
            <xm:f>F36=INputs!$S$4</xm:f>
            <x14:dxf>
              <font>
                <color theme="1"/>
              </font>
            </x14:dxf>
          </x14:cfRule>
          <xm:sqref>AB36</xm:sqref>
        </x14:conditionalFormatting>
        <x14:conditionalFormatting xmlns:xm="http://schemas.microsoft.com/office/excel/2006/main">
          <x14:cfRule type="expression" priority="3458" id="{FACF99C1-7538-4F96-BDFE-A2D08B2686DC}">
            <xm:f>F36=INputs!$S$4</xm:f>
            <x14:dxf>
              <font>
                <color theme="1"/>
              </font>
            </x14:dxf>
          </x14:cfRule>
          <xm:sqref>AB37</xm:sqref>
        </x14:conditionalFormatting>
        <x14:conditionalFormatting xmlns:xm="http://schemas.microsoft.com/office/excel/2006/main">
          <x14:cfRule type="expression" priority="3459" id="{883B5485-8FD9-48A3-8EA4-39137F7AB7C7}">
            <xm:f>F36=INputs!$S$4</xm:f>
            <x14:dxf>
              <font>
                <color theme="1"/>
              </font>
            </x14:dxf>
          </x14:cfRule>
          <xm:sqref>AB38</xm:sqref>
        </x14:conditionalFormatting>
        <x14:conditionalFormatting xmlns:xm="http://schemas.microsoft.com/office/excel/2006/main">
          <x14:cfRule type="expression" priority="128" id="{B1657BC6-C6DF-4142-A5BE-F36DF8FE7951}">
            <xm:f>F48=INputs!$S$4</xm:f>
            <x14:dxf>
              <font>
                <color theme="0" tint="-0.24994659260841701"/>
              </font>
            </x14:dxf>
          </x14:cfRule>
          <xm:sqref>AB46:AB47</xm:sqref>
        </x14:conditionalFormatting>
        <x14:conditionalFormatting xmlns:xm="http://schemas.microsoft.com/office/excel/2006/main">
          <x14:cfRule type="expression" priority="3395" id="{29B4F234-A2FC-4855-93B3-1B2737BA1222}">
            <xm:f>F48=INputs!$S$4</xm:f>
            <x14:dxf>
              <font>
                <color theme="1"/>
              </font>
            </x14:dxf>
          </x14:cfRule>
          <xm:sqref>AB48</xm:sqref>
        </x14:conditionalFormatting>
        <x14:conditionalFormatting xmlns:xm="http://schemas.microsoft.com/office/excel/2006/main">
          <x14:cfRule type="expression" priority="3396" id="{2806B8EE-816B-4A55-87CC-5231F7C2517F}">
            <xm:f>F48=INputs!$S$4</xm:f>
            <x14:dxf>
              <font>
                <color theme="1"/>
              </font>
            </x14:dxf>
          </x14:cfRule>
          <xm:sqref>AB49</xm:sqref>
        </x14:conditionalFormatting>
        <x14:conditionalFormatting xmlns:xm="http://schemas.microsoft.com/office/excel/2006/main">
          <x14:cfRule type="expression" priority="3397" id="{D5719282-47F0-4C44-B7BD-A221891CEBA7}">
            <xm:f>F48=INputs!$S$4</xm:f>
            <x14:dxf>
              <font>
                <color theme="1"/>
              </font>
            </x14:dxf>
          </x14:cfRule>
          <xm:sqref>AB50</xm:sqref>
        </x14:conditionalFormatting>
        <x14:conditionalFormatting xmlns:xm="http://schemas.microsoft.com/office/excel/2006/main">
          <x14:cfRule type="expression" priority="125" id="{DCB8EE6A-16AC-48A8-9D1A-B4ABA3A763DF}">
            <xm:f>F60=INputs!$S$4</xm:f>
            <x14:dxf>
              <font>
                <color theme="0" tint="-0.24994659260841701"/>
              </font>
            </x14:dxf>
          </x14:cfRule>
          <xm:sqref>AB58:AB59</xm:sqref>
        </x14:conditionalFormatting>
        <x14:conditionalFormatting xmlns:xm="http://schemas.microsoft.com/office/excel/2006/main">
          <x14:cfRule type="expression" priority="3333" id="{75C21023-C404-4003-9F05-DCF4BE554EA1}">
            <xm:f>F60=INputs!$S$4</xm:f>
            <x14:dxf>
              <font>
                <color theme="1"/>
              </font>
            </x14:dxf>
          </x14:cfRule>
          <xm:sqref>AB60</xm:sqref>
        </x14:conditionalFormatting>
        <x14:conditionalFormatting xmlns:xm="http://schemas.microsoft.com/office/excel/2006/main">
          <x14:cfRule type="expression" priority="3334" id="{49D47D00-637B-4C62-AC8A-AE789872CDFF}">
            <xm:f>F60=INputs!$S$4</xm:f>
            <x14:dxf>
              <font>
                <color theme="1"/>
              </font>
            </x14:dxf>
          </x14:cfRule>
          <xm:sqref>AB61</xm:sqref>
        </x14:conditionalFormatting>
        <x14:conditionalFormatting xmlns:xm="http://schemas.microsoft.com/office/excel/2006/main">
          <x14:cfRule type="expression" priority="3335" id="{C9B44057-2CE5-4973-958E-9E4B77172E82}">
            <xm:f>F60=INputs!$S$4</xm:f>
            <x14:dxf>
              <font>
                <color theme="1"/>
              </font>
            </x14:dxf>
          </x14:cfRule>
          <xm:sqref>AB62</xm:sqref>
        </x14:conditionalFormatting>
        <x14:conditionalFormatting xmlns:xm="http://schemas.microsoft.com/office/excel/2006/main">
          <x14:cfRule type="expression" priority="122" id="{00FC05F8-D0EC-4C2A-8021-FAE6A80AC1D6}">
            <xm:f>F72=INputs!$S$4</xm:f>
            <x14:dxf>
              <font>
                <color theme="0" tint="-0.24994659260841701"/>
              </font>
            </x14:dxf>
          </x14:cfRule>
          <xm:sqref>AB70:AB71</xm:sqref>
        </x14:conditionalFormatting>
        <x14:conditionalFormatting xmlns:xm="http://schemas.microsoft.com/office/excel/2006/main">
          <x14:cfRule type="expression" priority="3271" id="{C75F6B92-D4E4-4D80-9432-5359B55F59FE}">
            <xm:f>F72=INputs!$S$4</xm:f>
            <x14:dxf>
              <font>
                <color theme="1"/>
              </font>
            </x14:dxf>
          </x14:cfRule>
          <xm:sqref>AB72</xm:sqref>
        </x14:conditionalFormatting>
        <x14:conditionalFormatting xmlns:xm="http://schemas.microsoft.com/office/excel/2006/main">
          <x14:cfRule type="expression" priority="3272" id="{C7A5D276-0C6A-4DFF-84BD-AADAE1F9B238}">
            <xm:f>F72=INputs!$S$4</xm:f>
            <x14:dxf>
              <font>
                <color theme="1"/>
              </font>
            </x14:dxf>
          </x14:cfRule>
          <xm:sqref>AB73</xm:sqref>
        </x14:conditionalFormatting>
        <x14:conditionalFormatting xmlns:xm="http://schemas.microsoft.com/office/excel/2006/main">
          <x14:cfRule type="expression" priority="3273" id="{E2747BA2-0F03-4A8B-8A8B-786CDB2B74CF}">
            <xm:f>F72=INputs!$S$4</xm:f>
            <x14:dxf>
              <font>
                <color theme="1"/>
              </font>
            </x14:dxf>
          </x14:cfRule>
          <xm:sqref>AB74</xm:sqref>
        </x14:conditionalFormatting>
        <x14:conditionalFormatting xmlns:xm="http://schemas.microsoft.com/office/excel/2006/main">
          <x14:cfRule type="expression" priority="3665" id="{BB80B33D-EB3F-49B4-A434-C2F9B58E69A3}">
            <xm:f>F12=INputs!$S$4</xm:f>
            <x14:dxf>
              <font>
                <color theme="0" tint="-0.24994659260841701"/>
              </font>
            </x14:dxf>
          </x14:cfRule>
          <xm:sqref>AB82:AB83 AB10:AB11</xm:sqref>
        </x14:conditionalFormatting>
        <x14:conditionalFormatting xmlns:xm="http://schemas.microsoft.com/office/excel/2006/main">
          <x14:cfRule type="expression" priority="3209" id="{E31D4899-88B2-4C8B-A6DD-D94A4F2B88DD}">
            <xm:f>F84=INputs!$S$4</xm:f>
            <x14:dxf>
              <font>
                <color theme="1"/>
              </font>
            </x14:dxf>
          </x14:cfRule>
          <xm:sqref>AB84</xm:sqref>
        </x14:conditionalFormatting>
        <x14:conditionalFormatting xmlns:xm="http://schemas.microsoft.com/office/excel/2006/main">
          <x14:cfRule type="expression" priority="3210" id="{9F2B639F-10B7-4409-99F7-2006E737A30B}">
            <xm:f>F84=INputs!$S$4</xm:f>
            <x14:dxf>
              <font>
                <color theme="1"/>
              </font>
            </x14:dxf>
          </x14:cfRule>
          <xm:sqref>AB85</xm:sqref>
        </x14:conditionalFormatting>
        <x14:conditionalFormatting xmlns:xm="http://schemas.microsoft.com/office/excel/2006/main">
          <x14:cfRule type="expression" priority="3211" id="{67EE1A62-83FB-41EC-A295-5124D8814422}">
            <xm:f>F84=INputs!$S$4</xm:f>
            <x14:dxf>
              <font>
                <color theme="1"/>
              </font>
            </x14:dxf>
          </x14:cfRule>
          <xm:sqref>AB86</xm:sqref>
        </x14:conditionalFormatting>
        <x14:conditionalFormatting xmlns:xm="http://schemas.microsoft.com/office/excel/2006/main">
          <x14:cfRule type="expression" priority="117" id="{0355849D-DE14-4161-9788-AE72948B8767}">
            <xm:f>F96=INputs!$S$4</xm:f>
            <x14:dxf>
              <font>
                <color theme="0" tint="-0.24994659260841701"/>
              </font>
            </x14:dxf>
          </x14:cfRule>
          <xm:sqref>AB94:AB95</xm:sqref>
        </x14:conditionalFormatting>
        <x14:conditionalFormatting xmlns:xm="http://schemas.microsoft.com/office/excel/2006/main">
          <x14:cfRule type="expression" priority="3147" id="{5E4D2DA4-37EB-47BC-8663-C8288FA954BC}">
            <xm:f>F96=INputs!$S$4</xm:f>
            <x14:dxf>
              <font>
                <color theme="1"/>
              </font>
            </x14:dxf>
          </x14:cfRule>
          <xm:sqref>AB96</xm:sqref>
        </x14:conditionalFormatting>
        <x14:conditionalFormatting xmlns:xm="http://schemas.microsoft.com/office/excel/2006/main">
          <x14:cfRule type="expression" priority="3148" id="{AE28F3EB-2A72-429A-90BE-5BF892B99E1B}">
            <xm:f>F96=INputs!$S$4</xm:f>
            <x14:dxf>
              <font>
                <color theme="1"/>
              </font>
            </x14:dxf>
          </x14:cfRule>
          <xm:sqref>AB97</xm:sqref>
        </x14:conditionalFormatting>
        <x14:conditionalFormatting xmlns:xm="http://schemas.microsoft.com/office/excel/2006/main">
          <x14:cfRule type="expression" priority="3149" id="{251C09EC-C2FF-4F06-9F20-C3904F130207}">
            <xm:f>F96=INputs!$S$4</xm:f>
            <x14:dxf>
              <font>
                <color theme="1"/>
              </font>
            </x14:dxf>
          </x14:cfRule>
          <xm:sqref>AB98</xm:sqref>
        </x14:conditionalFormatting>
        <x14:conditionalFormatting xmlns:xm="http://schemas.microsoft.com/office/excel/2006/main">
          <x14:cfRule type="expression" priority="114" id="{CA505F54-6554-45D2-ACFD-4157690C8EEF}">
            <xm:f>F108=INputs!$S$4</xm:f>
            <x14:dxf>
              <font>
                <color theme="0" tint="-0.24994659260841701"/>
              </font>
            </x14:dxf>
          </x14:cfRule>
          <xm:sqref>AB106:AB107</xm:sqref>
        </x14:conditionalFormatting>
        <x14:conditionalFormatting xmlns:xm="http://schemas.microsoft.com/office/excel/2006/main">
          <x14:cfRule type="expression" priority="3059" id="{104DBB8B-9163-48CC-BDE7-9EE3E16099F2}">
            <xm:f>F108=INputs!$S$4</xm:f>
            <x14:dxf>
              <font>
                <color theme="1"/>
              </font>
            </x14:dxf>
          </x14:cfRule>
          <xm:sqref>AB108</xm:sqref>
        </x14:conditionalFormatting>
        <x14:conditionalFormatting xmlns:xm="http://schemas.microsoft.com/office/excel/2006/main">
          <x14:cfRule type="expression" priority="3060" id="{FAF502DE-44D3-4E02-996E-6CB959E634F2}">
            <xm:f>F108=INputs!$S$4</xm:f>
            <x14:dxf>
              <font>
                <color theme="1"/>
              </font>
            </x14:dxf>
          </x14:cfRule>
          <xm:sqref>AB109</xm:sqref>
        </x14:conditionalFormatting>
        <x14:conditionalFormatting xmlns:xm="http://schemas.microsoft.com/office/excel/2006/main">
          <x14:cfRule type="expression" priority="3061" id="{1B45FE53-4DA2-4052-805A-E3930A755FC4}">
            <xm:f>F108=INputs!$S$4</xm:f>
            <x14:dxf>
              <font>
                <color theme="1"/>
              </font>
            </x14:dxf>
          </x14:cfRule>
          <xm:sqref>AB110</xm:sqref>
        </x14:conditionalFormatting>
        <x14:conditionalFormatting xmlns:xm="http://schemas.microsoft.com/office/excel/2006/main">
          <x14:cfRule type="expression" priority="111" id="{B8D7F0CC-D328-465A-A7DF-01E91794B509}">
            <xm:f>F120=INputs!$S$4</xm:f>
            <x14:dxf>
              <font>
                <color theme="0" tint="-0.24994659260841701"/>
              </font>
            </x14:dxf>
          </x14:cfRule>
          <xm:sqref>AB118:AB119</xm:sqref>
        </x14:conditionalFormatting>
        <x14:conditionalFormatting xmlns:xm="http://schemas.microsoft.com/office/excel/2006/main">
          <x14:cfRule type="expression" priority="2997" id="{57B65BD8-590A-45AB-BEC8-96B55A062F4B}">
            <xm:f>F120=INputs!$S$4</xm:f>
            <x14:dxf>
              <font>
                <color theme="1"/>
              </font>
            </x14:dxf>
          </x14:cfRule>
          <xm:sqref>AB120</xm:sqref>
        </x14:conditionalFormatting>
        <x14:conditionalFormatting xmlns:xm="http://schemas.microsoft.com/office/excel/2006/main">
          <x14:cfRule type="expression" priority="2998" id="{49880C2A-FAD0-4A53-A2EE-E877A26DF57F}">
            <xm:f>F120=INputs!$S$4</xm:f>
            <x14:dxf>
              <font>
                <color theme="1"/>
              </font>
            </x14:dxf>
          </x14:cfRule>
          <xm:sqref>AB121</xm:sqref>
        </x14:conditionalFormatting>
        <x14:conditionalFormatting xmlns:xm="http://schemas.microsoft.com/office/excel/2006/main">
          <x14:cfRule type="expression" priority="2999" id="{1A0D122E-A149-47E0-AABF-C13BBDA76A5E}">
            <xm:f>F120=INputs!$S$4</xm:f>
            <x14:dxf>
              <font>
                <color theme="1"/>
              </font>
            </x14:dxf>
          </x14:cfRule>
          <xm:sqref>AB122</xm:sqref>
        </x14:conditionalFormatting>
        <x14:conditionalFormatting xmlns:xm="http://schemas.microsoft.com/office/excel/2006/main">
          <x14:cfRule type="expression" priority="312" id="{A881144D-08B5-4BD5-8B50-BF7562408567}">
            <xm:f>F132=INputs!$S$4</xm:f>
            <x14:dxf>
              <font>
                <color theme="0" tint="-0.24994659260841701"/>
              </font>
            </x14:dxf>
          </x14:cfRule>
          <xm:sqref>AB130:AB131</xm:sqref>
        </x14:conditionalFormatting>
        <x14:conditionalFormatting xmlns:xm="http://schemas.microsoft.com/office/excel/2006/main">
          <x14:cfRule type="expression" priority="2935" id="{F0885A12-E3C6-4211-BB89-18AF3B0AF750}">
            <xm:f>F132=INputs!$S$4</xm:f>
            <x14:dxf>
              <font>
                <color theme="1"/>
              </font>
            </x14:dxf>
          </x14:cfRule>
          <xm:sqref>AB132</xm:sqref>
        </x14:conditionalFormatting>
        <x14:conditionalFormatting xmlns:xm="http://schemas.microsoft.com/office/excel/2006/main">
          <x14:cfRule type="expression" priority="2936" id="{2CCB673E-2C8A-4359-9B60-9A2947A61390}">
            <xm:f>F132=INputs!$S$4</xm:f>
            <x14:dxf>
              <font>
                <color theme="1"/>
              </font>
            </x14:dxf>
          </x14:cfRule>
          <xm:sqref>AB133</xm:sqref>
        </x14:conditionalFormatting>
        <x14:conditionalFormatting xmlns:xm="http://schemas.microsoft.com/office/excel/2006/main">
          <x14:cfRule type="expression" priority="2937" id="{72318BBF-FE0A-49FF-BE04-D4BEE0EB4123}">
            <xm:f>F132=INputs!$S$4</xm:f>
            <x14:dxf>
              <font>
                <color theme="1"/>
              </font>
            </x14:dxf>
          </x14:cfRule>
          <xm:sqref>AB134</xm:sqref>
        </x14:conditionalFormatting>
        <x14:conditionalFormatting xmlns:xm="http://schemas.microsoft.com/office/excel/2006/main">
          <x14:cfRule type="expression" priority="105" id="{B62DA7C6-DC73-4C13-BD2E-9260DC6355C5}">
            <xm:f>F144=INputs!$S$4</xm:f>
            <x14:dxf>
              <font>
                <color theme="0" tint="-0.24994659260841701"/>
              </font>
            </x14:dxf>
          </x14:cfRule>
          <xm:sqref>AB142:AB143</xm:sqref>
        </x14:conditionalFormatting>
        <x14:conditionalFormatting xmlns:xm="http://schemas.microsoft.com/office/excel/2006/main">
          <x14:cfRule type="expression" priority="2873" id="{F5AC2B12-0911-464F-BB9A-79C0FA44F1DD}">
            <xm:f>F144=INputs!$S$4</xm:f>
            <x14:dxf>
              <font>
                <color theme="1"/>
              </font>
            </x14:dxf>
          </x14:cfRule>
          <xm:sqref>AB144</xm:sqref>
        </x14:conditionalFormatting>
        <x14:conditionalFormatting xmlns:xm="http://schemas.microsoft.com/office/excel/2006/main">
          <x14:cfRule type="expression" priority="2874" id="{CE3A2055-533A-4984-B869-DD228EF4C225}">
            <xm:f>F144=INputs!$S$4</xm:f>
            <x14:dxf>
              <font>
                <color theme="1"/>
              </font>
            </x14:dxf>
          </x14:cfRule>
          <xm:sqref>AB145</xm:sqref>
        </x14:conditionalFormatting>
        <x14:conditionalFormatting xmlns:xm="http://schemas.microsoft.com/office/excel/2006/main">
          <x14:cfRule type="expression" priority="2875" id="{BA19BD9D-8F54-480A-A104-140E8AA65E17}">
            <xm:f>F144=INputs!$S$4</xm:f>
            <x14:dxf>
              <font>
                <color theme="1"/>
              </font>
            </x14:dxf>
          </x14:cfRule>
          <xm:sqref>AB146</xm:sqref>
        </x14:conditionalFormatting>
        <x14:conditionalFormatting xmlns:xm="http://schemas.microsoft.com/office/excel/2006/main">
          <x14:cfRule type="expression" priority="102" id="{C86057C2-CACB-4BCE-878A-1521B8359824}">
            <xm:f>F156=INputs!$S$4</xm:f>
            <x14:dxf>
              <font>
                <color theme="0" tint="-0.24994659260841701"/>
              </font>
            </x14:dxf>
          </x14:cfRule>
          <xm:sqref>AB154:AB155</xm:sqref>
        </x14:conditionalFormatting>
        <x14:conditionalFormatting xmlns:xm="http://schemas.microsoft.com/office/excel/2006/main">
          <x14:cfRule type="expression" priority="2811" id="{70A56274-75EC-4EA1-8856-9588F8547ACE}">
            <xm:f>F156=INputs!$S$4</xm:f>
            <x14:dxf>
              <font>
                <color theme="1"/>
              </font>
            </x14:dxf>
          </x14:cfRule>
          <xm:sqref>AB156</xm:sqref>
        </x14:conditionalFormatting>
        <x14:conditionalFormatting xmlns:xm="http://schemas.microsoft.com/office/excel/2006/main">
          <x14:cfRule type="expression" priority="2812" id="{FBE94215-9606-4032-AE73-D02517214DA0}">
            <xm:f>F156=INputs!$S$4</xm:f>
            <x14:dxf>
              <font>
                <color theme="1"/>
              </font>
            </x14:dxf>
          </x14:cfRule>
          <xm:sqref>AB157</xm:sqref>
        </x14:conditionalFormatting>
        <x14:conditionalFormatting xmlns:xm="http://schemas.microsoft.com/office/excel/2006/main">
          <x14:cfRule type="expression" priority="2813" id="{FD0F79E7-ACBF-41BC-ACC2-D19440253B9C}">
            <xm:f>F156=INputs!$S$4</xm:f>
            <x14:dxf>
              <font>
                <color theme="1"/>
              </font>
            </x14:dxf>
          </x14:cfRule>
          <xm:sqref>AB158</xm:sqref>
        </x14:conditionalFormatting>
        <x14:conditionalFormatting xmlns:xm="http://schemas.microsoft.com/office/excel/2006/main">
          <x14:cfRule type="expression" priority="99" id="{8DF88D94-EDD1-42DE-9F1D-8EAB0320748B}">
            <xm:f>F168=INputs!$S$4</xm:f>
            <x14:dxf>
              <font>
                <color theme="0" tint="-0.24994659260841701"/>
              </font>
            </x14:dxf>
          </x14:cfRule>
          <xm:sqref>AB166:AB167</xm:sqref>
        </x14:conditionalFormatting>
        <x14:conditionalFormatting xmlns:xm="http://schemas.microsoft.com/office/excel/2006/main">
          <x14:cfRule type="expression" priority="2749" id="{10D57319-DDD5-44F6-8487-FA663E226911}">
            <xm:f>F168=INputs!$S$4</xm:f>
            <x14:dxf>
              <font>
                <color theme="1"/>
              </font>
            </x14:dxf>
          </x14:cfRule>
          <xm:sqref>AB168</xm:sqref>
        </x14:conditionalFormatting>
        <x14:conditionalFormatting xmlns:xm="http://schemas.microsoft.com/office/excel/2006/main">
          <x14:cfRule type="expression" priority="2750" id="{92A7BCDC-7FE0-4C67-BDCE-E5BAA13D5647}">
            <xm:f>F168=INputs!$S$4</xm:f>
            <x14:dxf>
              <font>
                <color theme="1"/>
              </font>
            </x14:dxf>
          </x14:cfRule>
          <xm:sqref>AB169</xm:sqref>
        </x14:conditionalFormatting>
        <x14:conditionalFormatting xmlns:xm="http://schemas.microsoft.com/office/excel/2006/main">
          <x14:cfRule type="expression" priority="2751" id="{A24A5B5D-159E-482C-825F-284BB7AF40DA}">
            <xm:f>F168=INputs!$S$4</xm:f>
            <x14:dxf>
              <font>
                <color theme="1"/>
              </font>
            </x14:dxf>
          </x14:cfRule>
          <xm:sqref>AB170</xm:sqref>
        </x14:conditionalFormatting>
        <x14:conditionalFormatting xmlns:xm="http://schemas.microsoft.com/office/excel/2006/main">
          <x14:cfRule type="expression" priority="96" id="{A870331C-93B0-4165-8DA3-E26B90AB8C4B}">
            <xm:f>F180=INputs!$S$4</xm:f>
            <x14:dxf>
              <font>
                <color theme="0" tint="-0.24994659260841701"/>
              </font>
            </x14:dxf>
          </x14:cfRule>
          <xm:sqref>AB178:AB179</xm:sqref>
        </x14:conditionalFormatting>
        <x14:conditionalFormatting xmlns:xm="http://schemas.microsoft.com/office/excel/2006/main">
          <x14:cfRule type="expression" priority="2687" id="{39A08FDE-6F0A-44B6-8210-2B038A4AFB83}">
            <xm:f>F180=INputs!$S$4</xm:f>
            <x14:dxf>
              <font>
                <color theme="1"/>
              </font>
            </x14:dxf>
          </x14:cfRule>
          <xm:sqref>AB180</xm:sqref>
        </x14:conditionalFormatting>
        <x14:conditionalFormatting xmlns:xm="http://schemas.microsoft.com/office/excel/2006/main">
          <x14:cfRule type="expression" priority="2688" id="{103A5208-CD51-4664-B273-11D1F7449FA3}">
            <xm:f>F180=INputs!$S$4</xm:f>
            <x14:dxf>
              <font>
                <color theme="1"/>
              </font>
            </x14:dxf>
          </x14:cfRule>
          <xm:sqref>AB181</xm:sqref>
        </x14:conditionalFormatting>
        <x14:conditionalFormatting xmlns:xm="http://schemas.microsoft.com/office/excel/2006/main">
          <x14:cfRule type="expression" priority="2689" id="{A3126235-012A-488D-8407-304C9CC4C936}">
            <xm:f>F180=INputs!$S$4</xm:f>
            <x14:dxf>
              <font>
                <color theme="1"/>
              </font>
            </x14:dxf>
          </x14:cfRule>
          <xm:sqref>AB182</xm:sqref>
        </x14:conditionalFormatting>
        <x14:conditionalFormatting xmlns:xm="http://schemas.microsoft.com/office/excel/2006/main">
          <x14:cfRule type="expression" priority="93" id="{3730CA26-F6AE-4119-A0AF-45E8934EEFE0}">
            <xm:f>F192=INputs!$S$4</xm:f>
            <x14:dxf>
              <font>
                <color theme="0" tint="-0.24994659260841701"/>
              </font>
            </x14:dxf>
          </x14:cfRule>
          <xm:sqref>AB190:AB191</xm:sqref>
        </x14:conditionalFormatting>
        <x14:conditionalFormatting xmlns:xm="http://schemas.microsoft.com/office/excel/2006/main">
          <x14:cfRule type="expression" priority="2625" id="{54302AD9-A559-486F-90AB-0031C5D655DE}">
            <xm:f>F192=INputs!$S$4</xm:f>
            <x14:dxf>
              <font>
                <color theme="1"/>
              </font>
            </x14:dxf>
          </x14:cfRule>
          <xm:sqref>AB192</xm:sqref>
        </x14:conditionalFormatting>
        <x14:conditionalFormatting xmlns:xm="http://schemas.microsoft.com/office/excel/2006/main">
          <x14:cfRule type="expression" priority="2626" id="{ABC2D6E0-6BF1-4E4F-B42B-4A59A9807B1E}">
            <xm:f>F192=INputs!$S$4</xm:f>
            <x14:dxf>
              <font>
                <color theme="1"/>
              </font>
            </x14:dxf>
          </x14:cfRule>
          <xm:sqref>AB193</xm:sqref>
        </x14:conditionalFormatting>
        <x14:conditionalFormatting xmlns:xm="http://schemas.microsoft.com/office/excel/2006/main">
          <x14:cfRule type="expression" priority="2627" id="{5B34E7FA-F3BA-4244-A25E-8AA915182EF3}">
            <xm:f>F192=INputs!$S$4</xm:f>
            <x14:dxf>
              <font>
                <color theme="1"/>
              </font>
            </x14:dxf>
          </x14:cfRule>
          <xm:sqref>AB194</xm:sqref>
        </x14:conditionalFormatting>
        <x14:conditionalFormatting xmlns:xm="http://schemas.microsoft.com/office/excel/2006/main">
          <x14:cfRule type="expression" priority="90" id="{1C1B846F-E4C4-44F1-9BFB-1DB43D5E726A}">
            <xm:f>F204=INputs!$S$4</xm:f>
            <x14:dxf>
              <font>
                <color theme="0" tint="-0.24994659260841701"/>
              </font>
            </x14:dxf>
          </x14:cfRule>
          <xm:sqref>AB202:AB203</xm:sqref>
        </x14:conditionalFormatting>
        <x14:conditionalFormatting xmlns:xm="http://schemas.microsoft.com/office/excel/2006/main">
          <x14:cfRule type="expression" priority="2563" id="{C0A01F5A-5B80-4878-A6DA-2463100310C6}">
            <xm:f>F204=INputs!$S$4</xm:f>
            <x14:dxf>
              <font>
                <color theme="1"/>
              </font>
            </x14:dxf>
          </x14:cfRule>
          <xm:sqref>AB204</xm:sqref>
        </x14:conditionalFormatting>
        <x14:conditionalFormatting xmlns:xm="http://schemas.microsoft.com/office/excel/2006/main">
          <x14:cfRule type="expression" priority="2564" id="{8899ACA2-CBA1-47BC-BEDF-C321AACFB00D}">
            <xm:f>F204=INputs!$S$4</xm:f>
            <x14:dxf>
              <font>
                <color theme="1"/>
              </font>
            </x14:dxf>
          </x14:cfRule>
          <xm:sqref>AB205</xm:sqref>
        </x14:conditionalFormatting>
        <x14:conditionalFormatting xmlns:xm="http://schemas.microsoft.com/office/excel/2006/main">
          <x14:cfRule type="expression" priority="2565" id="{7BE329CA-A991-430C-9B6D-C6CEEBAABC63}">
            <xm:f>F204=INputs!$S$4</xm:f>
            <x14:dxf>
              <font>
                <color theme="1"/>
              </font>
            </x14:dxf>
          </x14:cfRule>
          <xm:sqref>AB206</xm:sqref>
        </x14:conditionalFormatting>
        <x14:conditionalFormatting xmlns:xm="http://schemas.microsoft.com/office/excel/2006/main">
          <x14:cfRule type="expression" priority="87" id="{6C352339-88B0-49D8-A221-B05A9AE1EC5B}">
            <xm:f>F216=INputs!$S$4</xm:f>
            <x14:dxf>
              <font>
                <color theme="0" tint="-0.24994659260841701"/>
              </font>
            </x14:dxf>
          </x14:cfRule>
          <xm:sqref>AB214:AB215</xm:sqref>
        </x14:conditionalFormatting>
        <x14:conditionalFormatting xmlns:xm="http://schemas.microsoft.com/office/excel/2006/main">
          <x14:cfRule type="expression" priority="2501" id="{731701A8-7C89-4278-BC43-579A1E8BA66B}">
            <xm:f>F216=INputs!$S$4</xm:f>
            <x14:dxf>
              <font>
                <color theme="1"/>
              </font>
            </x14:dxf>
          </x14:cfRule>
          <xm:sqref>AB216</xm:sqref>
        </x14:conditionalFormatting>
        <x14:conditionalFormatting xmlns:xm="http://schemas.microsoft.com/office/excel/2006/main">
          <x14:cfRule type="expression" priority="2502" id="{197D2206-E1B5-42F3-8A9B-85CAB1D00FD8}">
            <xm:f>F216=INputs!$S$4</xm:f>
            <x14:dxf>
              <font>
                <color theme="1"/>
              </font>
            </x14:dxf>
          </x14:cfRule>
          <xm:sqref>AB217</xm:sqref>
        </x14:conditionalFormatting>
        <x14:conditionalFormatting xmlns:xm="http://schemas.microsoft.com/office/excel/2006/main">
          <x14:cfRule type="expression" priority="2503" id="{BF82ED9E-097A-4756-88FD-768D813A7EF2}">
            <xm:f>F216=INputs!$S$4</xm:f>
            <x14:dxf>
              <font>
                <color theme="1"/>
              </font>
            </x14:dxf>
          </x14:cfRule>
          <xm:sqref>AB218</xm:sqref>
        </x14:conditionalFormatting>
        <x14:conditionalFormatting xmlns:xm="http://schemas.microsoft.com/office/excel/2006/main">
          <x14:cfRule type="expression" priority="84" id="{FE0D1378-952B-486E-BAEE-3EBCEA4E1803}">
            <xm:f>F228=INputs!$S$4</xm:f>
            <x14:dxf>
              <font>
                <color theme="0" tint="-0.24994659260841701"/>
              </font>
            </x14:dxf>
          </x14:cfRule>
          <xm:sqref>AB226:AB227</xm:sqref>
        </x14:conditionalFormatting>
        <x14:conditionalFormatting xmlns:xm="http://schemas.microsoft.com/office/excel/2006/main">
          <x14:cfRule type="expression" priority="2439" id="{A19A4071-A6E8-44FC-8E85-A0A3DF6B1CF8}">
            <xm:f>F228=INputs!$S$4</xm:f>
            <x14:dxf>
              <font>
                <color theme="1"/>
              </font>
            </x14:dxf>
          </x14:cfRule>
          <xm:sqref>AB228</xm:sqref>
        </x14:conditionalFormatting>
        <x14:conditionalFormatting xmlns:xm="http://schemas.microsoft.com/office/excel/2006/main">
          <x14:cfRule type="expression" priority="2440" id="{57D4BA3D-B02C-4B9B-94FF-6356D45BB4C4}">
            <xm:f>F228=INputs!$S$4</xm:f>
            <x14:dxf>
              <font>
                <color theme="1"/>
              </font>
            </x14:dxf>
          </x14:cfRule>
          <xm:sqref>AB229</xm:sqref>
        </x14:conditionalFormatting>
        <x14:conditionalFormatting xmlns:xm="http://schemas.microsoft.com/office/excel/2006/main">
          <x14:cfRule type="expression" priority="2441" id="{A581AA8F-ADC4-4581-A672-CA32980ABCB5}">
            <xm:f>F228=INputs!$S$4</xm:f>
            <x14:dxf>
              <font>
                <color theme="1"/>
              </font>
            </x14:dxf>
          </x14:cfRule>
          <xm:sqref>AB230</xm:sqref>
        </x14:conditionalFormatting>
        <x14:conditionalFormatting xmlns:xm="http://schemas.microsoft.com/office/excel/2006/main">
          <x14:cfRule type="expression" priority="81" id="{118A99F4-86C6-4E1A-9E57-A64FD9EEC1C7}">
            <xm:f>F240=INputs!$S$4</xm:f>
            <x14:dxf>
              <font>
                <color theme="0" tint="-0.24994659260841701"/>
              </font>
            </x14:dxf>
          </x14:cfRule>
          <xm:sqref>AB238:AB239</xm:sqref>
        </x14:conditionalFormatting>
        <x14:conditionalFormatting xmlns:xm="http://schemas.microsoft.com/office/excel/2006/main">
          <x14:cfRule type="expression" priority="2377" id="{AB23251F-EADC-41B1-B8DF-07B0E18D4846}">
            <xm:f>F240=INputs!$S$4</xm:f>
            <x14:dxf>
              <font>
                <color theme="1"/>
              </font>
            </x14:dxf>
          </x14:cfRule>
          <xm:sqref>AB240</xm:sqref>
        </x14:conditionalFormatting>
        <x14:conditionalFormatting xmlns:xm="http://schemas.microsoft.com/office/excel/2006/main">
          <x14:cfRule type="expression" priority="2378" id="{A45CECDF-966E-4AEF-BB17-8A93DABD6646}">
            <xm:f>F240=INputs!$S$4</xm:f>
            <x14:dxf>
              <font>
                <color theme="1"/>
              </font>
            </x14:dxf>
          </x14:cfRule>
          <xm:sqref>AB241</xm:sqref>
        </x14:conditionalFormatting>
        <x14:conditionalFormatting xmlns:xm="http://schemas.microsoft.com/office/excel/2006/main">
          <x14:cfRule type="expression" priority="2379" id="{E06D70E2-7246-4310-B3A7-5E421413BC1C}">
            <xm:f>F240=INputs!$S$4</xm:f>
            <x14:dxf>
              <font>
                <color theme="1"/>
              </font>
            </x14:dxf>
          </x14:cfRule>
          <xm:sqref>AB242</xm:sqref>
        </x14:conditionalFormatting>
        <x14:conditionalFormatting xmlns:xm="http://schemas.microsoft.com/office/excel/2006/main">
          <x14:cfRule type="expression" priority="3664" id="{20B6100C-6E73-4936-BEF0-EC199964ED06}">
            <xm:f>F12=INputs!$S$4</xm:f>
            <x14:dxf>
              <font>
                <color theme="1"/>
              </font>
            </x14:dxf>
          </x14:cfRule>
          <xm:sqref>AC12:AD12</xm:sqref>
        </x14:conditionalFormatting>
        <x14:conditionalFormatting xmlns:xm="http://schemas.microsoft.com/office/excel/2006/main">
          <x14:cfRule type="expression" priority="3663" id="{40319D90-0753-4B78-90F2-09E55C668926}">
            <xm:f>F12=INputs!$S$4</xm:f>
            <x14:dxf>
              <font>
                <color theme="1"/>
              </font>
            </x14:dxf>
          </x14:cfRule>
          <xm:sqref>AC14:AD14</xm:sqref>
        </x14:conditionalFormatting>
        <x14:conditionalFormatting xmlns:xm="http://schemas.microsoft.com/office/excel/2006/main">
          <x14:cfRule type="expression" priority="3524" id="{CBC5ED21-3761-4EE9-881D-9BF0282EF2C1}">
            <xm:f>F24=INputs!$S$4</xm:f>
            <x14:dxf>
              <font>
                <color theme="1"/>
              </font>
            </x14:dxf>
          </x14:cfRule>
          <xm:sqref>AC24:AD24</xm:sqref>
        </x14:conditionalFormatting>
        <x14:conditionalFormatting xmlns:xm="http://schemas.microsoft.com/office/excel/2006/main">
          <x14:cfRule type="expression" priority="3523" id="{631DAF01-5598-489D-9688-D705A728AF5F}">
            <xm:f>F24=INputs!$S$4</xm:f>
            <x14:dxf>
              <font>
                <color theme="1"/>
              </font>
            </x14:dxf>
          </x14:cfRule>
          <xm:sqref>AC26:AD26</xm:sqref>
        </x14:conditionalFormatting>
        <x14:conditionalFormatting xmlns:xm="http://schemas.microsoft.com/office/excel/2006/main">
          <x14:cfRule type="expression" priority="3461" id="{54614DA6-F465-485B-9065-924848A4E197}">
            <xm:f>F36=INputs!$S$4</xm:f>
            <x14:dxf>
              <font>
                <color theme="1"/>
              </font>
            </x14:dxf>
          </x14:cfRule>
          <xm:sqref>AC36:AD36</xm:sqref>
        </x14:conditionalFormatting>
        <x14:conditionalFormatting xmlns:xm="http://schemas.microsoft.com/office/excel/2006/main">
          <x14:cfRule type="expression" priority="3460" id="{D35390F5-864E-4944-B38F-E9AA94BD2CC8}">
            <xm:f>F36=INputs!$S$4</xm:f>
            <x14:dxf>
              <font>
                <color theme="1"/>
              </font>
            </x14:dxf>
          </x14:cfRule>
          <xm:sqref>AC38:AD38</xm:sqref>
        </x14:conditionalFormatting>
        <x14:conditionalFormatting xmlns:xm="http://schemas.microsoft.com/office/excel/2006/main">
          <x14:cfRule type="expression" priority="3399" id="{23EB9FF0-387B-4486-9169-75EDA7CE365D}">
            <xm:f>F48=INputs!$S$4</xm:f>
            <x14:dxf>
              <font>
                <color theme="1"/>
              </font>
            </x14:dxf>
          </x14:cfRule>
          <xm:sqref>AC48:AD48</xm:sqref>
        </x14:conditionalFormatting>
        <x14:conditionalFormatting xmlns:xm="http://schemas.microsoft.com/office/excel/2006/main">
          <x14:cfRule type="expression" priority="3398" id="{08B91D6A-C14E-4DDC-A9D8-F2B007E7C0EF}">
            <xm:f>F48=INputs!$S$4</xm:f>
            <x14:dxf>
              <font>
                <color theme="1"/>
              </font>
            </x14:dxf>
          </x14:cfRule>
          <xm:sqref>AC50:AD50</xm:sqref>
        </x14:conditionalFormatting>
        <x14:conditionalFormatting xmlns:xm="http://schemas.microsoft.com/office/excel/2006/main">
          <x14:cfRule type="expression" priority="3337" id="{571A5058-2403-424D-9482-707711D1054A}">
            <xm:f>F60=INputs!$S$4</xm:f>
            <x14:dxf>
              <font>
                <color theme="1"/>
              </font>
            </x14:dxf>
          </x14:cfRule>
          <xm:sqref>AC60:AD60</xm:sqref>
        </x14:conditionalFormatting>
        <x14:conditionalFormatting xmlns:xm="http://schemas.microsoft.com/office/excel/2006/main">
          <x14:cfRule type="expression" priority="3336" id="{2157CF3C-EE6B-47CB-823A-13437A038885}">
            <xm:f>F60=INputs!$S$4</xm:f>
            <x14:dxf>
              <font>
                <color theme="1"/>
              </font>
            </x14:dxf>
          </x14:cfRule>
          <xm:sqref>AC62:AD62</xm:sqref>
        </x14:conditionalFormatting>
        <x14:conditionalFormatting xmlns:xm="http://schemas.microsoft.com/office/excel/2006/main">
          <x14:cfRule type="expression" priority="3275" id="{6CFA21B5-7676-4157-819C-720065189820}">
            <xm:f>F72=INputs!$S$4</xm:f>
            <x14:dxf>
              <font>
                <color theme="1"/>
              </font>
            </x14:dxf>
          </x14:cfRule>
          <xm:sqref>AC72:AD72</xm:sqref>
        </x14:conditionalFormatting>
        <x14:conditionalFormatting xmlns:xm="http://schemas.microsoft.com/office/excel/2006/main">
          <x14:cfRule type="expression" priority="3274" id="{6C7B7BF7-2760-47B2-B313-F9A7E70455EF}">
            <xm:f>F72=INputs!$S$4</xm:f>
            <x14:dxf>
              <font>
                <color theme="1"/>
              </font>
            </x14:dxf>
          </x14:cfRule>
          <xm:sqref>AC74:AD74</xm:sqref>
        </x14:conditionalFormatting>
        <x14:conditionalFormatting xmlns:xm="http://schemas.microsoft.com/office/excel/2006/main">
          <x14:cfRule type="expression" priority="3213" id="{8949C329-F808-4346-A15B-28D46B254B1E}">
            <xm:f>F84=INputs!$S$4</xm:f>
            <x14:dxf>
              <font>
                <color theme="1"/>
              </font>
            </x14:dxf>
          </x14:cfRule>
          <xm:sqref>AC84:AD84</xm:sqref>
        </x14:conditionalFormatting>
        <x14:conditionalFormatting xmlns:xm="http://schemas.microsoft.com/office/excel/2006/main">
          <x14:cfRule type="expression" priority="3212" id="{64A83DD3-FFCC-4D7C-9817-7CB06F8F66DC}">
            <xm:f>F84=INputs!$S$4</xm:f>
            <x14:dxf>
              <font>
                <color theme="1"/>
              </font>
            </x14:dxf>
          </x14:cfRule>
          <xm:sqref>AC86:AD86</xm:sqref>
        </x14:conditionalFormatting>
        <x14:conditionalFormatting xmlns:xm="http://schemas.microsoft.com/office/excel/2006/main">
          <x14:cfRule type="expression" priority="3151" id="{D68385B6-2764-46A0-846B-93228FF159AC}">
            <xm:f>F96=INputs!$S$4</xm:f>
            <x14:dxf>
              <font>
                <color theme="1"/>
              </font>
            </x14:dxf>
          </x14:cfRule>
          <xm:sqref>AC96:AD96</xm:sqref>
        </x14:conditionalFormatting>
        <x14:conditionalFormatting xmlns:xm="http://schemas.microsoft.com/office/excel/2006/main">
          <x14:cfRule type="expression" priority="3150" id="{21FFA0CA-DB65-4378-AA44-2E247E9CDBB9}">
            <xm:f>F96=INputs!$S$4</xm:f>
            <x14:dxf>
              <font>
                <color theme="1"/>
              </font>
            </x14:dxf>
          </x14:cfRule>
          <xm:sqref>AC98:AD98</xm:sqref>
        </x14:conditionalFormatting>
        <x14:conditionalFormatting xmlns:xm="http://schemas.microsoft.com/office/excel/2006/main">
          <x14:cfRule type="expression" priority="3063" id="{6D119F3F-05EC-472A-8A08-33071BCC6950}">
            <xm:f>F108=INputs!$S$4</xm:f>
            <x14:dxf>
              <font>
                <color theme="1"/>
              </font>
            </x14:dxf>
          </x14:cfRule>
          <xm:sqref>AC108:AD108</xm:sqref>
        </x14:conditionalFormatting>
        <x14:conditionalFormatting xmlns:xm="http://schemas.microsoft.com/office/excel/2006/main">
          <x14:cfRule type="expression" priority="3062" id="{C46A474D-7B32-421C-917E-85BA7834BD42}">
            <xm:f>F108=INputs!$S$4</xm:f>
            <x14:dxf>
              <font>
                <color theme="1"/>
              </font>
            </x14:dxf>
          </x14:cfRule>
          <xm:sqref>AC110:AD110</xm:sqref>
        </x14:conditionalFormatting>
        <x14:conditionalFormatting xmlns:xm="http://schemas.microsoft.com/office/excel/2006/main">
          <x14:cfRule type="expression" priority="3001" id="{707A115A-E98F-4C12-B223-5C685ACE879B}">
            <xm:f>F120=INputs!$S$4</xm:f>
            <x14:dxf>
              <font>
                <color theme="1"/>
              </font>
            </x14:dxf>
          </x14:cfRule>
          <xm:sqref>AC120:AD120</xm:sqref>
        </x14:conditionalFormatting>
        <x14:conditionalFormatting xmlns:xm="http://schemas.microsoft.com/office/excel/2006/main">
          <x14:cfRule type="expression" priority="3000" id="{42BA3031-A8F9-47B8-92FA-037D41B68DA4}">
            <xm:f>F120=INputs!$S$4</xm:f>
            <x14:dxf>
              <font>
                <color theme="1"/>
              </font>
            </x14:dxf>
          </x14:cfRule>
          <xm:sqref>AC122:AD122</xm:sqref>
        </x14:conditionalFormatting>
        <x14:conditionalFormatting xmlns:xm="http://schemas.microsoft.com/office/excel/2006/main">
          <x14:cfRule type="expression" priority="2939" id="{D3837503-04CF-46EB-9DCE-164CA87656AC}">
            <xm:f>F132=INputs!$S$4</xm:f>
            <x14:dxf>
              <font>
                <color theme="1"/>
              </font>
            </x14:dxf>
          </x14:cfRule>
          <xm:sqref>AC132:AD132</xm:sqref>
        </x14:conditionalFormatting>
        <x14:conditionalFormatting xmlns:xm="http://schemas.microsoft.com/office/excel/2006/main">
          <x14:cfRule type="expression" priority="2938" id="{884F6447-DD85-4A9A-ABC9-C56837E7A126}">
            <xm:f>F132=INputs!$S$4</xm:f>
            <x14:dxf>
              <font>
                <color theme="1"/>
              </font>
            </x14:dxf>
          </x14:cfRule>
          <xm:sqref>AC134:AD134</xm:sqref>
        </x14:conditionalFormatting>
        <x14:conditionalFormatting xmlns:xm="http://schemas.microsoft.com/office/excel/2006/main">
          <x14:cfRule type="expression" priority="2877" id="{5E354CAB-48C4-4A9E-BFEA-BB4F384ADEEA}">
            <xm:f>F144=INputs!$S$4</xm:f>
            <x14:dxf>
              <font>
                <color theme="1"/>
              </font>
            </x14:dxf>
          </x14:cfRule>
          <xm:sqref>AC144:AD144</xm:sqref>
        </x14:conditionalFormatting>
        <x14:conditionalFormatting xmlns:xm="http://schemas.microsoft.com/office/excel/2006/main">
          <x14:cfRule type="expression" priority="2876" id="{4B67309B-0104-4E72-A238-DCB32F14DB87}">
            <xm:f>F144=INputs!$S$4</xm:f>
            <x14:dxf>
              <font>
                <color theme="1"/>
              </font>
            </x14:dxf>
          </x14:cfRule>
          <xm:sqref>AC146:AD146</xm:sqref>
        </x14:conditionalFormatting>
        <x14:conditionalFormatting xmlns:xm="http://schemas.microsoft.com/office/excel/2006/main">
          <x14:cfRule type="expression" priority="2815" id="{7AC7EBD9-9E0B-42E0-881D-A1A71AB2F1CE}">
            <xm:f>F156=INputs!$S$4</xm:f>
            <x14:dxf>
              <font>
                <color theme="1"/>
              </font>
            </x14:dxf>
          </x14:cfRule>
          <xm:sqref>AC156:AD156</xm:sqref>
        </x14:conditionalFormatting>
        <x14:conditionalFormatting xmlns:xm="http://schemas.microsoft.com/office/excel/2006/main">
          <x14:cfRule type="expression" priority="2814" id="{C211528E-36A9-49AD-B569-AAB7F0956D60}">
            <xm:f>F156=INputs!$S$4</xm:f>
            <x14:dxf>
              <font>
                <color theme="1"/>
              </font>
            </x14:dxf>
          </x14:cfRule>
          <xm:sqref>AC158:AD158</xm:sqref>
        </x14:conditionalFormatting>
        <x14:conditionalFormatting xmlns:xm="http://schemas.microsoft.com/office/excel/2006/main">
          <x14:cfRule type="expression" priority="2753" id="{91E260F0-C085-4D80-A398-BFB418CF5E94}">
            <xm:f>F168=INputs!$S$4</xm:f>
            <x14:dxf>
              <font>
                <color theme="1"/>
              </font>
            </x14:dxf>
          </x14:cfRule>
          <xm:sqref>AC168:AD168</xm:sqref>
        </x14:conditionalFormatting>
        <x14:conditionalFormatting xmlns:xm="http://schemas.microsoft.com/office/excel/2006/main">
          <x14:cfRule type="expression" priority="2752" id="{1DD688B0-4ADF-455C-83B0-575B8017A8EF}">
            <xm:f>F168=INputs!$S$4</xm:f>
            <x14:dxf>
              <font>
                <color theme="1"/>
              </font>
            </x14:dxf>
          </x14:cfRule>
          <xm:sqref>AC170:AD170</xm:sqref>
        </x14:conditionalFormatting>
        <x14:conditionalFormatting xmlns:xm="http://schemas.microsoft.com/office/excel/2006/main">
          <x14:cfRule type="expression" priority="2691" id="{4B30F904-1DC0-4595-AEE9-10AD67757480}">
            <xm:f>F180=INputs!$S$4</xm:f>
            <x14:dxf>
              <font>
                <color theme="1"/>
              </font>
            </x14:dxf>
          </x14:cfRule>
          <xm:sqref>AC180:AD180</xm:sqref>
        </x14:conditionalFormatting>
        <x14:conditionalFormatting xmlns:xm="http://schemas.microsoft.com/office/excel/2006/main">
          <x14:cfRule type="expression" priority="2690" id="{AFA804A7-2DC5-4FAC-94C7-73A4B90CBF11}">
            <xm:f>F180=INputs!$S$4</xm:f>
            <x14:dxf>
              <font>
                <color theme="1"/>
              </font>
            </x14:dxf>
          </x14:cfRule>
          <xm:sqref>AC182:AD182</xm:sqref>
        </x14:conditionalFormatting>
        <x14:conditionalFormatting xmlns:xm="http://schemas.microsoft.com/office/excel/2006/main">
          <x14:cfRule type="expression" priority="2629" id="{DEFEBDED-19D7-4C57-A7BB-9300F0EF0C28}">
            <xm:f>F192=INputs!$S$4</xm:f>
            <x14:dxf>
              <font>
                <color theme="1"/>
              </font>
            </x14:dxf>
          </x14:cfRule>
          <xm:sqref>AC192:AD192</xm:sqref>
        </x14:conditionalFormatting>
        <x14:conditionalFormatting xmlns:xm="http://schemas.microsoft.com/office/excel/2006/main">
          <x14:cfRule type="expression" priority="2628" id="{B8E4FCA5-07DA-451B-B14A-1A2A84B077E7}">
            <xm:f>F192=INputs!$S$4</xm:f>
            <x14:dxf>
              <font>
                <color theme="1"/>
              </font>
            </x14:dxf>
          </x14:cfRule>
          <xm:sqref>AC194:AD194</xm:sqref>
        </x14:conditionalFormatting>
        <x14:conditionalFormatting xmlns:xm="http://schemas.microsoft.com/office/excel/2006/main">
          <x14:cfRule type="expression" priority="2567" id="{6569C06D-48F5-477A-B9F5-936EB0516CA3}">
            <xm:f>F204=INputs!$S$4</xm:f>
            <x14:dxf>
              <font>
                <color theme="1"/>
              </font>
            </x14:dxf>
          </x14:cfRule>
          <xm:sqref>AC204:AD204</xm:sqref>
        </x14:conditionalFormatting>
        <x14:conditionalFormatting xmlns:xm="http://schemas.microsoft.com/office/excel/2006/main">
          <x14:cfRule type="expression" priority="2566" id="{7F503794-DAFC-4733-89A9-6260237035AE}">
            <xm:f>F204=INputs!$S$4</xm:f>
            <x14:dxf>
              <font>
                <color theme="1"/>
              </font>
            </x14:dxf>
          </x14:cfRule>
          <xm:sqref>AC206:AD206</xm:sqref>
        </x14:conditionalFormatting>
        <x14:conditionalFormatting xmlns:xm="http://schemas.microsoft.com/office/excel/2006/main">
          <x14:cfRule type="expression" priority="2505" id="{B0B1626A-CB2B-48D5-9ACF-0D4F95603F48}">
            <xm:f>F216=INputs!$S$4</xm:f>
            <x14:dxf>
              <font>
                <color theme="1"/>
              </font>
            </x14:dxf>
          </x14:cfRule>
          <xm:sqref>AC216:AD216</xm:sqref>
        </x14:conditionalFormatting>
        <x14:conditionalFormatting xmlns:xm="http://schemas.microsoft.com/office/excel/2006/main">
          <x14:cfRule type="expression" priority="2504" id="{218EBC92-CC62-4A06-A116-49733B7108C5}">
            <xm:f>F216=INputs!$S$4</xm:f>
            <x14:dxf>
              <font>
                <color theme="1"/>
              </font>
            </x14:dxf>
          </x14:cfRule>
          <xm:sqref>AC218:AD218</xm:sqref>
        </x14:conditionalFormatting>
        <x14:conditionalFormatting xmlns:xm="http://schemas.microsoft.com/office/excel/2006/main">
          <x14:cfRule type="expression" priority="2443" id="{A8A40A1B-91D6-4693-8F75-696EF2BA50AF}">
            <xm:f>F228=INputs!$S$4</xm:f>
            <x14:dxf>
              <font>
                <color theme="1"/>
              </font>
            </x14:dxf>
          </x14:cfRule>
          <xm:sqref>AC228:AD228</xm:sqref>
        </x14:conditionalFormatting>
        <x14:conditionalFormatting xmlns:xm="http://schemas.microsoft.com/office/excel/2006/main">
          <x14:cfRule type="expression" priority="2442" id="{09A88215-16B9-4779-97BF-D0CBD1B17F6C}">
            <xm:f>F228=INputs!$S$4</xm:f>
            <x14:dxf>
              <font>
                <color theme="1"/>
              </font>
            </x14:dxf>
          </x14:cfRule>
          <xm:sqref>AC230:AD230</xm:sqref>
        </x14:conditionalFormatting>
        <x14:conditionalFormatting xmlns:xm="http://schemas.microsoft.com/office/excel/2006/main">
          <x14:cfRule type="expression" priority="2381" id="{0231A71F-1914-4DB0-BD46-4C1BE192059C}">
            <xm:f>F240=INputs!$S$4</xm:f>
            <x14:dxf>
              <font>
                <color theme="1"/>
              </font>
            </x14:dxf>
          </x14:cfRule>
          <xm:sqref>AC240:AD240</xm:sqref>
        </x14:conditionalFormatting>
        <x14:conditionalFormatting xmlns:xm="http://schemas.microsoft.com/office/excel/2006/main">
          <x14:cfRule type="expression" priority="2380" id="{AFAC30E3-F3E5-4B86-9D0D-7C2146D1DEDE}">
            <xm:f>F240=INputs!$S$4</xm:f>
            <x14:dxf>
              <font>
                <color theme="1"/>
              </font>
            </x14:dxf>
          </x14:cfRule>
          <xm:sqref>AC242:AD242</xm:sqref>
        </x14:conditionalFormatting>
        <x14:conditionalFormatting xmlns:xm="http://schemas.microsoft.com/office/excel/2006/main">
          <x14:cfRule type="expression" priority="3537" id="{CE791116-8365-4509-A2B3-F6EBBBD214FD}">
            <xm:f>OR(AC14=INputs!$BB$3,AC14=INputs!$BB$4)</xm:f>
            <x14:dxf>
              <font>
                <color theme="1"/>
              </font>
              <border>
                <left style="thin">
                  <color auto="1"/>
                </left>
                <right style="thin">
                  <color auto="1"/>
                </right>
                <top style="thin">
                  <color auto="1"/>
                </top>
                <bottom style="thin">
                  <color auto="1"/>
                </bottom>
                <vertical/>
                <horizontal/>
              </border>
            </x14:dxf>
          </x14:cfRule>
          <xm:sqref>AE14:AE15</xm:sqref>
        </x14:conditionalFormatting>
        <x14:conditionalFormatting xmlns:xm="http://schemas.microsoft.com/office/excel/2006/main">
          <x14:cfRule type="expression" priority="3475" id="{93961A1B-7369-4346-83B8-456A49A381D4}">
            <xm:f>OR(AC26=INputs!$BB$3,AC26=INputs!$BB$4)</xm:f>
            <x14:dxf>
              <font>
                <color theme="1"/>
              </font>
              <border>
                <left style="thin">
                  <color auto="1"/>
                </left>
                <right style="thin">
                  <color auto="1"/>
                </right>
                <top style="thin">
                  <color auto="1"/>
                </top>
                <bottom style="thin">
                  <color auto="1"/>
                </bottom>
                <vertical/>
                <horizontal/>
              </border>
            </x14:dxf>
          </x14:cfRule>
          <xm:sqref>AE26:AE27</xm:sqref>
        </x14:conditionalFormatting>
        <x14:conditionalFormatting xmlns:xm="http://schemas.microsoft.com/office/excel/2006/main">
          <x14:cfRule type="expression" priority="3412" id="{3BD9E8BE-7976-4FA7-8F24-8553849DE448}">
            <xm:f>OR(AC38=INputs!$BB$3,AC38=INputs!$BB$4)</xm:f>
            <x14:dxf>
              <font>
                <color theme="1"/>
              </font>
              <border>
                <left style="thin">
                  <color auto="1"/>
                </left>
                <right style="thin">
                  <color auto="1"/>
                </right>
                <top style="thin">
                  <color auto="1"/>
                </top>
                <bottom style="thin">
                  <color auto="1"/>
                </bottom>
                <vertical/>
                <horizontal/>
              </border>
            </x14:dxf>
          </x14:cfRule>
          <xm:sqref>AE38:AE39</xm:sqref>
        </x14:conditionalFormatting>
        <x14:conditionalFormatting xmlns:xm="http://schemas.microsoft.com/office/excel/2006/main">
          <x14:cfRule type="expression" priority="3350" id="{C2B46585-26A1-47C9-B9ED-97440CC2659F}">
            <xm:f>OR(AC50=INputs!$BB$3,AC50=INputs!$BB$4)</xm:f>
            <x14:dxf>
              <font>
                <color theme="1"/>
              </font>
              <border>
                <left style="thin">
                  <color auto="1"/>
                </left>
                <right style="thin">
                  <color auto="1"/>
                </right>
                <top style="thin">
                  <color auto="1"/>
                </top>
                <bottom style="thin">
                  <color auto="1"/>
                </bottom>
                <vertical/>
                <horizontal/>
              </border>
            </x14:dxf>
          </x14:cfRule>
          <xm:sqref>AE50:AE51</xm:sqref>
        </x14:conditionalFormatting>
        <x14:conditionalFormatting xmlns:xm="http://schemas.microsoft.com/office/excel/2006/main">
          <x14:cfRule type="expression" priority="3288" id="{1E1E8257-AEDA-44C5-9097-0C89E8FE5954}">
            <xm:f>OR(AC62=INputs!$BB$3,AC62=INputs!$BB$4)</xm:f>
            <x14:dxf>
              <font>
                <color theme="1"/>
              </font>
              <border>
                <left style="thin">
                  <color auto="1"/>
                </left>
                <right style="thin">
                  <color auto="1"/>
                </right>
                <top style="thin">
                  <color auto="1"/>
                </top>
                <bottom style="thin">
                  <color auto="1"/>
                </bottom>
                <vertical/>
                <horizontal/>
              </border>
            </x14:dxf>
          </x14:cfRule>
          <xm:sqref>AE62:AE63</xm:sqref>
        </x14:conditionalFormatting>
        <x14:conditionalFormatting xmlns:xm="http://schemas.microsoft.com/office/excel/2006/main">
          <x14:cfRule type="expression" priority="3226" id="{0A185E90-9589-48B6-9B78-75D4AC9BE6D6}">
            <xm:f>OR(AC74=INputs!$BB$3,AC74=INputs!$BB$4)</xm:f>
            <x14:dxf>
              <font>
                <color theme="1"/>
              </font>
              <border>
                <left style="thin">
                  <color auto="1"/>
                </left>
                <right style="thin">
                  <color auto="1"/>
                </right>
                <top style="thin">
                  <color auto="1"/>
                </top>
                <bottom style="thin">
                  <color auto="1"/>
                </bottom>
                <vertical/>
                <horizontal/>
              </border>
            </x14:dxf>
          </x14:cfRule>
          <xm:sqref>AE74:AE75</xm:sqref>
        </x14:conditionalFormatting>
        <x14:conditionalFormatting xmlns:xm="http://schemas.microsoft.com/office/excel/2006/main">
          <x14:cfRule type="expression" priority="3164" id="{71072F5F-DAA5-4A9A-A4B7-60F7E3FD5917}">
            <xm:f>OR(AC86=INputs!$BB$3,AC86=INputs!$BB$4)</xm:f>
            <x14:dxf>
              <font>
                <color theme="1"/>
              </font>
              <border>
                <left style="thin">
                  <color auto="1"/>
                </left>
                <right style="thin">
                  <color auto="1"/>
                </right>
                <top style="thin">
                  <color auto="1"/>
                </top>
                <bottom style="thin">
                  <color auto="1"/>
                </bottom>
                <vertical/>
                <horizontal/>
              </border>
            </x14:dxf>
          </x14:cfRule>
          <xm:sqref>AE86:AE87</xm:sqref>
        </x14:conditionalFormatting>
        <x14:conditionalFormatting xmlns:xm="http://schemas.microsoft.com/office/excel/2006/main">
          <x14:cfRule type="expression" priority="3102" id="{29625B08-55D1-4C2F-AF34-7B49DAFD593F}">
            <xm:f>OR(AC98=INputs!$BB$3,AC98=INputs!$BB$4)</xm:f>
            <x14:dxf>
              <font>
                <color theme="1"/>
              </font>
              <border>
                <left style="thin">
                  <color auto="1"/>
                </left>
                <right style="thin">
                  <color auto="1"/>
                </right>
                <top style="thin">
                  <color auto="1"/>
                </top>
                <bottom style="thin">
                  <color auto="1"/>
                </bottom>
                <vertical/>
                <horizontal/>
              </border>
            </x14:dxf>
          </x14:cfRule>
          <xm:sqref>AE98:AE99</xm:sqref>
        </x14:conditionalFormatting>
        <x14:conditionalFormatting xmlns:xm="http://schemas.microsoft.com/office/excel/2006/main">
          <x14:cfRule type="expression" priority="3020" id="{A6ED2B9D-6ED2-4BC7-83C2-82C63EC2A811}">
            <xm:f>OR(AC110=INputs!$BB$3,AC110=INputs!$BB$4)</xm:f>
            <x14:dxf>
              <font>
                <color theme="1"/>
              </font>
              <border>
                <left style="thin">
                  <color auto="1"/>
                </left>
                <right style="thin">
                  <color auto="1"/>
                </right>
                <top style="thin">
                  <color auto="1"/>
                </top>
                <bottom style="thin">
                  <color auto="1"/>
                </bottom>
                <vertical/>
                <horizontal/>
              </border>
            </x14:dxf>
          </x14:cfRule>
          <xm:sqref>AE110:AE111</xm:sqref>
        </x14:conditionalFormatting>
        <x14:conditionalFormatting xmlns:xm="http://schemas.microsoft.com/office/excel/2006/main">
          <x14:cfRule type="expression" priority="2958" id="{5F53C0D7-5B49-4291-8C84-BDDE5C37433D}">
            <xm:f>OR(AC122=INputs!$BB$3,AC122=INputs!$BB$4)</xm:f>
            <x14:dxf>
              <font>
                <color theme="1"/>
              </font>
              <border>
                <left style="thin">
                  <color auto="1"/>
                </left>
                <right style="thin">
                  <color auto="1"/>
                </right>
                <top style="thin">
                  <color auto="1"/>
                </top>
                <bottom style="thin">
                  <color auto="1"/>
                </bottom>
                <vertical/>
                <horizontal/>
              </border>
            </x14:dxf>
          </x14:cfRule>
          <xm:sqref>AE122:AE123</xm:sqref>
        </x14:conditionalFormatting>
        <x14:conditionalFormatting xmlns:xm="http://schemas.microsoft.com/office/excel/2006/main">
          <x14:cfRule type="expression" priority="2896" id="{1DE8D1AA-C49C-4E84-95F9-11FA384CC05B}">
            <xm:f>OR(AC134=INputs!$BB$3,AC134=INputs!$BB$4)</xm:f>
            <x14:dxf>
              <font>
                <color theme="1"/>
              </font>
              <border>
                <left style="thin">
                  <color auto="1"/>
                </left>
                <right style="thin">
                  <color auto="1"/>
                </right>
                <top style="thin">
                  <color auto="1"/>
                </top>
                <bottom style="thin">
                  <color auto="1"/>
                </bottom>
                <vertical/>
                <horizontal/>
              </border>
            </x14:dxf>
          </x14:cfRule>
          <xm:sqref>AE134:AE135</xm:sqref>
        </x14:conditionalFormatting>
        <x14:conditionalFormatting xmlns:xm="http://schemas.microsoft.com/office/excel/2006/main">
          <x14:cfRule type="expression" priority="2834" id="{05CD8A98-0D45-4E43-B0A4-965298E0F655}">
            <xm:f>OR(AC146=INputs!$BB$3,AC146=INputs!$BB$4)</xm:f>
            <x14:dxf>
              <font>
                <color theme="1"/>
              </font>
              <border>
                <left style="thin">
                  <color auto="1"/>
                </left>
                <right style="thin">
                  <color auto="1"/>
                </right>
                <top style="thin">
                  <color auto="1"/>
                </top>
                <bottom style="thin">
                  <color auto="1"/>
                </bottom>
                <vertical/>
                <horizontal/>
              </border>
            </x14:dxf>
          </x14:cfRule>
          <xm:sqref>AE146:AE147</xm:sqref>
        </x14:conditionalFormatting>
        <x14:conditionalFormatting xmlns:xm="http://schemas.microsoft.com/office/excel/2006/main">
          <x14:cfRule type="expression" priority="2772" id="{7526CD5B-A0AE-4EA7-9800-DE44CC23BA42}">
            <xm:f>OR(AC158=INputs!$BB$3,AC158=INputs!$BB$4)</xm:f>
            <x14:dxf>
              <font>
                <color theme="1"/>
              </font>
              <border>
                <left style="thin">
                  <color auto="1"/>
                </left>
                <right style="thin">
                  <color auto="1"/>
                </right>
                <top style="thin">
                  <color auto="1"/>
                </top>
                <bottom style="thin">
                  <color auto="1"/>
                </bottom>
                <vertical/>
                <horizontal/>
              </border>
            </x14:dxf>
          </x14:cfRule>
          <xm:sqref>AE158:AE159</xm:sqref>
        </x14:conditionalFormatting>
        <x14:conditionalFormatting xmlns:xm="http://schemas.microsoft.com/office/excel/2006/main">
          <x14:cfRule type="expression" priority="2710" id="{D5894543-A7A0-4226-A8DF-6B78EDB812D0}">
            <xm:f>OR(AC170=INputs!$BB$3,AC170=INputs!$BB$4)</xm:f>
            <x14:dxf>
              <font>
                <color theme="1"/>
              </font>
              <border>
                <left style="thin">
                  <color auto="1"/>
                </left>
                <right style="thin">
                  <color auto="1"/>
                </right>
                <top style="thin">
                  <color auto="1"/>
                </top>
                <bottom style="thin">
                  <color auto="1"/>
                </bottom>
                <vertical/>
                <horizontal/>
              </border>
            </x14:dxf>
          </x14:cfRule>
          <xm:sqref>AE170:AE171</xm:sqref>
        </x14:conditionalFormatting>
        <x14:conditionalFormatting xmlns:xm="http://schemas.microsoft.com/office/excel/2006/main">
          <x14:cfRule type="expression" priority="2648" id="{2655150F-E19A-48FE-80B8-D20B2E2DDFAD}">
            <xm:f>OR(AC182=INputs!$BB$3,AC182=INputs!$BB$4)</xm:f>
            <x14:dxf>
              <font>
                <color theme="1"/>
              </font>
              <border>
                <left style="thin">
                  <color auto="1"/>
                </left>
                <right style="thin">
                  <color auto="1"/>
                </right>
                <top style="thin">
                  <color auto="1"/>
                </top>
                <bottom style="thin">
                  <color auto="1"/>
                </bottom>
                <vertical/>
                <horizontal/>
              </border>
            </x14:dxf>
          </x14:cfRule>
          <xm:sqref>AE182:AE183</xm:sqref>
        </x14:conditionalFormatting>
        <x14:conditionalFormatting xmlns:xm="http://schemas.microsoft.com/office/excel/2006/main">
          <x14:cfRule type="expression" priority="2586" id="{CAF9C065-4891-4DDA-B219-62BDE0EB8409}">
            <xm:f>OR(AC194=INputs!$BB$3,AC194=INputs!$BB$4)</xm:f>
            <x14:dxf>
              <font>
                <color theme="1"/>
              </font>
              <border>
                <left style="thin">
                  <color auto="1"/>
                </left>
                <right style="thin">
                  <color auto="1"/>
                </right>
                <top style="thin">
                  <color auto="1"/>
                </top>
                <bottom style="thin">
                  <color auto="1"/>
                </bottom>
                <vertical/>
                <horizontal/>
              </border>
            </x14:dxf>
          </x14:cfRule>
          <xm:sqref>AE194:AE195</xm:sqref>
        </x14:conditionalFormatting>
        <x14:conditionalFormatting xmlns:xm="http://schemas.microsoft.com/office/excel/2006/main">
          <x14:cfRule type="expression" priority="2524" id="{C5F3BF92-899C-47B9-BA97-3ED545E66CDD}">
            <xm:f>OR(AC206=INputs!$BB$3,AC206=INputs!$BB$4)</xm:f>
            <x14:dxf>
              <font>
                <color theme="1"/>
              </font>
              <border>
                <left style="thin">
                  <color auto="1"/>
                </left>
                <right style="thin">
                  <color auto="1"/>
                </right>
                <top style="thin">
                  <color auto="1"/>
                </top>
                <bottom style="thin">
                  <color auto="1"/>
                </bottom>
                <vertical/>
                <horizontal/>
              </border>
            </x14:dxf>
          </x14:cfRule>
          <xm:sqref>AE206:AE207</xm:sqref>
        </x14:conditionalFormatting>
        <x14:conditionalFormatting xmlns:xm="http://schemas.microsoft.com/office/excel/2006/main">
          <x14:cfRule type="expression" priority="2462" id="{52C30A44-BAED-49B4-8082-625237FE1306}">
            <xm:f>OR(AC218=INputs!$BB$3,AC218=INputs!$BB$4)</xm:f>
            <x14:dxf>
              <font>
                <color theme="1"/>
              </font>
              <border>
                <left style="thin">
                  <color auto="1"/>
                </left>
                <right style="thin">
                  <color auto="1"/>
                </right>
                <top style="thin">
                  <color auto="1"/>
                </top>
                <bottom style="thin">
                  <color auto="1"/>
                </bottom>
                <vertical/>
                <horizontal/>
              </border>
            </x14:dxf>
          </x14:cfRule>
          <xm:sqref>AE218:AE219</xm:sqref>
        </x14:conditionalFormatting>
        <x14:conditionalFormatting xmlns:xm="http://schemas.microsoft.com/office/excel/2006/main">
          <x14:cfRule type="expression" priority="2400" id="{3B224E19-FBBD-4179-8110-0C50748D76B4}">
            <xm:f>OR(AC230=INputs!$BB$3,AC230=INputs!$BB$4)</xm:f>
            <x14:dxf>
              <font>
                <color theme="1"/>
              </font>
              <border>
                <left style="thin">
                  <color auto="1"/>
                </left>
                <right style="thin">
                  <color auto="1"/>
                </right>
                <top style="thin">
                  <color auto="1"/>
                </top>
                <bottom style="thin">
                  <color auto="1"/>
                </bottom>
                <vertical/>
                <horizontal/>
              </border>
            </x14:dxf>
          </x14:cfRule>
          <xm:sqref>AE230:AE231</xm:sqref>
        </x14:conditionalFormatting>
        <x14:conditionalFormatting xmlns:xm="http://schemas.microsoft.com/office/excel/2006/main">
          <x14:cfRule type="expression" priority="2338" id="{5DBE0A10-BB0A-47FC-B49C-EB9B859171E7}">
            <xm:f>OR(AC242=INputs!$BB$3,AC242=INputs!$BB$4)</xm:f>
            <x14:dxf>
              <font>
                <color theme="1"/>
              </font>
              <border>
                <left style="thin">
                  <color auto="1"/>
                </left>
                <right style="thin">
                  <color auto="1"/>
                </right>
                <top style="thin">
                  <color auto="1"/>
                </top>
                <bottom style="thin">
                  <color auto="1"/>
                </bottom>
                <vertical/>
                <horizontal/>
              </border>
            </x14:dxf>
          </x14:cfRule>
          <xm:sqref>AE242:AE243</xm:sqref>
        </x14:conditionalFormatting>
        <x14:conditionalFormatting xmlns:xm="http://schemas.microsoft.com/office/excel/2006/main">
          <x14:cfRule type="expression" priority="3646" id="{418FA143-DF86-41C9-A807-A43AADC81567}">
            <xm:f>$F$12=INputs!$S$3</xm:f>
            <x14:dxf>
              <font>
                <color theme="0"/>
              </font>
              <fill>
                <patternFill>
                  <bgColor theme="0"/>
                </patternFill>
              </fill>
              <border>
                <left/>
                <right/>
                <top/>
                <bottom/>
                <vertical/>
                <horizontal/>
              </border>
            </x14:dxf>
          </x14:cfRule>
          <xm:sqref>AE12:AF12</xm:sqref>
        </x14:conditionalFormatting>
        <x14:conditionalFormatting xmlns:xm="http://schemas.microsoft.com/office/excel/2006/main">
          <x14:cfRule type="expression" priority="3090" id="{F1A61CF8-8B01-4FD1-952E-61A05F52FC72}">
            <xm:f>OR(AC14=INputs!$BB$3,AC14=INputs!$BB$4)</xm:f>
            <x14:dxf>
              <font>
                <color theme="0" tint="-0.34998626667073579"/>
              </font>
            </x14:dxf>
          </x14:cfRule>
          <xm:sqref>AE13:AF13</xm:sqref>
        </x14:conditionalFormatting>
        <x14:conditionalFormatting xmlns:xm="http://schemas.microsoft.com/office/excel/2006/main">
          <x14:cfRule type="expression" priority="3519" id="{8F513370-71BB-41AB-B301-EA17549327B0}">
            <xm:f>$F$12=INputs!$S$3</xm:f>
            <x14:dxf>
              <font>
                <color theme="0"/>
              </font>
              <fill>
                <patternFill>
                  <bgColor theme="0"/>
                </patternFill>
              </fill>
              <border>
                <left/>
                <right/>
                <top/>
                <bottom/>
                <vertical/>
                <horizontal/>
              </border>
            </x14:dxf>
          </x14:cfRule>
          <xm:sqref>AE24:AF24</xm:sqref>
        </x14:conditionalFormatting>
        <x14:conditionalFormatting xmlns:xm="http://schemas.microsoft.com/office/excel/2006/main">
          <x14:cfRule type="expression" priority="3091" id="{2CED8514-AD8C-44BC-800C-E2648CC170D4}">
            <xm:f>OR(AC26=INputs!$BB$3,AC26=INputs!$BB$4)</xm:f>
            <x14:dxf>
              <font>
                <color theme="0" tint="-0.34998626667073579"/>
              </font>
            </x14:dxf>
          </x14:cfRule>
          <xm:sqref>AE25:AF25</xm:sqref>
        </x14:conditionalFormatting>
        <x14:conditionalFormatting xmlns:xm="http://schemas.microsoft.com/office/excel/2006/main">
          <x14:cfRule type="expression" priority="3456" id="{E9A4899A-4D38-40A1-BAAF-DB6EA2C73D29}">
            <xm:f>$F$12=INputs!$S$3</xm:f>
            <x14:dxf>
              <font>
                <color theme="0"/>
              </font>
              <fill>
                <patternFill>
                  <bgColor theme="0"/>
                </patternFill>
              </fill>
              <border>
                <left/>
                <right/>
                <top/>
                <bottom/>
                <vertical/>
                <horizontal/>
              </border>
            </x14:dxf>
          </x14:cfRule>
          <xm:sqref>AE36:AF36</xm:sqref>
        </x14:conditionalFormatting>
        <x14:conditionalFormatting xmlns:xm="http://schemas.microsoft.com/office/excel/2006/main">
          <x14:cfRule type="expression" priority="3089" id="{5E881D75-7E71-4C0C-A497-5373F33C09B4}">
            <xm:f>OR(AC38=INputs!$BB$3,AC38=INputs!$BB$4)</xm:f>
            <x14:dxf>
              <font>
                <color theme="0" tint="-0.34998626667073579"/>
              </font>
            </x14:dxf>
          </x14:cfRule>
          <xm:sqref>AE37:AF37</xm:sqref>
        </x14:conditionalFormatting>
        <x14:conditionalFormatting xmlns:xm="http://schemas.microsoft.com/office/excel/2006/main">
          <x14:cfRule type="expression" priority="3394" id="{0DADD052-9358-4F36-8EA3-ED7724840BD1}">
            <xm:f>$F$12=INputs!$S$3</xm:f>
            <x14:dxf>
              <font>
                <color theme="0"/>
              </font>
              <fill>
                <patternFill>
                  <bgColor theme="0"/>
                </patternFill>
              </fill>
              <border>
                <left/>
                <right/>
                <top/>
                <bottom/>
                <vertical/>
                <horizontal/>
              </border>
            </x14:dxf>
          </x14:cfRule>
          <xm:sqref>AE48:AF48</xm:sqref>
        </x14:conditionalFormatting>
        <x14:conditionalFormatting xmlns:xm="http://schemas.microsoft.com/office/excel/2006/main">
          <x14:cfRule type="expression" priority="3088" id="{29E34F01-B615-4DA2-B825-FD63A19DE558}">
            <xm:f>OR(AC50=INputs!$BB$3,AC50=INputs!$BB$4)</xm:f>
            <x14:dxf>
              <font>
                <color theme="0" tint="-0.34998626667073579"/>
              </font>
            </x14:dxf>
          </x14:cfRule>
          <xm:sqref>AE49:AF49</xm:sqref>
        </x14:conditionalFormatting>
        <x14:conditionalFormatting xmlns:xm="http://schemas.microsoft.com/office/excel/2006/main">
          <x14:cfRule type="expression" priority="3332" id="{BBE19498-C224-4E53-9628-1ECCD4735AF4}">
            <xm:f>$F$12=INputs!$S$3</xm:f>
            <x14:dxf>
              <font>
                <color theme="0"/>
              </font>
              <fill>
                <patternFill>
                  <bgColor theme="0"/>
                </patternFill>
              </fill>
              <border>
                <left/>
                <right/>
                <top/>
                <bottom/>
                <vertical/>
                <horizontal/>
              </border>
            </x14:dxf>
          </x14:cfRule>
          <xm:sqref>AE60:AF60</xm:sqref>
        </x14:conditionalFormatting>
        <x14:conditionalFormatting xmlns:xm="http://schemas.microsoft.com/office/excel/2006/main">
          <x14:cfRule type="expression" priority="3087" id="{CC036892-E456-4D11-A672-AEAA58315091}">
            <xm:f>OR(AC62=INputs!$BB$3,AC62=INputs!$BB$4)</xm:f>
            <x14:dxf>
              <font>
                <color theme="0" tint="-0.34998626667073579"/>
              </font>
            </x14:dxf>
          </x14:cfRule>
          <xm:sqref>AE61:AF61</xm:sqref>
        </x14:conditionalFormatting>
        <x14:conditionalFormatting xmlns:xm="http://schemas.microsoft.com/office/excel/2006/main">
          <x14:cfRule type="expression" priority="3270" id="{6621D865-1C22-4E52-B992-F718E6CDE3B5}">
            <xm:f>$F$12=INputs!$S$3</xm:f>
            <x14:dxf>
              <font>
                <color theme="0"/>
              </font>
              <fill>
                <patternFill>
                  <bgColor theme="0"/>
                </patternFill>
              </fill>
              <border>
                <left/>
                <right/>
                <top/>
                <bottom/>
                <vertical/>
                <horizontal/>
              </border>
            </x14:dxf>
          </x14:cfRule>
          <xm:sqref>AE72:AF72</xm:sqref>
        </x14:conditionalFormatting>
        <x14:conditionalFormatting xmlns:xm="http://schemas.microsoft.com/office/excel/2006/main">
          <x14:cfRule type="expression" priority="3086" id="{207871FA-B77A-451F-8E3E-3C549806CA3D}">
            <xm:f>OR(AC74=INputs!$BB$3,AC74=INputs!$BB$4)</xm:f>
            <x14:dxf>
              <font>
                <color theme="0" tint="-0.34998626667073579"/>
              </font>
            </x14:dxf>
          </x14:cfRule>
          <xm:sqref>AE73:AF73</xm:sqref>
        </x14:conditionalFormatting>
        <x14:conditionalFormatting xmlns:xm="http://schemas.microsoft.com/office/excel/2006/main">
          <x14:cfRule type="expression" priority="3208" id="{DACA114C-AAEC-4F9E-9656-63DFB2119F7F}">
            <xm:f>$F$12=INputs!$S$3</xm:f>
            <x14:dxf>
              <font>
                <color theme="0"/>
              </font>
              <fill>
                <patternFill>
                  <bgColor theme="0"/>
                </patternFill>
              </fill>
              <border>
                <left/>
                <right/>
                <top/>
                <bottom/>
                <vertical/>
                <horizontal/>
              </border>
            </x14:dxf>
          </x14:cfRule>
          <xm:sqref>AE84:AF84</xm:sqref>
        </x14:conditionalFormatting>
        <x14:conditionalFormatting xmlns:xm="http://schemas.microsoft.com/office/excel/2006/main">
          <x14:cfRule type="expression" priority="3085" id="{DF5F588A-FDF8-4621-B9A3-23E161FD35F9}">
            <xm:f>OR(AC86=INputs!$BB$3,AC86=INputs!$BB$4)</xm:f>
            <x14:dxf>
              <font>
                <color theme="0" tint="-0.34998626667073579"/>
              </font>
            </x14:dxf>
          </x14:cfRule>
          <xm:sqref>AE85:AF85</xm:sqref>
        </x14:conditionalFormatting>
        <x14:conditionalFormatting xmlns:xm="http://schemas.microsoft.com/office/excel/2006/main">
          <x14:cfRule type="expression" priority="3146" id="{D51790FA-DBCC-4230-A828-4B9E6C9D850F}">
            <xm:f>$F$12=INputs!$S$3</xm:f>
            <x14:dxf>
              <font>
                <color theme="0"/>
              </font>
              <fill>
                <patternFill>
                  <bgColor theme="0"/>
                </patternFill>
              </fill>
              <border>
                <left/>
                <right/>
                <top/>
                <bottom/>
                <vertical/>
                <horizontal/>
              </border>
            </x14:dxf>
          </x14:cfRule>
          <xm:sqref>AE96:AF96</xm:sqref>
        </x14:conditionalFormatting>
        <x14:conditionalFormatting xmlns:xm="http://schemas.microsoft.com/office/excel/2006/main">
          <x14:cfRule type="expression" priority="3084" id="{E8A55B88-014C-400E-A756-C17089F5F48A}">
            <xm:f>OR(AC98=INputs!$BB$3,AC98=INputs!$BB$4)</xm:f>
            <x14:dxf>
              <font>
                <color theme="0" tint="-0.34998626667073579"/>
              </font>
            </x14:dxf>
          </x14:cfRule>
          <xm:sqref>AE97:AF97</xm:sqref>
        </x14:conditionalFormatting>
        <x14:conditionalFormatting xmlns:xm="http://schemas.microsoft.com/office/excel/2006/main">
          <x14:cfRule type="expression" priority="3058" id="{05C7C41A-504C-40C2-9ABF-9FA7A38E28B0}">
            <xm:f>$F$12=INputs!$S$3</xm:f>
            <x14:dxf>
              <font>
                <color theme="0"/>
              </font>
              <fill>
                <patternFill>
                  <bgColor theme="0"/>
                </patternFill>
              </fill>
              <border>
                <left/>
                <right/>
                <top/>
                <bottom/>
                <vertical/>
                <horizontal/>
              </border>
            </x14:dxf>
          </x14:cfRule>
          <xm:sqref>AE108:AF108</xm:sqref>
        </x14:conditionalFormatting>
        <x14:conditionalFormatting xmlns:xm="http://schemas.microsoft.com/office/excel/2006/main">
          <x14:cfRule type="expression" priority="3016" id="{643B31D3-C028-4E9D-A18D-D2EBC54E5FFD}">
            <xm:f>OR(AC110=INputs!$BB$3,AC110=INputs!$BB$4)</xm:f>
            <x14:dxf>
              <font>
                <color theme="0" tint="-0.34998626667073579"/>
              </font>
            </x14:dxf>
          </x14:cfRule>
          <xm:sqref>AE109:AF109</xm:sqref>
        </x14:conditionalFormatting>
        <x14:conditionalFormatting xmlns:xm="http://schemas.microsoft.com/office/excel/2006/main">
          <x14:cfRule type="expression" priority="2996" id="{6ED1CA1A-DCD4-4D9A-B6F3-E7CFFCAA1F80}">
            <xm:f>$F$12=INputs!$S$3</xm:f>
            <x14:dxf>
              <font>
                <color theme="0"/>
              </font>
              <fill>
                <patternFill>
                  <bgColor theme="0"/>
                </patternFill>
              </fill>
              <border>
                <left/>
                <right/>
                <top/>
                <bottom/>
                <vertical/>
                <horizontal/>
              </border>
            </x14:dxf>
          </x14:cfRule>
          <xm:sqref>AE120:AF120</xm:sqref>
        </x14:conditionalFormatting>
        <x14:conditionalFormatting xmlns:xm="http://schemas.microsoft.com/office/excel/2006/main">
          <x14:cfRule type="expression" priority="2954" id="{D8E19A4B-300E-49E4-8B6B-75F6DA7FDB3E}">
            <xm:f>OR(AC122=INputs!$BB$3,AC122=INputs!$BB$4)</xm:f>
            <x14:dxf>
              <font>
                <color theme="0" tint="-0.34998626667073579"/>
              </font>
            </x14:dxf>
          </x14:cfRule>
          <xm:sqref>AE121:AF121</xm:sqref>
        </x14:conditionalFormatting>
        <x14:conditionalFormatting xmlns:xm="http://schemas.microsoft.com/office/excel/2006/main">
          <x14:cfRule type="expression" priority="2934" id="{71D9CC76-0F6F-4607-AD2B-B2026108DDF9}">
            <xm:f>$F$12=INputs!$S$3</xm:f>
            <x14:dxf>
              <font>
                <color theme="0"/>
              </font>
              <fill>
                <patternFill>
                  <bgColor theme="0"/>
                </patternFill>
              </fill>
              <border>
                <left/>
                <right/>
                <top/>
                <bottom/>
                <vertical/>
                <horizontal/>
              </border>
            </x14:dxf>
          </x14:cfRule>
          <xm:sqref>AE132:AF132</xm:sqref>
        </x14:conditionalFormatting>
        <x14:conditionalFormatting xmlns:xm="http://schemas.microsoft.com/office/excel/2006/main">
          <x14:cfRule type="expression" priority="2892" id="{67D4E159-C5A0-4F3B-B0EF-F22EB7D44CB7}">
            <xm:f>OR(AC134=INputs!$BB$3,AC134=INputs!$BB$4)</xm:f>
            <x14:dxf>
              <font>
                <color theme="0" tint="-0.34998626667073579"/>
              </font>
            </x14:dxf>
          </x14:cfRule>
          <xm:sqref>AE133:AF133</xm:sqref>
        </x14:conditionalFormatting>
        <x14:conditionalFormatting xmlns:xm="http://schemas.microsoft.com/office/excel/2006/main">
          <x14:cfRule type="expression" priority="2872" id="{820FB3A3-9CF3-407F-AFD9-E43049AD3D25}">
            <xm:f>$F$12=INputs!$S$3</xm:f>
            <x14:dxf>
              <font>
                <color theme="0"/>
              </font>
              <fill>
                <patternFill>
                  <bgColor theme="0"/>
                </patternFill>
              </fill>
              <border>
                <left/>
                <right/>
                <top/>
                <bottom/>
                <vertical/>
                <horizontal/>
              </border>
            </x14:dxf>
          </x14:cfRule>
          <xm:sqref>AE144:AF144</xm:sqref>
        </x14:conditionalFormatting>
        <x14:conditionalFormatting xmlns:xm="http://schemas.microsoft.com/office/excel/2006/main">
          <x14:cfRule type="expression" priority="2830" id="{8B155DFB-F5AB-4461-B564-B4B277EC813C}">
            <xm:f>OR(AC146=INputs!$BB$3,AC146=INputs!$BB$4)</xm:f>
            <x14:dxf>
              <font>
                <color theme="0" tint="-0.34998626667073579"/>
              </font>
            </x14:dxf>
          </x14:cfRule>
          <xm:sqref>AE145:AF145</xm:sqref>
        </x14:conditionalFormatting>
        <x14:conditionalFormatting xmlns:xm="http://schemas.microsoft.com/office/excel/2006/main">
          <x14:cfRule type="expression" priority="2810" id="{8FADA6C6-1A12-4B9D-A41D-B4F77FA68CF0}">
            <xm:f>$F$12=INputs!$S$3</xm:f>
            <x14:dxf>
              <font>
                <color theme="0"/>
              </font>
              <fill>
                <patternFill>
                  <bgColor theme="0"/>
                </patternFill>
              </fill>
              <border>
                <left/>
                <right/>
                <top/>
                <bottom/>
                <vertical/>
                <horizontal/>
              </border>
            </x14:dxf>
          </x14:cfRule>
          <xm:sqref>AE156:AF156</xm:sqref>
        </x14:conditionalFormatting>
        <x14:conditionalFormatting xmlns:xm="http://schemas.microsoft.com/office/excel/2006/main">
          <x14:cfRule type="expression" priority="2768" id="{9A81A600-6A05-4804-9F18-4912F824864B}">
            <xm:f>OR(AC158=INputs!$BB$3,AC158=INputs!$BB$4)</xm:f>
            <x14:dxf>
              <font>
                <color theme="0" tint="-0.34998626667073579"/>
              </font>
            </x14:dxf>
          </x14:cfRule>
          <xm:sqref>AE157:AF157</xm:sqref>
        </x14:conditionalFormatting>
        <x14:conditionalFormatting xmlns:xm="http://schemas.microsoft.com/office/excel/2006/main">
          <x14:cfRule type="expression" priority="2748" id="{3CDA7547-DEED-4BA7-B2DD-8C77EB033458}">
            <xm:f>$F$12=INputs!$S$3</xm:f>
            <x14:dxf>
              <font>
                <color theme="0"/>
              </font>
              <fill>
                <patternFill>
                  <bgColor theme="0"/>
                </patternFill>
              </fill>
              <border>
                <left/>
                <right/>
                <top/>
                <bottom/>
                <vertical/>
                <horizontal/>
              </border>
            </x14:dxf>
          </x14:cfRule>
          <xm:sqref>AE168:AF168</xm:sqref>
        </x14:conditionalFormatting>
        <x14:conditionalFormatting xmlns:xm="http://schemas.microsoft.com/office/excel/2006/main">
          <x14:cfRule type="expression" priority="2706" id="{3E567301-9ACD-40EE-B1E3-C92846EFB10E}">
            <xm:f>OR(AC170=INputs!$BB$3,AC170=INputs!$BB$4)</xm:f>
            <x14:dxf>
              <font>
                <color theme="0" tint="-0.34998626667073579"/>
              </font>
            </x14:dxf>
          </x14:cfRule>
          <xm:sqref>AE169:AF169</xm:sqref>
        </x14:conditionalFormatting>
        <x14:conditionalFormatting xmlns:xm="http://schemas.microsoft.com/office/excel/2006/main">
          <x14:cfRule type="expression" priority="2686" id="{2D2E2CF0-3FD3-42EC-8875-70D56FA2B3B1}">
            <xm:f>$F$12=INputs!$S$3</xm:f>
            <x14:dxf>
              <font>
                <color theme="0"/>
              </font>
              <fill>
                <patternFill>
                  <bgColor theme="0"/>
                </patternFill>
              </fill>
              <border>
                <left/>
                <right/>
                <top/>
                <bottom/>
                <vertical/>
                <horizontal/>
              </border>
            </x14:dxf>
          </x14:cfRule>
          <xm:sqref>AE180:AF180</xm:sqref>
        </x14:conditionalFormatting>
        <x14:conditionalFormatting xmlns:xm="http://schemas.microsoft.com/office/excel/2006/main">
          <x14:cfRule type="expression" priority="2644" id="{C0AA0D1F-8E09-494A-96B2-6E40BF69C1B7}">
            <xm:f>OR(AC182=INputs!$BB$3,AC182=INputs!$BB$4)</xm:f>
            <x14:dxf>
              <font>
                <color theme="0" tint="-0.34998626667073579"/>
              </font>
            </x14:dxf>
          </x14:cfRule>
          <xm:sqref>AE181:AF181</xm:sqref>
        </x14:conditionalFormatting>
        <x14:conditionalFormatting xmlns:xm="http://schemas.microsoft.com/office/excel/2006/main">
          <x14:cfRule type="expression" priority="2624" id="{D68A2DE0-048E-48AB-B8A4-3020ED1F1E35}">
            <xm:f>$F$12=INputs!$S$3</xm:f>
            <x14:dxf>
              <font>
                <color theme="0"/>
              </font>
              <fill>
                <patternFill>
                  <bgColor theme="0"/>
                </patternFill>
              </fill>
              <border>
                <left/>
                <right/>
                <top/>
                <bottom/>
                <vertical/>
                <horizontal/>
              </border>
            </x14:dxf>
          </x14:cfRule>
          <xm:sqref>AE192:AF192</xm:sqref>
        </x14:conditionalFormatting>
        <x14:conditionalFormatting xmlns:xm="http://schemas.microsoft.com/office/excel/2006/main">
          <x14:cfRule type="expression" priority="2582" id="{6E2F133F-66E0-417F-BD1C-37E80FE90C6C}">
            <xm:f>OR(AC194=INputs!$BB$3,AC194=INputs!$BB$4)</xm:f>
            <x14:dxf>
              <font>
                <color theme="0" tint="-0.34998626667073579"/>
              </font>
            </x14:dxf>
          </x14:cfRule>
          <xm:sqref>AE193:AF193</xm:sqref>
        </x14:conditionalFormatting>
        <x14:conditionalFormatting xmlns:xm="http://schemas.microsoft.com/office/excel/2006/main">
          <x14:cfRule type="expression" priority="2562" id="{9D7984F1-54FB-4A45-9EDB-64C21ACDDF8E}">
            <xm:f>$F$12=INputs!$S$3</xm:f>
            <x14:dxf>
              <font>
                <color theme="0"/>
              </font>
              <fill>
                <patternFill>
                  <bgColor theme="0"/>
                </patternFill>
              </fill>
              <border>
                <left/>
                <right/>
                <top/>
                <bottom/>
                <vertical/>
                <horizontal/>
              </border>
            </x14:dxf>
          </x14:cfRule>
          <xm:sqref>AE204:AF204</xm:sqref>
        </x14:conditionalFormatting>
        <x14:conditionalFormatting xmlns:xm="http://schemas.microsoft.com/office/excel/2006/main">
          <x14:cfRule type="expression" priority="2520" id="{78596155-CB47-41BC-A85D-FA486C9B2D4D}">
            <xm:f>OR(AC206=INputs!$BB$3,AC206=INputs!$BB$4)</xm:f>
            <x14:dxf>
              <font>
                <color theme="0" tint="-0.34998626667073579"/>
              </font>
            </x14:dxf>
          </x14:cfRule>
          <xm:sqref>AE205:AF205</xm:sqref>
        </x14:conditionalFormatting>
        <x14:conditionalFormatting xmlns:xm="http://schemas.microsoft.com/office/excel/2006/main">
          <x14:cfRule type="expression" priority="2500" id="{D30A43B1-2528-45B2-B071-1F3B2E0CA1B2}">
            <xm:f>$F$12=INputs!$S$3</xm:f>
            <x14:dxf>
              <font>
                <color theme="0"/>
              </font>
              <fill>
                <patternFill>
                  <bgColor theme="0"/>
                </patternFill>
              </fill>
              <border>
                <left/>
                <right/>
                <top/>
                <bottom/>
                <vertical/>
                <horizontal/>
              </border>
            </x14:dxf>
          </x14:cfRule>
          <xm:sqref>AE216:AF216</xm:sqref>
        </x14:conditionalFormatting>
        <x14:conditionalFormatting xmlns:xm="http://schemas.microsoft.com/office/excel/2006/main">
          <x14:cfRule type="expression" priority="2458" id="{4EC7BE5E-4AA9-4BEA-81AB-028928ACD847}">
            <xm:f>OR(AC218=INputs!$BB$3,AC218=INputs!$BB$4)</xm:f>
            <x14:dxf>
              <font>
                <color theme="0" tint="-0.34998626667073579"/>
              </font>
            </x14:dxf>
          </x14:cfRule>
          <xm:sqref>AE217:AF217</xm:sqref>
        </x14:conditionalFormatting>
        <x14:conditionalFormatting xmlns:xm="http://schemas.microsoft.com/office/excel/2006/main">
          <x14:cfRule type="expression" priority="2438" id="{F2BE4E56-203B-44ED-891B-AE3BEC296BF1}">
            <xm:f>$F$12=INputs!$S$3</xm:f>
            <x14:dxf>
              <font>
                <color theme="0"/>
              </font>
              <fill>
                <patternFill>
                  <bgColor theme="0"/>
                </patternFill>
              </fill>
              <border>
                <left/>
                <right/>
                <top/>
                <bottom/>
                <vertical/>
                <horizontal/>
              </border>
            </x14:dxf>
          </x14:cfRule>
          <xm:sqref>AE228:AF228</xm:sqref>
        </x14:conditionalFormatting>
        <x14:conditionalFormatting xmlns:xm="http://schemas.microsoft.com/office/excel/2006/main">
          <x14:cfRule type="expression" priority="2396" id="{BABB08F1-97CE-4AE0-BD66-20BA9E431DD4}">
            <xm:f>OR(AC230=INputs!$BB$3,AC230=INputs!$BB$4)</xm:f>
            <x14:dxf>
              <font>
                <color theme="0" tint="-0.34998626667073579"/>
              </font>
            </x14:dxf>
          </x14:cfRule>
          <xm:sqref>AE229:AF229</xm:sqref>
        </x14:conditionalFormatting>
        <x14:conditionalFormatting xmlns:xm="http://schemas.microsoft.com/office/excel/2006/main">
          <x14:cfRule type="expression" priority="2376" id="{37A41C06-6BD6-42B3-9962-74293BC5B75C}">
            <xm:f>$F$12=INputs!$S$3</xm:f>
            <x14:dxf>
              <font>
                <color theme="0"/>
              </font>
              <fill>
                <patternFill>
                  <bgColor theme="0"/>
                </patternFill>
              </fill>
              <border>
                <left/>
                <right/>
                <top/>
                <bottom/>
                <vertical/>
                <horizontal/>
              </border>
            </x14:dxf>
          </x14:cfRule>
          <xm:sqref>AE240:AF240</xm:sqref>
        </x14:conditionalFormatting>
        <x14:conditionalFormatting xmlns:xm="http://schemas.microsoft.com/office/excel/2006/main">
          <x14:cfRule type="expression" priority="2334" id="{15DBE410-9049-4625-A760-DC4A48FB588B}">
            <xm:f>OR(AC242=INputs!$BB$3,AC242=INputs!$BB$4)</xm:f>
            <x14:dxf>
              <font>
                <color theme="0" tint="-0.34998626667073579"/>
              </font>
            </x14:dxf>
          </x14:cfRule>
          <xm:sqref>AE241:AF241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D3" sqref="D3:G3"/>
    </sheetView>
  </sheetViews>
  <sheetFormatPr defaultRowHeight="14.5" outlineLevelRow="1" x14ac:dyDescent="0.35"/>
  <cols>
    <col min="1" max="1" width="3.26953125" style="88" customWidth="1"/>
    <col min="2" max="2" width="47.8164062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8.726562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65" customHeight="1" thickBot="1" x14ac:dyDescent="0.4">
      <c r="B1" s="585" t="s">
        <v>94</v>
      </c>
      <c r="C1" s="585"/>
      <c r="D1" s="585"/>
    </row>
    <row r="2" spans="1:26" s="13" customFormat="1" ht="37.5" thickBot="1" x14ac:dyDescent="0.4">
      <c r="A2" s="91"/>
      <c r="B2" s="98" t="s">
        <v>148</v>
      </c>
      <c r="C2" s="41"/>
      <c r="D2" s="594" t="s">
        <v>209</v>
      </c>
      <c r="E2" s="632"/>
      <c r="F2" s="632"/>
      <c r="G2" s="595"/>
      <c r="H2" s="41"/>
      <c r="I2" s="98" t="s">
        <v>210</v>
      </c>
      <c r="J2" s="41"/>
      <c r="K2" s="98" t="s">
        <v>211</v>
      </c>
      <c r="L2" s="41"/>
      <c r="M2" s="98" t="s">
        <v>212</v>
      </c>
      <c r="N2" s="41"/>
      <c r="O2" s="98" t="s">
        <v>213</v>
      </c>
      <c r="P2" s="41"/>
      <c r="Q2" s="594" t="s">
        <v>214</v>
      </c>
      <c r="R2" s="632"/>
      <c r="S2" s="595"/>
      <c r="T2" s="41"/>
      <c r="U2" s="98" t="s">
        <v>215</v>
      </c>
      <c r="V2" s="41"/>
      <c r="W2" s="98" t="s">
        <v>216</v>
      </c>
      <c r="X2" s="41"/>
      <c r="Y2" s="98" t="s">
        <v>217</v>
      </c>
    </row>
    <row r="3" spans="1:26" ht="230.15" hidden="1" customHeight="1" outlineLevel="1" x14ac:dyDescent="0.35">
      <c r="A3" s="387" t="s">
        <v>122</v>
      </c>
      <c r="B3" s="167" t="s">
        <v>158</v>
      </c>
      <c r="C3" s="162"/>
      <c r="D3" s="636" t="s">
        <v>218</v>
      </c>
      <c r="E3" s="636"/>
      <c r="F3" s="636"/>
      <c r="G3" s="636"/>
      <c r="H3" s="162"/>
      <c r="I3" s="168"/>
      <c r="J3" s="162"/>
      <c r="K3" s="170" t="s">
        <v>219</v>
      </c>
      <c r="L3" s="166"/>
      <c r="M3" s="171" t="s">
        <v>220</v>
      </c>
      <c r="N3" s="166"/>
      <c r="O3" s="171" t="s">
        <v>221</v>
      </c>
      <c r="P3" s="166"/>
      <c r="Q3" s="633" t="s">
        <v>222</v>
      </c>
      <c r="R3" s="634"/>
      <c r="S3" s="635"/>
      <c r="T3" s="189"/>
      <c r="U3" s="188" t="s">
        <v>223</v>
      </c>
      <c r="V3" s="166"/>
      <c r="W3" s="164"/>
      <c r="X3" s="166"/>
      <c r="Y3" s="164" t="s">
        <v>224</v>
      </c>
      <c r="Z3" s="155"/>
    </row>
    <row r="4" spans="1:26" ht="29" hidden="1" outlineLevel="1" x14ac:dyDescent="0.35">
      <c r="A4" s="638" t="s">
        <v>130</v>
      </c>
      <c r="B4" s="384" t="s">
        <v>225</v>
      </c>
      <c r="C4" s="174"/>
      <c r="D4" s="569" t="s">
        <v>226</v>
      </c>
      <c r="E4" s="569"/>
      <c r="F4" s="569"/>
      <c r="G4" s="569"/>
      <c r="H4" s="174"/>
      <c r="I4" s="173"/>
      <c r="J4" s="174"/>
      <c r="K4" s="173"/>
      <c r="L4" s="132"/>
      <c r="M4" s="175"/>
      <c r="N4" s="132"/>
      <c r="O4" s="175"/>
      <c r="P4" s="132"/>
      <c r="Q4" s="571"/>
      <c r="R4" s="571"/>
      <c r="S4" s="571"/>
      <c r="T4" s="132"/>
      <c r="U4" s="175"/>
      <c r="V4" s="132"/>
      <c r="W4" s="175"/>
      <c r="X4" s="132"/>
      <c r="Y4" s="172" t="s">
        <v>227</v>
      </c>
    </row>
    <row r="5" spans="1:26" ht="15" hidden="1" customHeight="1" outlineLevel="1" x14ac:dyDescent="0.35">
      <c r="A5" s="638"/>
      <c r="B5" s="385"/>
      <c r="C5" s="174"/>
      <c r="D5" s="606"/>
      <c r="E5" s="606"/>
      <c r="F5" s="606"/>
      <c r="G5" s="606"/>
      <c r="H5" s="174"/>
      <c r="I5" s="173"/>
      <c r="J5" s="174"/>
      <c r="K5" s="173"/>
      <c r="L5" s="132"/>
      <c r="M5" s="175"/>
      <c r="N5" s="132"/>
      <c r="O5" s="175"/>
      <c r="P5" s="132"/>
      <c r="Q5" s="571"/>
      <c r="R5" s="571"/>
      <c r="S5" s="571"/>
      <c r="T5" s="132"/>
      <c r="U5" s="175"/>
      <c r="V5" s="132"/>
      <c r="W5" s="175"/>
      <c r="X5" s="132"/>
      <c r="Y5" s="175"/>
    </row>
    <row r="6" spans="1:26" ht="15" hidden="1" customHeight="1" outlineLevel="1" x14ac:dyDescent="0.35">
      <c r="A6" s="638"/>
      <c r="B6" s="385"/>
      <c r="C6" s="174"/>
      <c r="D6" s="606"/>
      <c r="E6" s="606"/>
      <c r="F6" s="606"/>
      <c r="G6" s="606"/>
      <c r="H6" s="174"/>
      <c r="I6" s="173"/>
      <c r="J6" s="174"/>
      <c r="K6" s="173"/>
      <c r="L6" s="132"/>
      <c r="M6" s="175"/>
      <c r="N6" s="132"/>
      <c r="O6" s="175"/>
      <c r="P6" s="132"/>
      <c r="Q6" s="571"/>
      <c r="R6" s="571"/>
      <c r="S6" s="571"/>
      <c r="T6" s="132"/>
      <c r="U6" s="175"/>
      <c r="V6" s="132"/>
      <c r="W6" s="175"/>
      <c r="X6" s="132"/>
      <c r="Y6" s="175"/>
    </row>
    <row r="7" spans="1:26" ht="15" hidden="1" customHeight="1" outlineLevel="1" x14ac:dyDescent="0.35">
      <c r="A7" s="638"/>
      <c r="B7" s="385"/>
      <c r="C7" s="174"/>
      <c r="D7" s="606"/>
      <c r="E7" s="606"/>
      <c r="F7" s="606"/>
      <c r="G7" s="606"/>
      <c r="H7" s="174"/>
      <c r="I7" s="173"/>
      <c r="J7" s="174"/>
      <c r="K7" s="173"/>
      <c r="L7" s="132"/>
      <c r="M7" s="175"/>
      <c r="N7" s="132"/>
      <c r="O7" s="175"/>
      <c r="P7" s="132"/>
      <c r="Q7" s="571"/>
      <c r="R7" s="571"/>
      <c r="S7" s="571"/>
      <c r="T7" s="132"/>
      <c r="U7" s="175"/>
      <c r="V7" s="132"/>
      <c r="W7" s="175"/>
      <c r="X7" s="132"/>
      <c r="Y7" s="175"/>
    </row>
    <row r="8" spans="1:26" ht="15" hidden="1" customHeight="1" outlineLevel="1" x14ac:dyDescent="0.35">
      <c r="A8" s="638"/>
      <c r="B8" s="385"/>
      <c r="C8" s="174"/>
      <c r="D8" s="606"/>
      <c r="E8" s="606"/>
      <c r="F8" s="606"/>
      <c r="G8" s="606"/>
      <c r="H8" s="174"/>
      <c r="I8" s="173"/>
      <c r="J8" s="174"/>
      <c r="K8" s="173"/>
      <c r="L8" s="132"/>
      <c r="M8" s="175"/>
      <c r="N8" s="132"/>
      <c r="O8" s="175"/>
      <c r="P8" s="132"/>
      <c r="Q8" s="571"/>
      <c r="R8" s="571"/>
      <c r="S8" s="571"/>
      <c r="T8" s="132"/>
      <c r="U8" s="175"/>
      <c r="V8" s="132"/>
      <c r="W8" s="175"/>
      <c r="X8" s="132"/>
      <c r="Y8" s="175"/>
    </row>
    <row r="9" spans="1:26" s="13" customFormat="1" ht="15" customHeight="1" collapsed="1" x14ac:dyDescent="0.35">
      <c r="A9" s="91"/>
      <c r="B9" s="8"/>
      <c r="D9" s="8" t="s">
        <v>140</v>
      </c>
      <c r="E9" s="8"/>
      <c r="F9" s="637" t="s">
        <v>139</v>
      </c>
      <c r="G9" s="637"/>
      <c r="I9" s="8" t="s">
        <v>140</v>
      </c>
      <c r="K9" s="8" t="s">
        <v>140</v>
      </c>
      <c r="M9" s="8" t="s">
        <v>140</v>
      </c>
      <c r="O9" s="8" t="s">
        <v>140</v>
      </c>
      <c r="Q9" s="8" t="s">
        <v>140</v>
      </c>
      <c r="R9" s="8"/>
      <c r="S9" s="8" t="s">
        <v>140</v>
      </c>
      <c r="U9" s="8" t="s">
        <v>140</v>
      </c>
      <c r="W9" s="8" t="s">
        <v>140</v>
      </c>
      <c r="Y9" s="8" t="s">
        <v>140</v>
      </c>
    </row>
    <row r="10" spans="1:26" ht="6" customHeight="1" thickBot="1" x14ac:dyDescent="0.4">
      <c r="A10" s="89"/>
      <c r="B10" s="33"/>
      <c r="C10" s="30"/>
      <c r="D10" s="30"/>
      <c r="E10" s="30"/>
      <c r="F10" s="30"/>
      <c r="G10" s="30"/>
      <c r="H10" s="30"/>
      <c r="I10" s="30"/>
      <c r="J10" s="30"/>
      <c r="K10" s="30"/>
      <c r="L10" s="30"/>
      <c r="M10" s="30"/>
      <c r="N10" s="30"/>
      <c r="O10" s="30"/>
      <c r="P10" s="30"/>
      <c r="Q10" s="30"/>
      <c r="R10" s="30"/>
      <c r="S10" s="30"/>
      <c r="T10" s="30"/>
      <c r="U10" s="30"/>
      <c r="V10" s="30"/>
      <c r="W10" s="30"/>
      <c r="X10" s="30"/>
      <c r="Y10" s="30"/>
    </row>
    <row r="11" spans="1:26" ht="15" thickBot="1" x14ac:dyDescent="0.4">
      <c r="A11" s="105">
        <v>1</v>
      </c>
      <c r="B11" s="401" t="str">
        <f>VLOOKUP(A11,INputs!$G$3:$O$22,8,FALSE)</f>
        <v>Please fill out Sensitivity Labels Tab</v>
      </c>
      <c r="C11" s="190"/>
      <c r="D11" s="10"/>
      <c r="E11" s="190"/>
      <c r="F11" s="191" t="b">
        <v>0</v>
      </c>
      <c r="G11" s="190" t="s">
        <v>228</v>
      </c>
      <c r="H11" s="190"/>
      <c r="I11" s="10"/>
      <c r="J11" s="190"/>
      <c r="K11" s="10"/>
      <c r="L11" s="190"/>
      <c r="M11" s="10"/>
      <c r="N11" s="190"/>
      <c r="O11" s="10"/>
      <c r="P11" s="190"/>
      <c r="Q11" s="10"/>
      <c r="R11" s="190"/>
      <c r="S11" s="10"/>
      <c r="T11" s="190"/>
      <c r="U11" s="10"/>
      <c r="V11" s="190"/>
      <c r="W11" s="10"/>
      <c r="X11" s="190"/>
      <c r="Y11" s="10"/>
    </row>
    <row r="12" spans="1:26" ht="6" customHeight="1" thickBot="1" x14ac:dyDescent="0.4">
      <c r="A12" s="89"/>
      <c r="B12" s="33"/>
      <c r="C12" s="30"/>
      <c r="D12" s="30"/>
      <c r="E12" s="30"/>
      <c r="F12" s="30"/>
      <c r="G12" s="30"/>
      <c r="H12" s="30"/>
      <c r="I12" s="30"/>
      <c r="J12" s="30"/>
      <c r="K12" s="30"/>
      <c r="L12" s="30"/>
      <c r="M12" s="30"/>
      <c r="N12" s="30"/>
      <c r="O12" s="30"/>
      <c r="P12" s="30"/>
      <c r="Q12" s="30"/>
      <c r="R12" s="30"/>
      <c r="S12" s="30"/>
      <c r="T12" s="30"/>
      <c r="U12" s="30"/>
      <c r="V12" s="30"/>
      <c r="W12" s="30"/>
      <c r="X12" s="30"/>
      <c r="Y12" s="30"/>
    </row>
    <row r="13" spans="1:26" ht="15" customHeight="1" thickBot="1" x14ac:dyDescent="0.4">
      <c r="A13" s="105">
        <v>2</v>
      </c>
      <c r="B13" s="401" t="str">
        <f>VLOOKUP(A13,INputs!$G$3:$O$22,8,FALSE)</f>
        <v>Please fill out Sensitivity Labels Tab</v>
      </c>
      <c r="C13" s="190"/>
      <c r="D13" s="10"/>
      <c r="E13" s="190"/>
      <c r="F13" s="191" t="b">
        <v>0</v>
      </c>
      <c r="G13" s="190" t="s">
        <v>228</v>
      </c>
      <c r="H13" s="190"/>
      <c r="I13" s="10"/>
      <c r="J13" s="190"/>
      <c r="K13" s="10"/>
      <c r="L13" s="190"/>
      <c r="M13" s="10"/>
      <c r="N13" s="190"/>
      <c r="O13" s="10"/>
      <c r="P13" s="190"/>
      <c r="Q13" s="10"/>
      <c r="R13" s="190"/>
      <c r="S13" s="10"/>
      <c r="T13" s="190"/>
      <c r="U13" s="10"/>
      <c r="V13" s="190"/>
      <c r="W13" s="10"/>
      <c r="X13" s="190"/>
      <c r="Y13" s="10"/>
    </row>
    <row r="14" spans="1:26" ht="6" customHeight="1" thickBot="1" x14ac:dyDescent="0.4">
      <c r="A14" s="89"/>
      <c r="B14" s="33"/>
      <c r="C14" s="30"/>
      <c r="D14" s="30"/>
      <c r="E14" s="30"/>
      <c r="F14" s="30"/>
      <c r="G14" s="30"/>
      <c r="H14" s="30"/>
      <c r="I14" s="30"/>
      <c r="J14" s="30"/>
      <c r="K14" s="30"/>
      <c r="L14" s="30"/>
      <c r="M14" s="30"/>
      <c r="N14" s="30"/>
      <c r="O14" s="30"/>
      <c r="P14" s="30"/>
      <c r="Q14" s="30"/>
      <c r="R14" s="30"/>
      <c r="S14" s="30"/>
      <c r="T14" s="30"/>
      <c r="U14" s="30"/>
      <c r="V14" s="30"/>
      <c r="W14" s="30"/>
      <c r="X14" s="30"/>
      <c r="Y14" s="30"/>
    </row>
    <row r="15" spans="1:26" ht="15" customHeight="1" thickBot="1" x14ac:dyDescent="0.4">
      <c r="A15" s="105">
        <v>3</v>
      </c>
      <c r="B15" s="401" t="str">
        <f>VLOOKUP(A15,INputs!$G$3:$O$22,8,FALSE)</f>
        <v>Please fill out Sensitivity Labels Tab</v>
      </c>
      <c r="C15" s="190"/>
      <c r="D15" s="10"/>
      <c r="E15" s="190"/>
      <c r="F15" s="191" t="b">
        <v>0</v>
      </c>
      <c r="G15" s="190" t="s">
        <v>228</v>
      </c>
      <c r="H15" s="190"/>
      <c r="I15" s="10"/>
      <c r="J15" s="190"/>
      <c r="K15" s="10"/>
      <c r="L15" s="190"/>
      <c r="M15" s="10"/>
      <c r="N15" s="190"/>
      <c r="O15" s="10"/>
      <c r="P15" s="190"/>
      <c r="Q15" s="10"/>
      <c r="R15" s="190"/>
      <c r="S15" s="10"/>
      <c r="T15" s="190"/>
      <c r="U15" s="10"/>
      <c r="V15" s="190"/>
      <c r="W15" s="10"/>
      <c r="X15" s="190"/>
      <c r="Y15" s="10"/>
    </row>
    <row r="16" spans="1:26" ht="6" customHeight="1" thickBot="1" x14ac:dyDescent="0.4">
      <c r="A16" s="89"/>
      <c r="B16" s="33"/>
      <c r="C16" s="30"/>
      <c r="D16" s="30"/>
      <c r="E16" s="30"/>
      <c r="F16" s="30"/>
      <c r="G16" s="30"/>
      <c r="H16" s="30"/>
      <c r="I16" s="30"/>
      <c r="J16" s="30"/>
      <c r="K16" s="30"/>
      <c r="L16" s="30"/>
      <c r="M16" s="30"/>
      <c r="N16" s="30"/>
      <c r="O16" s="30"/>
      <c r="P16" s="30"/>
      <c r="Q16" s="30"/>
      <c r="R16" s="30"/>
      <c r="S16" s="30"/>
      <c r="T16" s="30"/>
      <c r="U16" s="30"/>
      <c r="V16" s="30"/>
      <c r="W16" s="30"/>
      <c r="X16" s="30"/>
      <c r="Y16" s="30"/>
    </row>
    <row r="17" spans="1:25" ht="15" customHeight="1" thickBot="1" x14ac:dyDescent="0.4">
      <c r="A17" s="105">
        <v>4</v>
      </c>
      <c r="B17" s="401" t="str">
        <f>VLOOKUP(A17,INputs!$G$3:$O$22,8,FALSE)</f>
        <v>Please fill out Sensitivity Labels Tab</v>
      </c>
      <c r="C17" s="190"/>
      <c r="D17" s="10"/>
      <c r="E17" s="190"/>
      <c r="F17" s="191" t="b">
        <v>0</v>
      </c>
      <c r="G17" s="190" t="s">
        <v>228</v>
      </c>
      <c r="H17" s="190"/>
      <c r="I17" s="10"/>
      <c r="J17" s="190"/>
      <c r="K17" s="10"/>
      <c r="L17" s="190"/>
      <c r="M17" s="10"/>
      <c r="N17" s="190"/>
      <c r="O17" s="10"/>
      <c r="P17" s="190"/>
      <c r="Q17" s="10"/>
      <c r="R17" s="190"/>
      <c r="S17" s="10"/>
      <c r="T17" s="190"/>
      <c r="U17" s="10"/>
      <c r="V17" s="190"/>
      <c r="W17" s="10"/>
      <c r="X17" s="190"/>
      <c r="Y17" s="10"/>
    </row>
    <row r="18" spans="1:25" ht="6" customHeight="1" thickBot="1" x14ac:dyDescent="0.4">
      <c r="A18" s="89"/>
      <c r="B18" s="33"/>
      <c r="C18" s="30"/>
      <c r="D18" s="30"/>
      <c r="E18" s="30"/>
      <c r="F18" s="30"/>
      <c r="G18" s="30"/>
      <c r="H18" s="30"/>
      <c r="I18" s="30"/>
      <c r="J18" s="30"/>
      <c r="K18" s="30"/>
      <c r="L18" s="30"/>
      <c r="M18" s="30"/>
      <c r="N18" s="30"/>
      <c r="O18" s="30"/>
      <c r="P18" s="30"/>
      <c r="Q18" s="30"/>
      <c r="R18" s="30"/>
      <c r="S18" s="30"/>
      <c r="T18" s="30"/>
      <c r="U18" s="30"/>
      <c r="V18" s="30"/>
      <c r="W18" s="30"/>
      <c r="X18" s="30"/>
      <c r="Y18" s="30"/>
    </row>
    <row r="19" spans="1:25" ht="15" thickBot="1" x14ac:dyDescent="0.4">
      <c r="A19" s="105">
        <v>5</v>
      </c>
      <c r="B19" s="401" t="str">
        <f>VLOOKUP(A19,INputs!$G$3:$O$22,8,FALSE)</f>
        <v>Please fill out Sensitivity Labels Tab</v>
      </c>
      <c r="C19" s="190"/>
      <c r="D19" s="10"/>
      <c r="E19" s="190"/>
      <c r="F19" s="191" t="b">
        <v>0</v>
      </c>
      <c r="G19" s="190" t="s">
        <v>228</v>
      </c>
      <c r="H19" s="190"/>
      <c r="I19" s="10"/>
      <c r="J19" s="190"/>
      <c r="K19" s="10"/>
      <c r="L19" s="190"/>
      <c r="M19" s="10"/>
      <c r="N19" s="190"/>
      <c r="O19" s="10"/>
      <c r="P19" s="190"/>
      <c r="Q19" s="10"/>
      <c r="R19" s="190"/>
      <c r="S19" s="10"/>
      <c r="T19" s="190"/>
      <c r="U19" s="10"/>
      <c r="V19" s="190"/>
      <c r="W19" s="10"/>
      <c r="X19" s="190"/>
      <c r="Y19" s="10"/>
    </row>
    <row r="20" spans="1:25" ht="6" customHeight="1" thickBot="1" x14ac:dyDescent="0.4">
      <c r="A20" s="89"/>
      <c r="B20" s="33"/>
      <c r="C20" s="30"/>
      <c r="D20" s="30"/>
      <c r="E20" s="30"/>
      <c r="F20" s="30"/>
      <c r="G20" s="30"/>
      <c r="H20" s="30"/>
      <c r="I20" s="30"/>
      <c r="J20" s="30"/>
      <c r="K20" s="30"/>
      <c r="L20" s="30"/>
      <c r="M20" s="30"/>
      <c r="N20" s="30"/>
      <c r="O20" s="30"/>
      <c r="P20" s="30"/>
      <c r="Q20" s="30"/>
      <c r="R20" s="30"/>
      <c r="S20" s="30"/>
      <c r="T20" s="30"/>
      <c r="U20" s="30"/>
      <c r="V20" s="30"/>
      <c r="W20" s="30"/>
      <c r="X20" s="30"/>
      <c r="Y20" s="30"/>
    </row>
    <row r="21" spans="1:25" ht="15" thickBot="1" x14ac:dyDescent="0.4">
      <c r="A21" s="105">
        <v>6</v>
      </c>
      <c r="B21" s="401" t="str">
        <f>VLOOKUP(A21,INputs!$G$3:$O$22,8,FALSE)</f>
        <v>Please fill out Sensitivity Labels Tab</v>
      </c>
      <c r="C21" s="190"/>
      <c r="D21" s="10"/>
      <c r="E21" s="190"/>
      <c r="F21" s="191" t="b">
        <v>0</v>
      </c>
      <c r="G21" s="190" t="s">
        <v>228</v>
      </c>
      <c r="H21" s="190"/>
      <c r="I21" s="10"/>
      <c r="J21" s="190"/>
      <c r="K21" s="10"/>
      <c r="L21" s="190"/>
      <c r="M21" s="10"/>
      <c r="N21" s="190"/>
      <c r="O21" s="10"/>
      <c r="P21" s="190"/>
      <c r="Q21" s="10"/>
      <c r="R21" s="190"/>
      <c r="S21" s="10"/>
      <c r="T21" s="190"/>
      <c r="U21" s="10"/>
      <c r="V21" s="190"/>
      <c r="W21" s="10"/>
      <c r="X21" s="190"/>
      <c r="Y21" s="10"/>
    </row>
    <row r="22" spans="1:25" ht="6" customHeight="1" thickBot="1" x14ac:dyDescent="0.4">
      <c r="A22" s="89"/>
      <c r="B22" s="33"/>
      <c r="C22" s="30"/>
      <c r="D22" s="30"/>
      <c r="E22" s="30"/>
      <c r="F22" s="30"/>
      <c r="G22" s="30"/>
      <c r="H22" s="30"/>
      <c r="I22" s="30"/>
      <c r="J22" s="30"/>
      <c r="K22" s="30"/>
      <c r="L22" s="30"/>
      <c r="M22" s="30"/>
      <c r="N22" s="30"/>
      <c r="O22" s="30"/>
      <c r="P22" s="30"/>
      <c r="Q22" s="30"/>
      <c r="R22" s="30"/>
      <c r="S22" s="30"/>
      <c r="T22" s="30"/>
      <c r="U22" s="30"/>
      <c r="V22" s="30"/>
      <c r="W22" s="30"/>
      <c r="X22" s="30"/>
      <c r="Y22" s="30"/>
    </row>
    <row r="23" spans="1:25" ht="15" thickBot="1" x14ac:dyDescent="0.4">
      <c r="A23" s="105">
        <v>7</v>
      </c>
      <c r="B23" s="401" t="str">
        <f>VLOOKUP(A23,INputs!$G$3:$O$22,8,FALSE)</f>
        <v>Please fill out Sensitivity Labels Tab</v>
      </c>
      <c r="C23" s="190"/>
      <c r="D23" s="10"/>
      <c r="E23" s="190"/>
      <c r="F23" s="191" t="b">
        <v>0</v>
      </c>
      <c r="G23" s="190" t="s">
        <v>228</v>
      </c>
      <c r="H23" s="190"/>
      <c r="I23" s="10"/>
      <c r="J23" s="190"/>
      <c r="K23" s="10"/>
      <c r="L23" s="190"/>
      <c r="M23" s="10"/>
      <c r="N23" s="190"/>
      <c r="O23" s="10"/>
      <c r="P23" s="190"/>
      <c r="Q23" s="10"/>
      <c r="R23" s="190"/>
      <c r="S23" s="10"/>
      <c r="T23" s="190"/>
      <c r="U23" s="10"/>
      <c r="V23" s="190"/>
      <c r="W23" s="10"/>
      <c r="X23" s="190"/>
      <c r="Y23" s="10"/>
    </row>
    <row r="24" spans="1:25" ht="6" customHeight="1" thickBot="1" x14ac:dyDescent="0.4">
      <c r="A24" s="89"/>
      <c r="B24" s="33"/>
      <c r="C24" s="30"/>
      <c r="D24" s="30"/>
      <c r="E24" s="30"/>
      <c r="F24" s="30"/>
      <c r="G24" s="30"/>
      <c r="H24" s="30"/>
      <c r="I24" s="30"/>
      <c r="J24" s="30"/>
      <c r="K24" s="30"/>
      <c r="L24" s="30"/>
      <c r="M24" s="30"/>
      <c r="N24" s="30"/>
      <c r="O24" s="30"/>
      <c r="P24" s="30"/>
      <c r="Q24" s="30"/>
      <c r="R24" s="30"/>
      <c r="S24" s="30"/>
      <c r="T24" s="30"/>
      <c r="U24" s="30"/>
      <c r="V24" s="30"/>
      <c r="W24" s="30"/>
      <c r="X24" s="30"/>
      <c r="Y24" s="30"/>
    </row>
    <row r="25" spans="1:25" ht="15" thickBot="1" x14ac:dyDescent="0.4">
      <c r="A25" s="105">
        <v>8</v>
      </c>
      <c r="B25" s="401" t="str">
        <f>VLOOKUP(A25,INputs!$G$3:$O$22,8,FALSE)</f>
        <v>Please fill out Sensitivity Labels Tab</v>
      </c>
      <c r="C25" s="190"/>
      <c r="D25" s="10"/>
      <c r="E25" s="190"/>
      <c r="F25" s="191" t="b">
        <v>0</v>
      </c>
      <c r="G25" s="190" t="s">
        <v>228</v>
      </c>
      <c r="H25" s="190"/>
      <c r="I25" s="10"/>
      <c r="J25" s="190"/>
      <c r="K25" s="10"/>
      <c r="L25" s="190"/>
      <c r="M25" s="10"/>
      <c r="N25" s="190"/>
      <c r="O25" s="10"/>
      <c r="P25" s="190"/>
      <c r="Q25" s="10"/>
      <c r="R25" s="190"/>
      <c r="S25" s="10"/>
      <c r="T25" s="190"/>
      <c r="U25" s="10"/>
      <c r="V25" s="190"/>
      <c r="W25" s="10"/>
      <c r="X25" s="190"/>
      <c r="Y25" s="10"/>
    </row>
    <row r="26" spans="1:25" ht="6" customHeight="1" thickBot="1" x14ac:dyDescent="0.4">
      <c r="B26" s="33"/>
      <c r="C26" s="30"/>
      <c r="D26" s="30"/>
      <c r="E26" s="30"/>
      <c r="F26" s="30"/>
      <c r="G26" s="30"/>
      <c r="H26" s="30"/>
      <c r="I26" s="30"/>
      <c r="J26" s="30"/>
      <c r="K26" s="30"/>
      <c r="L26" s="30"/>
      <c r="M26" s="30"/>
      <c r="N26" s="30"/>
      <c r="O26" s="30"/>
      <c r="P26" s="30"/>
      <c r="Q26" s="30"/>
      <c r="R26" s="30"/>
      <c r="S26" s="30"/>
      <c r="T26" s="30"/>
      <c r="U26" s="30"/>
      <c r="V26" s="30"/>
      <c r="W26" s="30"/>
      <c r="X26" s="30"/>
      <c r="Y26" s="30"/>
    </row>
    <row r="27" spans="1:25" ht="15" thickBot="1" x14ac:dyDescent="0.4">
      <c r="A27" s="105">
        <v>9</v>
      </c>
      <c r="B27" s="401" t="str">
        <f>VLOOKUP(A27,INputs!$G$3:$O$22,8,FALSE)</f>
        <v>Please fill out Sensitivity Labels Tab</v>
      </c>
      <c r="C27" s="190"/>
      <c r="D27" s="10"/>
      <c r="E27" s="190"/>
      <c r="F27" s="191" t="b">
        <v>0</v>
      </c>
      <c r="G27" s="190" t="s">
        <v>228</v>
      </c>
      <c r="H27" s="190"/>
      <c r="I27" s="10"/>
      <c r="J27" s="190"/>
      <c r="K27" s="10"/>
      <c r="L27" s="190"/>
      <c r="M27" s="10"/>
      <c r="N27" s="190"/>
      <c r="O27" s="10"/>
      <c r="P27" s="190"/>
      <c r="Q27" s="10"/>
      <c r="R27" s="190"/>
      <c r="S27" s="10"/>
      <c r="T27" s="190"/>
      <c r="U27" s="10"/>
      <c r="V27" s="190"/>
      <c r="W27" s="10"/>
      <c r="X27" s="190"/>
      <c r="Y27" s="10"/>
    </row>
    <row r="28" spans="1:25" ht="6" customHeight="1" thickBot="1" x14ac:dyDescent="0.4">
      <c r="B28" s="33"/>
      <c r="C28" s="30"/>
      <c r="D28" s="30"/>
      <c r="E28" s="30"/>
      <c r="F28" s="30"/>
      <c r="G28" s="30"/>
      <c r="H28" s="30"/>
      <c r="I28" s="30"/>
      <c r="J28" s="30"/>
      <c r="K28" s="30"/>
      <c r="L28" s="30"/>
      <c r="M28" s="30"/>
      <c r="N28" s="30"/>
      <c r="O28" s="30"/>
      <c r="P28" s="30"/>
      <c r="Q28" s="30"/>
      <c r="R28" s="30"/>
      <c r="S28" s="30"/>
      <c r="T28" s="30"/>
      <c r="U28" s="30"/>
      <c r="V28" s="30"/>
      <c r="W28" s="30"/>
      <c r="X28" s="30"/>
      <c r="Y28" s="30"/>
    </row>
    <row r="29" spans="1:25" ht="15" thickBot="1" x14ac:dyDescent="0.4">
      <c r="A29" s="105">
        <v>10</v>
      </c>
      <c r="B29" s="401" t="str">
        <f>VLOOKUP(A29,INputs!$G$3:$O$22,8,FALSE)</f>
        <v>Please fill out Sensitivity Labels Tab</v>
      </c>
      <c r="C29" s="190"/>
      <c r="D29" s="10"/>
      <c r="E29" s="190"/>
      <c r="F29" s="191" t="b">
        <v>0</v>
      </c>
      <c r="G29" s="190" t="s">
        <v>228</v>
      </c>
      <c r="H29" s="190"/>
      <c r="I29" s="10"/>
      <c r="J29" s="190"/>
      <c r="K29" s="10"/>
      <c r="L29" s="190"/>
      <c r="M29" s="10"/>
      <c r="N29" s="190"/>
      <c r="O29" s="10"/>
      <c r="P29" s="190"/>
      <c r="Q29" s="10"/>
      <c r="R29" s="190"/>
      <c r="S29" s="10"/>
      <c r="T29" s="190"/>
      <c r="U29" s="10"/>
      <c r="V29" s="190"/>
      <c r="W29" s="10"/>
      <c r="X29" s="190"/>
      <c r="Y29" s="10"/>
    </row>
    <row r="30" spans="1:25" ht="6" customHeight="1" thickBot="1" x14ac:dyDescent="0.4">
      <c r="B30" s="33"/>
      <c r="C30" s="30"/>
      <c r="D30" s="30"/>
      <c r="E30" s="30"/>
      <c r="F30" s="30"/>
      <c r="G30" s="30"/>
      <c r="H30" s="30"/>
      <c r="I30" s="30"/>
      <c r="J30" s="30"/>
      <c r="K30" s="30"/>
      <c r="L30" s="30"/>
      <c r="M30" s="30"/>
      <c r="N30" s="30"/>
      <c r="O30" s="30"/>
      <c r="P30" s="30"/>
      <c r="Q30" s="30"/>
      <c r="R30" s="30"/>
      <c r="S30" s="30"/>
      <c r="T30" s="30"/>
      <c r="U30" s="30"/>
      <c r="V30" s="30"/>
      <c r="W30" s="30"/>
      <c r="X30" s="30"/>
      <c r="Y30" s="30"/>
    </row>
    <row r="31" spans="1:25" ht="15" thickBot="1" x14ac:dyDescent="0.4">
      <c r="A31" s="105">
        <f>A29+1</f>
        <v>11</v>
      </c>
      <c r="B31" s="401" t="str">
        <f>VLOOKUP(A31,INputs!$G$3:$O$22,8,FALSE)</f>
        <v>Please fill out Sensitivity Labels Tab</v>
      </c>
      <c r="C31" s="190"/>
      <c r="D31" s="10"/>
      <c r="E31" s="190"/>
      <c r="F31" s="191" t="b">
        <v>0</v>
      </c>
      <c r="G31" s="190" t="s">
        <v>228</v>
      </c>
      <c r="H31" s="190"/>
      <c r="I31" s="10"/>
      <c r="J31" s="190"/>
      <c r="K31" s="10"/>
      <c r="L31" s="190"/>
      <c r="M31" s="10"/>
      <c r="N31" s="190"/>
      <c r="O31" s="10"/>
      <c r="P31" s="190"/>
      <c r="Q31" s="10"/>
      <c r="R31" s="190"/>
      <c r="S31" s="10"/>
      <c r="T31" s="190"/>
      <c r="U31" s="10"/>
      <c r="V31" s="190"/>
      <c r="W31" s="10"/>
      <c r="X31" s="190"/>
      <c r="Y31" s="10"/>
    </row>
    <row r="32" spans="1:25" ht="6" customHeight="1" thickBot="1" x14ac:dyDescent="0.4">
      <c r="B32" s="33"/>
      <c r="C32" s="30"/>
      <c r="D32" s="30"/>
      <c r="E32" s="30"/>
      <c r="F32" s="30"/>
      <c r="G32" s="30"/>
      <c r="H32" s="30"/>
      <c r="I32" s="30"/>
      <c r="J32" s="30"/>
      <c r="K32" s="30"/>
      <c r="L32" s="30"/>
      <c r="M32" s="30"/>
      <c r="N32" s="30"/>
      <c r="O32" s="30"/>
      <c r="P32" s="30"/>
      <c r="Q32" s="30"/>
      <c r="R32" s="30"/>
      <c r="S32" s="30"/>
      <c r="T32" s="30"/>
      <c r="U32" s="30"/>
      <c r="V32" s="30"/>
      <c r="W32" s="30"/>
      <c r="X32" s="30"/>
      <c r="Y32" s="30"/>
    </row>
    <row r="33" spans="1:25" ht="15" thickBot="1" x14ac:dyDescent="0.4">
      <c r="A33" s="105">
        <f>A31+1</f>
        <v>12</v>
      </c>
      <c r="B33" s="401" t="str">
        <f>VLOOKUP(A33,INputs!$G$3:$O$22,8,FALSE)</f>
        <v>Please fill out Sensitivity Labels Tab</v>
      </c>
      <c r="C33" s="190"/>
      <c r="D33" s="10"/>
      <c r="E33" s="190"/>
      <c r="F33" s="191" t="b">
        <v>0</v>
      </c>
      <c r="G33" s="190" t="s">
        <v>228</v>
      </c>
      <c r="H33" s="190"/>
      <c r="I33" s="10"/>
      <c r="J33" s="190"/>
      <c r="K33" s="10"/>
      <c r="L33" s="190"/>
      <c r="M33" s="10"/>
      <c r="N33" s="190"/>
      <c r="O33" s="10"/>
      <c r="P33" s="190"/>
      <c r="Q33" s="10"/>
      <c r="R33" s="190"/>
      <c r="S33" s="10"/>
      <c r="T33" s="190"/>
      <c r="U33" s="10"/>
      <c r="V33" s="190"/>
      <c r="W33" s="10"/>
      <c r="X33" s="190"/>
      <c r="Y33" s="10"/>
    </row>
    <row r="34" spans="1:25" ht="6" customHeight="1" thickBot="1" x14ac:dyDescent="0.4">
      <c r="B34" s="33"/>
      <c r="C34" s="30"/>
      <c r="D34" s="30"/>
      <c r="E34" s="30"/>
      <c r="F34" s="30"/>
      <c r="G34" s="30"/>
      <c r="H34" s="30"/>
      <c r="I34" s="30"/>
      <c r="J34" s="30"/>
      <c r="K34" s="30"/>
      <c r="L34" s="30"/>
      <c r="M34" s="30"/>
      <c r="N34" s="30"/>
      <c r="O34" s="30"/>
      <c r="P34" s="30"/>
      <c r="Q34" s="30"/>
      <c r="R34" s="30"/>
      <c r="S34" s="30"/>
      <c r="T34" s="30"/>
      <c r="U34" s="30"/>
      <c r="V34" s="30"/>
      <c r="W34" s="30"/>
      <c r="X34" s="30"/>
      <c r="Y34" s="30"/>
    </row>
    <row r="35" spans="1:25" ht="15" thickBot="1" x14ac:dyDescent="0.4">
      <c r="A35" s="105">
        <f>A33+1</f>
        <v>13</v>
      </c>
      <c r="B35" s="401" t="str">
        <f>VLOOKUP(A35,INputs!$G$3:$O$22,8,FALSE)</f>
        <v>Please fill out Sensitivity Labels Tab</v>
      </c>
      <c r="C35" s="190"/>
      <c r="D35" s="10"/>
      <c r="E35" s="190"/>
      <c r="F35" s="191" t="b">
        <v>0</v>
      </c>
      <c r="G35" s="190" t="s">
        <v>228</v>
      </c>
      <c r="H35" s="190"/>
      <c r="I35" s="10"/>
      <c r="J35" s="190"/>
      <c r="K35" s="10"/>
      <c r="L35" s="190"/>
      <c r="M35" s="10"/>
      <c r="N35" s="190"/>
      <c r="O35" s="10"/>
      <c r="P35" s="190"/>
      <c r="Q35" s="10"/>
      <c r="R35" s="190"/>
      <c r="S35" s="10"/>
      <c r="T35" s="190"/>
      <c r="U35" s="10"/>
      <c r="V35" s="190"/>
      <c r="W35" s="10"/>
      <c r="X35" s="190"/>
      <c r="Y35" s="10"/>
    </row>
    <row r="36" spans="1:25" ht="6" customHeight="1" thickBot="1" x14ac:dyDescent="0.4">
      <c r="B36" s="33"/>
      <c r="C36" s="30"/>
      <c r="D36" s="30"/>
      <c r="E36" s="30"/>
      <c r="F36" s="30"/>
      <c r="G36" s="30"/>
      <c r="H36" s="30"/>
      <c r="I36" s="30"/>
      <c r="J36" s="30"/>
      <c r="K36" s="30"/>
      <c r="L36" s="30"/>
      <c r="M36" s="30"/>
      <c r="N36" s="30"/>
      <c r="O36" s="30"/>
      <c r="P36" s="30"/>
      <c r="Q36" s="30"/>
      <c r="R36" s="30"/>
      <c r="S36" s="30"/>
      <c r="T36" s="30"/>
      <c r="U36" s="30"/>
      <c r="V36" s="30"/>
      <c r="W36" s="30"/>
      <c r="X36" s="30"/>
      <c r="Y36" s="30"/>
    </row>
    <row r="37" spans="1:25" ht="15" thickBot="1" x14ac:dyDescent="0.4">
      <c r="A37" s="105">
        <f>A35+1</f>
        <v>14</v>
      </c>
      <c r="B37" s="401" t="str">
        <f>VLOOKUP(A37,INputs!$G$3:$O$22,8,FALSE)</f>
        <v>Please fill out Sensitivity Labels Tab</v>
      </c>
      <c r="C37" s="190"/>
      <c r="D37" s="10"/>
      <c r="E37" s="190"/>
      <c r="F37" s="191" t="b">
        <v>0</v>
      </c>
      <c r="G37" s="190" t="s">
        <v>228</v>
      </c>
      <c r="H37" s="190"/>
      <c r="I37" s="10"/>
      <c r="J37" s="190"/>
      <c r="K37" s="10"/>
      <c r="L37" s="190"/>
      <c r="M37" s="10"/>
      <c r="N37" s="190"/>
      <c r="O37" s="10"/>
      <c r="P37" s="190"/>
      <c r="Q37" s="10"/>
      <c r="R37" s="190"/>
      <c r="S37" s="10"/>
      <c r="T37" s="190"/>
      <c r="U37" s="10"/>
      <c r="V37" s="190"/>
      <c r="W37" s="10"/>
      <c r="X37" s="190"/>
      <c r="Y37" s="10"/>
    </row>
    <row r="38" spans="1:25" ht="6" customHeight="1" thickBot="1" x14ac:dyDescent="0.4">
      <c r="B38" s="33"/>
      <c r="C38" s="30"/>
      <c r="D38" s="30"/>
      <c r="E38" s="30"/>
      <c r="F38" s="30"/>
      <c r="G38" s="30"/>
      <c r="H38" s="30"/>
      <c r="I38" s="30"/>
      <c r="J38" s="30"/>
      <c r="K38" s="30"/>
      <c r="L38" s="30"/>
      <c r="M38" s="30"/>
      <c r="N38" s="30"/>
      <c r="O38" s="30"/>
      <c r="P38" s="30"/>
      <c r="Q38" s="30"/>
      <c r="R38" s="30"/>
      <c r="S38" s="30"/>
      <c r="T38" s="30"/>
      <c r="U38" s="30"/>
      <c r="V38" s="30"/>
      <c r="W38" s="30"/>
      <c r="X38" s="30"/>
      <c r="Y38" s="30"/>
    </row>
    <row r="39" spans="1:25" ht="15" thickBot="1" x14ac:dyDescent="0.4">
      <c r="A39" s="105">
        <f>A37+1</f>
        <v>15</v>
      </c>
      <c r="B39" s="401" t="str">
        <f>VLOOKUP(A39,INputs!$G$3:$O$22,8,FALSE)</f>
        <v>Please fill out Sensitivity Labels Tab</v>
      </c>
      <c r="C39" s="190"/>
      <c r="D39" s="10"/>
      <c r="E39" s="190"/>
      <c r="F39" s="191" t="b">
        <v>0</v>
      </c>
      <c r="G39" s="190" t="s">
        <v>228</v>
      </c>
      <c r="H39" s="190"/>
      <c r="I39" s="10"/>
      <c r="J39" s="190"/>
      <c r="K39" s="10"/>
      <c r="L39" s="190"/>
      <c r="M39" s="10"/>
      <c r="N39" s="190"/>
      <c r="O39" s="10"/>
      <c r="P39" s="190"/>
      <c r="Q39" s="10"/>
      <c r="R39" s="190"/>
      <c r="S39" s="10"/>
      <c r="T39" s="190"/>
      <c r="U39" s="10"/>
      <c r="V39" s="190"/>
      <c r="W39" s="10"/>
      <c r="X39" s="190"/>
      <c r="Y39" s="10"/>
    </row>
    <row r="40" spans="1:25" ht="6" customHeight="1" thickBot="1" x14ac:dyDescent="0.4">
      <c r="B40" s="33"/>
      <c r="C40" s="30"/>
      <c r="D40" s="30"/>
      <c r="E40" s="30"/>
      <c r="F40" s="30"/>
      <c r="G40" s="30"/>
      <c r="H40" s="30"/>
      <c r="I40" s="30"/>
      <c r="J40" s="30"/>
      <c r="K40" s="30"/>
      <c r="L40" s="30"/>
      <c r="M40" s="30"/>
      <c r="N40" s="30"/>
      <c r="O40" s="30"/>
      <c r="P40" s="30"/>
      <c r="Q40" s="30"/>
      <c r="R40" s="30"/>
      <c r="S40" s="30"/>
      <c r="T40" s="30"/>
      <c r="U40" s="30"/>
      <c r="V40" s="30"/>
      <c r="W40" s="30"/>
      <c r="X40" s="30"/>
      <c r="Y40" s="30"/>
    </row>
    <row r="41" spans="1:25" ht="15" thickBot="1" x14ac:dyDescent="0.4">
      <c r="A41" s="105">
        <f>A39+1</f>
        <v>16</v>
      </c>
      <c r="B41" s="401" t="str">
        <f>VLOOKUP(A41,INputs!$G$3:$O$22,8,FALSE)</f>
        <v>Please fill out Sensitivity Labels Tab</v>
      </c>
      <c r="C41" s="190"/>
      <c r="D41" s="10"/>
      <c r="E41" s="190"/>
      <c r="F41" s="191" t="b">
        <v>0</v>
      </c>
      <c r="G41" s="190" t="s">
        <v>228</v>
      </c>
      <c r="H41" s="190"/>
      <c r="I41" s="10"/>
      <c r="J41" s="190"/>
      <c r="K41" s="10"/>
      <c r="L41" s="190"/>
      <c r="M41" s="10"/>
      <c r="N41" s="190"/>
      <c r="O41" s="10"/>
      <c r="P41" s="190"/>
      <c r="Q41" s="10"/>
      <c r="R41" s="190"/>
      <c r="S41" s="10"/>
      <c r="T41" s="190"/>
      <c r="U41" s="10"/>
      <c r="V41" s="190"/>
      <c r="W41" s="10"/>
      <c r="X41" s="190"/>
      <c r="Y41" s="10"/>
    </row>
    <row r="42" spans="1:25" ht="6" customHeight="1" thickBot="1" x14ac:dyDescent="0.4">
      <c r="B42" s="33"/>
      <c r="C42" s="30"/>
      <c r="D42" s="30"/>
      <c r="E42" s="30"/>
      <c r="F42" s="30"/>
      <c r="G42" s="30"/>
      <c r="H42" s="30"/>
      <c r="I42" s="30"/>
      <c r="J42" s="30"/>
      <c r="K42" s="30"/>
      <c r="L42" s="30"/>
      <c r="M42" s="30"/>
      <c r="N42" s="30"/>
      <c r="O42" s="30"/>
      <c r="P42" s="30"/>
      <c r="Q42" s="30"/>
      <c r="R42" s="30"/>
      <c r="S42" s="30"/>
      <c r="T42" s="30"/>
      <c r="U42" s="30"/>
      <c r="V42" s="30"/>
      <c r="W42" s="30"/>
      <c r="X42" s="30"/>
      <c r="Y42" s="30"/>
    </row>
    <row r="43" spans="1:25" ht="15" thickBot="1" x14ac:dyDescent="0.4">
      <c r="A43" s="105">
        <f>A41+1</f>
        <v>17</v>
      </c>
      <c r="B43" s="401" t="str">
        <f>VLOOKUP(A43,INputs!$G$3:$O$22,8,FALSE)</f>
        <v>Please fill out Sensitivity Labels Tab</v>
      </c>
      <c r="C43" s="190"/>
      <c r="D43" s="10"/>
      <c r="E43" s="190"/>
      <c r="F43" s="191" t="b">
        <v>0</v>
      </c>
      <c r="G43" s="190" t="s">
        <v>228</v>
      </c>
      <c r="H43" s="190"/>
      <c r="I43" s="10"/>
      <c r="J43" s="190"/>
      <c r="K43" s="10"/>
      <c r="L43" s="190"/>
      <c r="M43" s="10"/>
      <c r="N43" s="190"/>
      <c r="O43" s="10"/>
      <c r="P43" s="190"/>
      <c r="Q43" s="10"/>
      <c r="R43" s="190"/>
      <c r="S43" s="10"/>
      <c r="T43" s="190"/>
      <c r="U43" s="10"/>
      <c r="V43" s="190"/>
      <c r="W43" s="10"/>
      <c r="X43" s="190"/>
      <c r="Y43" s="10"/>
    </row>
    <row r="44" spans="1:25" ht="6" customHeight="1" thickBot="1" x14ac:dyDescent="0.4">
      <c r="B44" s="33"/>
      <c r="C44" s="30"/>
      <c r="D44" s="30"/>
      <c r="E44" s="30"/>
      <c r="F44" s="30"/>
      <c r="G44" s="30"/>
      <c r="H44" s="30"/>
      <c r="I44" s="30"/>
      <c r="J44" s="30"/>
      <c r="K44" s="30"/>
      <c r="L44" s="30"/>
      <c r="M44" s="30"/>
      <c r="N44" s="30"/>
      <c r="O44" s="30"/>
      <c r="P44" s="30"/>
      <c r="Q44" s="30"/>
      <c r="R44" s="30"/>
      <c r="S44" s="30"/>
      <c r="T44" s="30"/>
      <c r="U44" s="30"/>
      <c r="V44" s="30"/>
      <c r="W44" s="30"/>
      <c r="X44" s="30"/>
      <c r="Y44" s="30"/>
    </row>
    <row r="45" spans="1:25" ht="15" thickBot="1" x14ac:dyDescent="0.4">
      <c r="A45" s="105">
        <f>A43+1</f>
        <v>18</v>
      </c>
      <c r="B45" s="401" t="str">
        <f>VLOOKUP(A45,INputs!$G$3:$O$22,8,FALSE)</f>
        <v>Please fill out Sensitivity Labels Tab</v>
      </c>
      <c r="C45" s="190"/>
      <c r="D45" s="10"/>
      <c r="E45" s="190"/>
      <c r="F45" s="191" t="b">
        <v>0</v>
      </c>
      <c r="G45" s="190" t="s">
        <v>228</v>
      </c>
      <c r="H45" s="190"/>
      <c r="I45" s="10"/>
      <c r="J45" s="190"/>
      <c r="K45" s="10"/>
      <c r="L45" s="190"/>
      <c r="M45" s="10"/>
      <c r="N45" s="190"/>
      <c r="O45" s="10"/>
      <c r="P45" s="190"/>
      <c r="Q45" s="10"/>
      <c r="R45" s="190"/>
      <c r="S45" s="10"/>
      <c r="T45" s="190"/>
      <c r="U45" s="10"/>
      <c r="V45" s="190"/>
      <c r="W45" s="10"/>
      <c r="X45" s="190"/>
      <c r="Y45" s="10"/>
    </row>
    <row r="46" spans="1:25" ht="6" customHeight="1" thickBot="1" x14ac:dyDescent="0.4">
      <c r="B46" s="33"/>
      <c r="C46" s="30"/>
      <c r="D46" s="30"/>
      <c r="E46" s="30"/>
      <c r="F46" s="30"/>
      <c r="G46" s="30"/>
      <c r="H46" s="30"/>
      <c r="I46" s="30"/>
      <c r="J46" s="30"/>
      <c r="K46" s="30"/>
      <c r="L46" s="30"/>
      <c r="M46" s="30"/>
      <c r="N46" s="30"/>
      <c r="O46" s="30"/>
      <c r="P46" s="30"/>
      <c r="Q46" s="30"/>
      <c r="R46" s="30"/>
      <c r="S46" s="30"/>
      <c r="T46" s="30"/>
      <c r="U46" s="30"/>
      <c r="V46" s="30"/>
      <c r="W46" s="30"/>
      <c r="X46" s="30"/>
      <c r="Y46" s="30"/>
    </row>
    <row r="47" spans="1:25" ht="15" thickBot="1" x14ac:dyDescent="0.4">
      <c r="A47" s="105">
        <f>A45+1</f>
        <v>19</v>
      </c>
      <c r="B47" s="401" t="str">
        <f>VLOOKUP(A47,INputs!$G$3:$O$22,8,FALSE)</f>
        <v>Please fill out Sensitivity Labels Tab</v>
      </c>
      <c r="C47" s="190"/>
      <c r="D47" s="10"/>
      <c r="E47" s="190"/>
      <c r="F47" s="191" t="b">
        <v>0</v>
      </c>
      <c r="G47" s="190" t="s">
        <v>228</v>
      </c>
      <c r="H47" s="190"/>
      <c r="I47" s="10"/>
      <c r="J47" s="190"/>
      <c r="K47" s="10"/>
      <c r="L47" s="190"/>
      <c r="M47" s="10"/>
      <c r="N47" s="190"/>
      <c r="O47" s="10"/>
      <c r="P47" s="190"/>
      <c r="Q47" s="10"/>
      <c r="R47" s="190"/>
      <c r="S47" s="10"/>
      <c r="T47" s="190"/>
      <c r="U47" s="403"/>
      <c r="V47" s="190"/>
      <c r="W47" s="10"/>
      <c r="X47" s="190"/>
      <c r="Y47" s="10"/>
    </row>
    <row r="48" spans="1:25" ht="6" customHeight="1" thickBot="1" x14ac:dyDescent="0.4">
      <c r="B48" s="33"/>
      <c r="C48" s="30"/>
      <c r="D48" s="30"/>
      <c r="E48" s="30"/>
      <c r="F48" s="30"/>
      <c r="G48" s="30"/>
      <c r="H48" s="30"/>
      <c r="I48" s="30"/>
      <c r="J48" s="30"/>
      <c r="K48" s="30"/>
      <c r="L48" s="30"/>
      <c r="M48" s="30"/>
      <c r="N48" s="30"/>
      <c r="O48" s="30"/>
      <c r="P48" s="30"/>
      <c r="Q48" s="30"/>
      <c r="R48" s="30"/>
      <c r="S48" s="30"/>
      <c r="T48" s="30"/>
      <c r="U48" s="30"/>
      <c r="V48" s="30"/>
      <c r="W48" s="30"/>
      <c r="X48" s="30"/>
      <c r="Y48" s="30"/>
    </row>
    <row r="49" spans="1:25" ht="15" thickBot="1" x14ac:dyDescent="0.4">
      <c r="A49" s="105">
        <f>A47+1</f>
        <v>20</v>
      </c>
      <c r="B49" s="401" t="str">
        <f>VLOOKUP(A49,INputs!$G$3:$O$22,8,FALSE)</f>
        <v>Please fill out Sensitivity Labels Tab</v>
      </c>
      <c r="C49" s="190"/>
      <c r="D49" s="10"/>
      <c r="E49" s="190"/>
      <c r="F49" s="191" t="b">
        <v>0</v>
      </c>
      <c r="G49" s="190" t="s">
        <v>228</v>
      </c>
      <c r="H49" s="190"/>
      <c r="I49" s="10"/>
      <c r="J49" s="190"/>
      <c r="K49" s="10"/>
      <c r="L49" s="190"/>
      <c r="M49" s="10"/>
      <c r="N49" s="190"/>
      <c r="O49" s="10"/>
      <c r="P49" s="190"/>
      <c r="Q49" s="10"/>
      <c r="R49" s="190"/>
      <c r="S49" s="10"/>
      <c r="T49" s="190"/>
      <c r="U49" s="10"/>
      <c r="V49" s="190"/>
      <c r="W49" s="10"/>
      <c r="X49" s="190"/>
      <c r="Y49" s="10"/>
    </row>
    <row r="50" spans="1:25" ht="6" customHeight="1" x14ac:dyDescent="0.35">
      <c r="B50" s="33"/>
      <c r="C50" s="30"/>
      <c r="D50" s="30"/>
      <c r="E50" s="30"/>
      <c r="F50" s="30"/>
      <c r="G50" s="30"/>
      <c r="H50" s="30"/>
      <c r="I50" s="30"/>
      <c r="J50" s="30"/>
      <c r="K50" s="30"/>
      <c r="L50" s="30"/>
      <c r="M50" s="30"/>
      <c r="N50" s="30"/>
      <c r="O50" s="30"/>
      <c r="P50" s="30"/>
      <c r="Q50" s="30"/>
      <c r="R50" s="30"/>
      <c r="S50" s="30"/>
      <c r="T50" s="30"/>
      <c r="U50" s="30"/>
      <c r="V50" s="30"/>
      <c r="W50" s="30"/>
      <c r="X50" s="30"/>
      <c r="Y50" s="30"/>
    </row>
  </sheetData>
  <mergeCells count="17">
    <mergeCell ref="B1:D1"/>
    <mergeCell ref="D3:G3"/>
    <mergeCell ref="D2:G2"/>
    <mergeCell ref="F9:G9"/>
    <mergeCell ref="A4:A8"/>
    <mergeCell ref="D8:G8"/>
    <mergeCell ref="D7:G7"/>
    <mergeCell ref="D6:G6"/>
    <mergeCell ref="D5:G5"/>
    <mergeCell ref="D4:G4"/>
    <mergeCell ref="Q7:S7"/>
    <mergeCell ref="Q8:S8"/>
    <mergeCell ref="Q2:S2"/>
    <mergeCell ref="Q3:S3"/>
    <mergeCell ref="Q4:S4"/>
    <mergeCell ref="Q5:S5"/>
    <mergeCell ref="Q6:S6"/>
  </mergeCells>
  <conditionalFormatting sqref="O11">
    <cfRule type="expression" dxfId="1666" priority="553">
      <formula>$U11="yes"</formula>
    </cfRule>
  </conditionalFormatting>
  <conditionalFormatting sqref="O13">
    <cfRule type="expression" dxfId="1660" priority="429">
      <formula>$U13="yes"</formula>
    </cfRule>
  </conditionalFormatting>
  <conditionalFormatting sqref="O15">
    <cfRule type="expression" dxfId="1652" priority="424">
      <formula>$U15="yes"</formula>
    </cfRule>
  </conditionalFormatting>
  <conditionalFormatting sqref="O17">
    <cfRule type="expression" dxfId="1648" priority="419">
      <formula>$U17="yes"</formula>
    </cfRule>
  </conditionalFormatting>
  <conditionalFormatting sqref="O19">
    <cfRule type="expression" dxfId="1643" priority="414">
      <formula>$U19="yes"</formula>
    </cfRule>
  </conditionalFormatting>
  <conditionalFormatting sqref="O21">
    <cfRule type="expression" dxfId="1638" priority="409">
      <formula>$U21="yes"</formula>
    </cfRule>
  </conditionalFormatting>
  <conditionalFormatting sqref="O23">
    <cfRule type="expression" dxfId="1633" priority="404">
      <formula>$U23="yes"</formula>
    </cfRule>
  </conditionalFormatting>
  <conditionalFormatting sqref="O25">
    <cfRule type="expression" dxfId="1630" priority="399">
      <formula>$U25="yes"</formula>
    </cfRule>
  </conditionalFormatting>
  <conditionalFormatting sqref="O27">
    <cfRule type="expression" dxfId="1626" priority="394">
      <formula>$U27="yes"</formula>
    </cfRule>
  </conditionalFormatting>
  <conditionalFormatting sqref="O29">
    <cfRule type="expression" dxfId="1619" priority="389">
      <formula>$U29="yes"</formula>
    </cfRule>
  </conditionalFormatting>
  <conditionalFormatting sqref="O31">
    <cfRule type="expression" dxfId="1616" priority="384">
      <formula>$U31="yes"</formula>
    </cfRule>
  </conditionalFormatting>
  <conditionalFormatting sqref="O33">
    <cfRule type="expression" dxfId="1610" priority="379">
      <formula>$U33="yes"</formula>
    </cfRule>
  </conditionalFormatting>
  <conditionalFormatting sqref="O35">
    <cfRule type="expression" dxfId="1606" priority="374">
      <formula>$U35="yes"</formula>
    </cfRule>
  </conditionalFormatting>
  <conditionalFormatting sqref="O37">
    <cfRule type="expression" dxfId="1597" priority="369">
      <formula>$U37="yes"</formula>
    </cfRule>
  </conditionalFormatting>
  <conditionalFormatting sqref="O39">
    <cfRule type="expression" dxfId="1595" priority="364">
      <formula>$U39="yes"</formula>
    </cfRule>
  </conditionalFormatting>
  <conditionalFormatting sqref="O41">
    <cfRule type="expression" dxfId="1589" priority="359">
      <formula>$U41="yes"</formula>
    </cfRule>
  </conditionalFormatting>
  <conditionalFormatting sqref="O43">
    <cfRule type="expression" dxfId="1586" priority="354">
      <formula>$U43="yes"</formula>
    </cfRule>
  </conditionalFormatting>
  <conditionalFormatting sqref="O45">
    <cfRule type="expression" dxfId="1578" priority="349">
      <formula>$U45="yes"</formula>
    </cfRule>
  </conditionalFormatting>
  <conditionalFormatting sqref="O47">
    <cfRule type="expression" dxfId="1576" priority="344">
      <formula>$U47="yes"</formula>
    </cfRule>
  </conditionalFormatting>
  <conditionalFormatting sqref="O49">
    <cfRule type="expression" dxfId="1570" priority="339">
      <formula>$U49="yes"</formula>
    </cfRule>
  </conditionalFormatting>
  <dataValidations count="9">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22" id="{386AE6AB-6934-4076-8735-C7271B108B00}">
            <xm:f>$B11=INputs!$P$4</xm:f>
            <x14:dxf>
              <font>
                <color theme="2" tint="-0.24994659260841701"/>
              </font>
            </x14:dxf>
          </x14:cfRule>
          <x14:cfRule type="expression" priority="123" id="{4A042FAE-2E8B-43DB-9885-34669ABF3795}">
            <xm:f>$B11=INputs!$P$3</xm:f>
            <x14:dxf>
              <font>
                <color theme="2" tint="-0.24994659260841701"/>
              </font>
            </x14:dxf>
          </x14:cfRule>
          <xm:sqref>B11</xm:sqref>
        </x14:conditionalFormatting>
        <x14:conditionalFormatting xmlns:xm="http://schemas.microsoft.com/office/excel/2006/main">
          <x14:cfRule type="expression" priority="82" id="{6CE0B127-C8CC-4E93-BA47-D58A3B600386}">
            <xm:f>$B13=INputs!$P$4</xm:f>
            <x14:dxf>
              <font>
                <color theme="2" tint="-0.24994659260841701"/>
              </font>
            </x14:dxf>
          </x14:cfRule>
          <x14:cfRule type="expression" priority="83" id="{105D8A08-341C-4ACC-A3D8-0057EC97B18A}">
            <xm:f>$B13=INputs!$P$3</xm:f>
            <x14:dxf>
              <font>
                <color theme="2" tint="-0.24994659260841701"/>
              </font>
            </x14:dxf>
          </x14:cfRule>
          <xm:sqref>B13</xm:sqref>
        </x14:conditionalFormatting>
        <x14:conditionalFormatting xmlns:xm="http://schemas.microsoft.com/office/excel/2006/main">
          <x14:cfRule type="expression" priority="80" id="{165D9218-E7BA-4E1F-94C9-15EABD43B8FF}">
            <xm:f>$B15=INputs!$P$3</xm:f>
            <x14:dxf>
              <font>
                <color theme="2" tint="-0.24994659260841701"/>
              </font>
            </x14:dxf>
          </x14:cfRule>
          <x14:cfRule type="expression" priority="79" id="{CF3DC6ED-8088-467D-8DCD-DD01D3620830}">
            <xm:f>$B15=INputs!$P$4</xm:f>
            <x14:dxf>
              <font>
                <color theme="2" tint="-0.24994659260841701"/>
              </font>
            </x14:dxf>
          </x14:cfRule>
          <xm:sqref>B15</xm:sqref>
        </x14:conditionalFormatting>
        <x14:conditionalFormatting xmlns:xm="http://schemas.microsoft.com/office/excel/2006/main">
          <x14:cfRule type="expression" priority="77" id="{AE9664F9-C98F-4A50-A2B1-0132BF558EDC}">
            <xm:f>$B17=INputs!$P$3</xm:f>
            <x14:dxf>
              <font>
                <color theme="2" tint="-0.24994659260841701"/>
              </font>
            </x14:dxf>
          </x14:cfRule>
          <x14:cfRule type="expression" priority="76" id="{B6F4F92C-539A-4F42-B917-E16CDB9FB686}">
            <xm:f>$B17=INputs!$P$4</xm:f>
            <x14:dxf>
              <font>
                <color theme="2" tint="-0.24994659260841701"/>
              </font>
            </x14:dxf>
          </x14:cfRule>
          <xm:sqref>B17</xm:sqref>
        </x14:conditionalFormatting>
        <x14:conditionalFormatting xmlns:xm="http://schemas.microsoft.com/office/excel/2006/main">
          <x14:cfRule type="expression" priority="73" id="{7FDB1146-64E5-4D5B-BF76-9348CED55835}">
            <xm:f>$B19=INputs!$P$4</xm:f>
            <x14:dxf>
              <font>
                <color theme="2" tint="-0.24994659260841701"/>
              </font>
            </x14:dxf>
          </x14:cfRule>
          <x14:cfRule type="expression" priority="74" id="{4A6CAE88-BEE0-4744-873C-0F14C08A965D}">
            <xm:f>$B19=INputs!$P$3</xm:f>
            <x14:dxf>
              <font>
                <color theme="2" tint="-0.24994659260841701"/>
              </font>
            </x14:dxf>
          </x14:cfRule>
          <xm:sqref>B19</xm:sqref>
        </x14:conditionalFormatting>
        <x14:conditionalFormatting xmlns:xm="http://schemas.microsoft.com/office/excel/2006/main">
          <x14:cfRule type="expression" priority="71" id="{C3E2B02C-BD6D-4F01-B22D-E922B9F3F15B}">
            <xm:f>$B21=INputs!$P$3</xm:f>
            <x14:dxf>
              <font>
                <color theme="2" tint="-0.24994659260841701"/>
              </font>
            </x14:dxf>
          </x14:cfRule>
          <x14:cfRule type="expression" priority="70" id="{E3078FB5-0FF3-4AC4-AB9D-78953336FEC4}">
            <xm:f>$B21=INputs!$P$4</xm:f>
            <x14:dxf>
              <font>
                <color theme="2" tint="-0.24994659260841701"/>
              </font>
            </x14:dxf>
          </x14:cfRule>
          <xm:sqref>B21</xm:sqref>
        </x14:conditionalFormatting>
        <x14:conditionalFormatting xmlns:xm="http://schemas.microsoft.com/office/excel/2006/main">
          <x14:cfRule type="expression" priority="62" id="{88F1EDC0-20D2-455F-87B7-4EE216FBC86E}">
            <xm:f>$B23=INputs!$P$3</xm:f>
            <x14:dxf>
              <font>
                <color theme="2" tint="-0.24994659260841701"/>
              </font>
            </x14:dxf>
          </x14:cfRule>
          <x14:cfRule type="expression" priority="61" id="{6986C262-5E49-4BDE-BD59-1AC73447AA35}">
            <xm:f>$B23=INputs!$P$4</xm:f>
            <x14:dxf>
              <font>
                <color theme="2" tint="-0.24994659260841701"/>
              </font>
            </x14:dxf>
          </x14:cfRule>
          <xm:sqref>B23</xm:sqref>
        </x14:conditionalFormatting>
        <x14:conditionalFormatting xmlns:xm="http://schemas.microsoft.com/office/excel/2006/main">
          <x14:cfRule type="expression" priority="59" id="{D2801CA6-20FE-4204-9E23-E4DF202B276B}">
            <xm:f>$B25=INputs!$P$3</xm:f>
            <x14:dxf>
              <font>
                <color theme="2" tint="-0.24994659260841701"/>
              </font>
            </x14:dxf>
          </x14:cfRule>
          <x14:cfRule type="expression" priority="58" id="{24DF76D5-A654-4A3E-BD25-CC31E6E7B72D}">
            <xm:f>$B25=INputs!$P$4</xm:f>
            <x14:dxf>
              <font>
                <color theme="2" tint="-0.24994659260841701"/>
              </font>
            </x14:dxf>
          </x14:cfRule>
          <xm:sqref>B25</xm:sqref>
        </x14:conditionalFormatting>
        <x14:conditionalFormatting xmlns:xm="http://schemas.microsoft.com/office/excel/2006/main">
          <x14:cfRule type="expression" priority="56" id="{F25AFE49-8D12-4534-977E-D89280287C82}">
            <xm:f>$B27=INputs!$P$3</xm:f>
            <x14:dxf>
              <font>
                <color theme="2" tint="-0.24994659260841701"/>
              </font>
            </x14:dxf>
          </x14:cfRule>
          <x14:cfRule type="expression" priority="55" id="{A3D68865-F603-49EE-807F-A9E6A3057C6D}">
            <xm:f>$B27=INputs!$P$4</xm:f>
            <x14:dxf>
              <font>
                <color theme="2" tint="-0.24994659260841701"/>
              </font>
            </x14:dxf>
          </x14:cfRule>
          <xm:sqref>B27</xm:sqref>
        </x14:conditionalFormatting>
        <x14:conditionalFormatting xmlns:xm="http://schemas.microsoft.com/office/excel/2006/main">
          <x14:cfRule type="expression" priority="52" id="{786D5F85-081A-4DE0-9C98-F3925FEA43DA}">
            <xm:f>$B29=INputs!$P$4</xm:f>
            <x14:dxf>
              <font>
                <color theme="2" tint="-0.24994659260841701"/>
              </font>
            </x14:dxf>
          </x14:cfRule>
          <x14:cfRule type="expression" priority="53" id="{C6B6FD4D-7A76-452C-8E20-6478565A2C6C}">
            <xm:f>$B29=INputs!$P$3</xm:f>
            <x14:dxf>
              <font>
                <color theme="2" tint="-0.24994659260841701"/>
              </font>
            </x14:dxf>
          </x14:cfRule>
          <xm:sqref>B29</xm:sqref>
        </x14:conditionalFormatting>
        <x14:conditionalFormatting xmlns:xm="http://schemas.microsoft.com/office/excel/2006/main">
          <x14:cfRule type="expression" priority="50" id="{C4ACCD8F-2A9D-40BE-9B7F-FB77421DBF0E}">
            <xm:f>$B31=INputs!$P$3</xm:f>
            <x14:dxf>
              <font>
                <color theme="2" tint="-0.24994659260841701"/>
              </font>
            </x14:dxf>
          </x14:cfRule>
          <x14:cfRule type="expression" priority="49" id="{12C1C490-B618-4187-B767-D0A7611008D8}">
            <xm:f>$B31=INputs!$P$4</xm:f>
            <x14:dxf>
              <font>
                <color theme="2" tint="-0.24994659260841701"/>
              </font>
            </x14:dxf>
          </x14:cfRule>
          <xm:sqref>B31</xm:sqref>
        </x14:conditionalFormatting>
        <x14:conditionalFormatting xmlns:xm="http://schemas.microsoft.com/office/excel/2006/main">
          <x14:cfRule type="expression" priority="46" id="{35D673EE-CBD2-4605-BB2A-AAFA79C76F90}">
            <xm:f>$B33=INputs!$P$4</xm:f>
            <x14:dxf>
              <font>
                <color theme="2" tint="-0.24994659260841701"/>
              </font>
            </x14:dxf>
          </x14:cfRule>
          <x14:cfRule type="expression" priority="47" id="{2E6F9F7F-1149-4887-8D73-BF2BBC407B17}">
            <xm:f>$B33=INputs!$P$3</xm:f>
            <x14:dxf>
              <font>
                <color theme="2" tint="-0.24994659260841701"/>
              </font>
            </x14:dxf>
          </x14:cfRule>
          <xm:sqref>B33</xm:sqref>
        </x14:conditionalFormatting>
        <x14:conditionalFormatting xmlns:xm="http://schemas.microsoft.com/office/excel/2006/main">
          <x14:cfRule type="expression" priority="44" id="{110034F6-820B-40B7-8F3C-D7AF157DBB2E}">
            <xm:f>$B35=INputs!$P$3</xm:f>
            <x14:dxf>
              <font>
                <color theme="2" tint="-0.24994659260841701"/>
              </font>
            </x14:dxf>
          </x14:cfRule>
          <x14:cfRule type="expression" priority="43" id="{84869F3F-AE5B-44B6-AE74-450E81D86D09}">
            <xm:f>$B35=INputs!$P$4</xm:f>
            <x14:dxf>
              <font>
                <color theme="2" tint="-0.24994659260841701"/>
              </font>
            </x14:dxf>
          </x14:cfRule>
          <xm:sqref>B35</xm:sqref>
        </x14:conditionalFormatting>
        <x14:conditionalFormatting xmlns:xm="http://schemas.microsoft.com/office/excel/2006/main">
          <x14:cfRule type="expression" priority="40" id="{0250F1C0-E74C-4206-AFD1-0840D5751AFC}">
            <xm:f>$B37=INputs!$P$4</xm:f>
            <x14:dxf>
              <font>
                <color theme="2" tint="-0.24994659260841701"/>
              </font>
            </x14:dxf>
          </x14:cfRule>
          <x14:cfRule type="expression" priority="41" id="{363CF141-B68B-4739-BA6F-06D2177B7E7C}">
            <xm:f>$B37=INputs!$P$3</xm:f>
            <x14:dxf>
              <font>
                <color theme="2" tint="-0.24994659260841701"/>
              </font>
            </x14:dxf>
          </x14:cfRule>
          <xm:sqref>B37</xm:sqref>
        </x14:conditionalFormatting>
        <x14:conditionalFormatting xmlns:xm="http://schemas.microsoft.com/office/excel/2006/main">
          <x14:cfRule type="expression" priority="37" id="{5B54519E-1DB0-416D-AB3F-A86D7BB3C42E}">
            <xm:f>$B39=INputs!$P$4</xm:f>
            <x14:dxf>
              <font>
                <color theme="2" tint="-0.24994659260841701"/>
              </font>
            </x14:dxf>
          </x14:cfRule>
          <x14:cfRule type="expression" priority="38" id="{407D68AF-BD22-4C05-B945-FD8E40F97866}">
            <xm:f>$B39=INputs!$P$3</xm:f>
            <x14:dxf>
              <font>
                <color theme="2" tint="-0.24994659260841701"/>
              </font>
            </x14:dxf>
          </x14:cfRule>
          <xm:sqref>B39</xm:sqref>
        </x14:conditionalFormatting>
        <x14:conditionalFormatting xmlns:xm="http://schemas.microsoft.com/office/excel/2006/main">
          <x14:cfRule type="expression" priority="34" id="{F2068119-92A8-496C-AAA3-98780BA8F8E4}">
            <xm:f>$B41=INputs!$P$4</xm:f>
            <x14:dxf>
              <font>
                <color theme="2" tint="-0.24994659260841701"/>
              </font>
            </x14:dxf>
          </x14:cfRule>
          <x14:cfRule type="expression" priority="35" id="{15142F05-82F4-4806-878D-C23A2E7C4482}">
            <xm:f>$B41=INputs!$P$3</xm:f>
            <x14:dxf>
              <font>
                <color theme="2" tint="-0.24994659260841701"/>
              </font>
            </x14:dxf>
          </x14:cfRule>
          <xm:sqref>B41</xm:sqref>
        </x14:conditionalFormatting>
        <x14:conditionalFormatting xmlns:xm="http://schemas.microsoft.com/office/excel/2006/main">
          <x14:cfRule type="expression" priority="31" id="{3AA1FBE1-5743-424E-8A8C-8A03FC362683}">
            <xm:f>$B43=INputs!$P$4</xm:f>
            <x14:dxf>
              <font>
                <color theme="2" tint="-0.24994659260841701"/>
              </font>
            </x14:dxf>
          </x14:cfRule>
          <x14:cfRule type="expression" priority="32" id="{9B61A78B-8C3A-4499-AEFA-C1124DD6F7A5}">
            <xm:f>$B43=INputs!$P$3</xm:f>
            <x14:dxf>
              <font>
                <color theme="2" tint="-0.24994659260841701"/>
              </font>
            </x14:dxf>
          </x14:cfRule>
          <xm:sqref>B43</xm:sqref>
        </x14:conditionalFormatting>
        <x14:conditionalFormatting xmlns:xm="http://schemas.microsoft.com/office/excel/2006/main">
          <x14:cfRule type="expression" priority="28" id="{08ABA0CF-537C-4FF7-BB01-AD7C704EA907}">
            <xm:f>$B45=INputs!$P$4</xm:f>
            <x14:dxf>
              <font>
                <color theme="2" tint="-0.24994659260841701"/>
              </font>
            </x14:dxf>
          </x14:cfRule>
          <x14:cfRule type="expression" priority="29" id="{5D26160F-E2BC-44F5-9569-E55D0099D299}">
            <xm:f>$B45=INputs!$P$3</xm:f>
            <x14:dxf>
              <font>
                <color theme="2" tint="-0.24994659260841701"/>
              </font>
            </x14:dxf>
          </x14:cfRule>
          <xm:sqref>B45</xm:sqref>
        </x14:conditionalFormatting>
        <x14:conditionalFormatting xmlns:xm="http://schemas.microsoft.com/office/excel/2006/main">
          <x14:cfRule type="expression" priority="25" id="{FA1F8E8E-6803-43AB-9539-F61F100FA7FC}">
            <xm:f>$B47=INputs!$P$4</xm:f>
            <x14:dxf>
              <font>
                <color theme="2" tint="-0.24994659260841701"/>
              </font>
            </x14:dxf>
          </x14:cfRule>
          <x14:cfRule type="expression" priority="26" id="{7019618D-ABC0-41E4-B189-A051F99ECC0B}">
            <xm:f>$B47=INputs!$P$3</xm:f>
            <x14:dxf>
              <font>
                <color theme="2" tint="-0.24994659260841701"/>
              </font>
            </x14:dxf>
          </x14:cfRule>
          <xm:sqref>B47</xm:sqref>
        </x14:conditionalFormatting>
        <x14:conditionalFormatting xmlns:xm="http://schemas.microsoft.com/office/excel/2006/main">
          <x14:cfRule type="expression" priority="23" id="{6604531A-B5B7-4D91-881A-DDB321237C7F}">
            <xm:f>$B49=INputs!$P$3</xm:f>
            <x14:dxf>
              <font>
                <color theme="2" tint="-0.24994659260841701"/>
              </font>
            </x14:dxf>
          </x14:cfRule>
          <x14:cfRule type="expression" priority="22" id="{99049A78-E626-49B2-928E-2D1516FE8D97}">
            <xm:f>$B49=INputs!$P$4</xm:f>
            <x14:dxf>
              <font>
                <color theme="2" tint="-0.24994659260841701"/>
              </font>
            </x14:dxf>
          </x14:cfRule>
          <xm:sqref>B49</xm:sqref>
        </x14:conditionalFormatting>
        <x14:conditionalFormatting xmlns:xm="http://schemas.microsoft.com/office/excel/2006/main">
          <x14:cfRule type="expression" priority="20" id="{67E26420-375B-4D78-8EE7-331C752C5D7B}">
            <xm:f>OR(INputs!$C$3=INputs!$A$3,INputs!$C$3=INputs!$A$4)</xm:f>
            <x14:dxf>
              <font>
                <color theme="2" tint="-0.499984740745262"/>
              </font>
              <fill>
                <patternFill>
                  <bgColor theme="2" tint="-0.499984740745262"/>
                </patternFill>
              </fill>
              <border>
                <left/>
                <right/>
                <top/>
                <bottom/>
                <vertical/>
                <horizontal/>
              </border>
            </x14:dxf>
          </x14:cfRule>
          <x14:cfRule type="expression" priority="84" id="{04ED5A64-6757-4F5B-8A5E-F0B3AEF04B8A}">
            <xm:f>OR('Sensitivity Labels'!$F$11=FALSE,'Sensitivity Labels'!$F$13=FALSE,'Sensitivity Labels'!$F$15=FALSE)</xm:f>
            <x14:dxf>
              <font>
                <color theme="2" tint="-0.499984740745262"/>
              </font>
              <fill>
                <patternFill>
                  <bgColor theme="2" tint="-0.499984740745262"/>
                </patternFill>
              </fill>
              <border>
                <left/>
                <right/>
                <top/>
                <bottom/>
              </border>
            </x14:dxf>
          </x14:cfRule>
          <xm:sqref>C11:Y11</xm:sqref>
        </x14:conditionalFormatting>
        <x14:conditionalFormatting xmlns:xm="http://schemas.microsoft.com/office/excel/2006/main">
          <x14:cfRule type="expression" priority="19" id="{8861568B-0B9A-469B-91A2-48FE17490C07}">
            <xm:f>OR(INputs!$C$4=INputs!$A$3,INputs!$C$4=INputs!$A$4)</xm:f>
            <x14:dxf>
              <font>
                <color theme="2" tint="-0.499984740745262"/>
              </font>
              <fill>
                <patternFill>
                  <bgColor theme="2" tint="-0.499984740745262"/>
                </patternFill>
              </fill>
              <border>
                <left/>
                <right/>
                <top/>
                <bottom/>
                <vertical/>
                <horizontal/>
              </border>
            </x14:dxf>
          </x14:cfRule>
          <x14:cfRule type="expression" priority="81" id="{3B8ACCE2-E8C2-421A-9A52-BA891A4C42DF}">
            <xm:f>OR('Sensitivity Labels'!$F$19=FALSE,'Sensitivity Labels'!$F$21=FALSE,'Sensitivity Labels'!$F$23=FALSE)</xm:f>
            <x14:dxf>
              <font>
                <color theme="2" tint="-0.499984740745262"/>
              </font>
              <fill>
                <patternFill>
                  <bgColor theme="2" tint="-0.499984740745262"/>
                </patternFill>
              </fill>
              <border>
                <left/>
                <right/>
                <top/>
                <bottom/>
              </border>
            </x14:dxf>
          </x14:cfRule>
          <xm:sqref>C13:Y13</xm:sqref>
        </x14:conditionalFormatting>
        <x14:conditionalFormatting xmlns:xm="http://schemas.microsoft.com/office/excel/2006/main">
          <x14:cfRule type="expression" priority="78" id="{A0BA88E1-55F3-4F53-91B3-E02A30DD760A}">
            <xm:f>OR('Sensitivity Labels'!$F$27=FALSE,'Sensitivity Labels'!$F$29=FALSE,'Sensitivity Labels'!$F$31=FALSE)</xm:f>
            <x14:dxf>
              <font>
                <color theme="2" tint="-0.499984740745262"/>
              </font>
              <fill>
                <patternFill>
                  <bgColor theme="2" tint="-0.499984740745262"/>
                </patternFill>
              </fill>
              <border>
                <left/>
                <right/>
                <top/>
                <bottom/>
              </border>
            </x14:dxf>
          </x14:cfRule>
          <x14:cfRule type="expression" priority="18" id="{14447F02-8E0C-4C25-856F-D4A0E8D9445F}">
            <xm:f>OR(INputs!$C$5=INputs!$A$3,INputs!$C$5=INputs!$A$4)</xm:f>
            <x14:dxf>
              <font>
                <color theme="2" tint="-0.499984740745262"/>
              </font>
              <fill>
                <patternFill>
                  <bgColor theme="2" tint="-0.499984740745262"/>
                </patternFill>
              </fill>
              <border>
                <left/>
                <right/>
                <top/>
                <bottom/>
                <vertical/>
                <horizontal/>
              </border>
            </x14:dxf>
          </x14:cfRule>
          <xm:sqref>C15:Y15</xm:sqref>
        </x14:conditionalFormatting>
        <x14:conditionalFormatting xmlns:xm="http://schemas.microsoft.com/office/excel/2006/main">
          <x14:cfRule type="expression" priority="75" id="{CE6BFBDD-A816-4316-ABA1-E6961B0741A5}">
            <xm:f>OR('Sensitivity Labels'!$F$35=FALSE,'Sensitivity Labels'!$F$37=FALSE,'Sensitivity Labels'!$F$39=FALSE)</xm:f>
            <x14:dxf>
              <font>
                <color theme="2" tint="-0.499984740745262"/>
              </font>
              <fill>
                <patternFill>
                  <bgColor theme="2" tint="-0.499984740745262"/>
                </patternFill>
              </fill>
              <border>
                <left/>
                <right/>
                <top/>
                <bottom/>
              </border>
            </x14:dxf>
          </x14:cfRule>
          <x14:cfRule type="expression" priority="17" id="{E72E0CDE-627F-4FBE-92F3-503624312CC0}">
            <xm:f>OR(INputs!$C$6=INputs!$A$3,INputs!$C$5=INputs!$A$4)</xm:f>
            <x14:dxf>
              <font>
                <color theme="2" tint="-0.499984740745262"/>
              </font>
              <fill>
                <patternFill>
                  <bgColor theme="2" tint="-0.499984740745262"/>
                </patternFill>
              </fill>
              <border>
                <left/>
                <right/>
                <top/>
                <bottom/>
                <vertical/>
                <horizontal/>
              </border>
            </x14:dxf>
          </x14:cfRule>
          <xm:sqref>C17:Y17</xm:sqref>
        </x14:conditionalFormatting>
        <x14:conditionalFormatting xmlns:xm="http://schemas.microsoft.com/office/excel/2006/main">
          <x14:cfRule type="expression" priority="72" id="{F641BBB7-1017-43A1-BC52-6D6571E0CFB8}">
            <xm:f>OR('Sensitivity Labels'!$F$43=FALSE,'Sensitivity Labels'!$F$45=FALSE,'Sensitivity Labels'!$F$47=FALSE)</xm:f>
            <x14:dxf>
              <font>
                <color theme="2" tint="-0.499984740745262"/>
              </font>
              <fill>
                <patternFill>
                  <bgColor theme="2" tint="-0.499984740745262"/>
                </patternFill>
              </fill>
              <border>
                <left/>
                <right/>
                <top/>
                <bottom/>
              </border>
            </x14:dxf>
          </x14:cfRule>
          <x14:cfRule type="expression" priority="16" id="{A3DE482E-E9FC-4B51-ACCB-E0C0CA70F7CB}">
            <xm:f>OR(INputs!$C$7=INputs!$A$3,INputs!$C$7=INputs!$A$4)</xm:f>
            <x14:dxf>
              <font>
                <color theme="2" tint="-0.499984740745262"/>
              </font>
              <fill>
                <patternFill>
                  <bgColor theme="2" tint="-0.499984740745262"/>
                </patternFill>
              </fill>
              <border>
                <left/>
                <right/>
                <top/>
                <bottom/>
                <vertical/>
                <horizontal/>
              </border>
            </x14:dxf>
          </x14:cfRule>
          <xm:sqref>C19:Y19</xm:sqref>
        </x14:conditionalFormatting>
        <x14:conditionalFormatting xmlns:xm="http://schemas.microsoft.com/office/excel/2006/main">
          <x14:cfRule type="expression" priority="15" id="{2420A8CC-2454-4083-A601-3322789E0708}">
            <xm:f>OR(INputs!$C$8=INputs!$A$3,INputs!$C$8=INputs!$A$4)</xm:f>
            <x14:dxf>
              <font>
                <color theme="2" tint="-0.499984740745262"/>
              </font>
              <fill>
                <patternFill>
                  <bgColor theme="2" tint="-0.499984740745262"/>
                </patternFill>
              </fill>
              <border>
                <left/>
                <right/>
                <top/>
                <bottom/>
                <vertical/>
                <horizontal/>
              </border>
            </x14:dxf>
          </x14:cfRule>
          <x14:cfRule type="expression" priority="69" id="{AA2B0D8F-39F1-45CA-B0CE-AA5611FD6441}">
            <xm:f>OR('Sensitivity Labels'!$F$51=FALSE,'Sensitivity Labels'!$F$53=FALSE,'Sensitivity Labels'!$F$55=FALSE)</xm:f>
            <x14:dxf>
              <font>
                <color theme="2" tint="-0.499984740745262"/>
              </font>
              <fill>
                <patternFill>
                  <bgColor theme="2" tint="-0.499984740745262"/>
                </patternFill>
              </fill>
              <border>
                <left/>
                <right/>
                <top/>
                <bottom/>
              </border>
            </x14:dxf>
          </x14:cfRule>
          <xm:sqref>C21:Y21</xm:sqref>
        </x14:conditionalFormatting>
        <x14:conditionalFormatting xmlns:xm="http://schemas.microsoft.com/office/excel/2006/main">
          <x14:cfRule type="expression" priority="14" id="{1A43FA67-34E8-48BF-8BC6-68A92F00B2A7}">
            <xm:f>OR(INputs!$C$9=INputs!$A$3,INputs!$C$9=INputs!$A$4)</xm:f>
            <x14:dxf>
              <font>
                <color theme="2" tint="-0.499984740745262"/>
              </font>
              <fill>
                <patternFill>
                  <bgColor theme="2" tint="-0.499984740745262"/>
                </patternFill>
              </fill>
              <border>
                <left/>
                <right/>
                <top/>
                <bottom/>
                <vertical/>
                <horizontal/>
              </border>
            </x14:dxf>
          </x14:cfRule>
          <x14:cfRule type="expression" priority="60" id="{C61F57F9-72BD-4DF0-A9F2-94165190192B}">
            <xm:f>OR('Sensitivity Labels'!$F$59=FALSE,'Sensitivity Labels'!$F$61=FALSE,'Sensitivity Labels'!$F$63=FALSE)</xm:f>
            <x14:dxf>
              <font>
                <color theme="2" tint="-0.499984740745262"/>
              </font>
              <fill>
                <patternFill>
                  <bgColor theme="2" tint="-0.499984740745262"/>
                </patternFill>
              </fill>
              <border>
                <left/>
                <right/>
                <top/>
                <bottom/>
              </border>
            </x14:dxf>
          </x14:cfRule>
          <xm:sqref>C23:Y23</xm:sqref>
        </x14:conditionalFormatting>
        <x14:conditionalFormatting xmlns:xm="http://schemas.microsoft.com/office/excel/2006/main">
          <x14:cfRule type="expression" priority="13" id="{D56259BB-8532-44CF-9DE1-52619D98D4EE}">
            <xm:f>OR(INputs!$C$10=INputs!$A$3,INputs!$C$10=INputs!$A$4)</xm:f>
            <x14:dxf>
              <font>
                <color theme="2" tint="-0.499984740745262"/>
              </font>
              <fill>
                <patternFill>
                  <bgColor theme="2" tint="-0.499984740745262"/>
                </patternFill>
              </fill>
              <border>
                <left/>
                <right/>
                <top/>
                <bottom/>
                <vertical/>
                <horizontal/>
              </border>
            </x14:dxf>
          </x14:cfRule>
          <x14:cfRule type="expression" priority="57" id="{7480F6FF-AD76-4B1E-BAA8-E51B9F596D7E}">
            <xm:f>OR('Sensitivity Labels'!$F$67=FALSE,'Sensitivity Labels'!$F$69=FALSE,'Sensitivity Labels'!$F$71=FALSE)</xm:f>
            <x14:dxf>
              <font>
                <color theme="2" tint="-0.499984740745262"/>
              </font>
              <fill>
                <patternFill>
                  <bgColor theme="2" tint="-0.499984740745262"/>
                </patternFill>
              </fill>
              <border>
                <left/>
                <right/>
                <top/>
                <bottom/>
              </border>
            </x14:dxf>
          </x14:cfRule>
          <xm:sqref>C25:Y25</xm:sqref>
        </x14:conditionalFormatting>
        <x14:conditionalFormatting xmlns:xm="http://schemas.microsoft.com/office/excel/2006/main">
          <x14:cfRule type="expression" priority="12" id="{542185F9-54B2-4452-828B-088F27844E58}">
            <xm:f>OR(INputs!$C$11=INputs!$A$3,INputs!$C$11=INputs!$A$4)</xm:f>
            <x14:dxf>
              <font>
                <color theme="2" tint="-0.499984740745262"/>
              </font>
              <fill>
                <patternFill>
                  <bgColor theme="2" tint="-0.499984740745262"/>
                </patternFill>
              </fill>
              <border>
                <left/>
                <right/>
                <top/>
                <bottom/>
                <vertical/>
                <horizontal/>
              </border>
            </x14:dxf>
          </x14:cfRule>
          <x14:cfRule type="expression" priority="54" id="{C3BAD181-BDD2-4A3F-AA8F-422D23747661}">
            <xm:f>OR('Sensitivity Labels'!$F$75=FALSE,'Sensitivity Labels'!$F$77=FALSE,'Sensitivity Labels'!$F$79=FALSE)</xm:f>
            <x14:dxf>
              <font>
                <color theme="2" tint="-0.499984740745262"/>
              </font>
              <fill>
                <patternFill>
                  <bgColor theme="2" tint="-0.499984740745262"/>
                </patternFill>
              </fill>
              <border>
                <left/>
                <right/>
                <top/>
                <bottom/>
              </border>
            </x14:dxf>
          </x14:cfRule>
          <xm:sqref>C27:Y27</xm:sqref>
        </x14:conditionalFormatting>
        <x14:conditionalFormatting xmlns:xm="http://schemas.microsoft.com/office/excel/2006/main">
          <x14:cfRule type="expression" priority="51" id="{9BAF93C0-7986-433B-B80F-501393F45581}">
            <xm:f>OR('Sensitivity Labels'!$F$83=FALSE,'Sensitivity Labels'!$F$85=FALSE,'Sensitivity Labels'!$F$87=FALSE)</xm:f>
            <x14:dxf>
              <font>
                <color theme="2" tint="-0.499984740745262"/>
              </font>
              <fill>
                <patternFill>
                  <bgColor theme="2" tint="-0.499984740745262"/>
                </patternFill>
              </fill>
              <border>
                <left/>
                <right/>
                <top/>
                <bottom/>
              </border>
            </x14:dxf>
          </x14:cfRule>
          <x14:cfRule type="expression" priority="11" id="{6A1A7A7B-2761-4D28-A1BA-C950F05C2A8A}">
            <xm:f>OR(INputs!$C$12=INputs!$A$3,INputs!$A$4=INputs!$C$12)</xm:f>
            <x14:dxf>
              <font>
                <color theme="2" tint="-0.499984740745262"/>
              </font>
              <fill>
                <patternFill>
                  <bgColor theme="2" tint="-0.499984740745262"/>
                </patternFill>
              </fill>
              <border>
                <left/>
                <right/>
                <top/>
                <bottom/>
                <vertical/>
                <horizontal/>
              </border>
            </x14:dxf>
          </x14:cfRule>
          <xm:sqref>C29:Y29</xm:sqref>
        </x14:conditionalFormatting>
        <x14:conditionalFormatting xmlns:xm="http://schemas.microsoft.com/office/excel/2006/main">
          <x14:cfRule type="expression" priority="48" id="{2993A0FF-8244-4E90-84A2-2D0F62C5FF27}">
            <xm:f>OR('Sensitivity Labels'!$F$91=FALSE,'Sensitivity Labels'!$F$93=FALSE,'Sensitivity Labels'!$F$95=FALSE)</xm:f>
            <x14:dxf>
              <font>
                <color theme="2" tint="-0.499984740745262"/>
              </font>
              <fill>
                <patternFill>
                  <bgColor theme="2" tint="-0.499984740745262"/>
                </patternFill>
              </fill>
              <border>
                <left/>
                <right/>
                <top/>
                <bottom/>
              </border>
            </x14:dxf>
          </x14:cfRule>
          <x14:cfRule type="expression" priority="10" id="{C96764AF-0274-46E8-80CB-0A4C56C52DE7}">
            <xm:f>OR(INputs!$C$13=INputs!$A$3,INputs!$C$13=INputs!$A$4)</xm:f>
            <x14:dxf>
              <font>
                <color theme="2" tint="-0.499984740745262"/>
              </font>
              <fill>
                <patternFill>
                  <bgColor theme="2" tint="-0.499984740745262"/>
                </patternFill>
              </fill>
              <border>
                <left/>
                <right/>
                <top/>
                <bottom/>
                <vertical/>
                <horizontal/>
              </border>
            </x14:dxf>
          </x14:cfRule>
          <xm:sqref>C31:Y31</xm:sqref>
        </x14:conditionalFormatting>
        <x14:conditionalFormatting xmlns:xm="http://schemas.microsoft.com/office/excel/2006/main">
          <x14:cfRule type="expression" priority="45" id="{4A473F2E-5124-47D2-8EF9-90190786250B}">
            <xm:f>OR('Sensitivity Labels'!$F$99=FALSE,'Sensitivity Labels'!$F$101=FALSE,'Sensitivity Labels'!$F$103=FALSE)</xm:f>
            <x14:dxf>
              <font>
                <color theme="2" tint="-0.499984740745262"/>
              </font>
              <fill>
                <patternFill>
                  <bgColor theme="2" tint="-0.499984740745262"/>
                </patternFill>
              </fill>
              <border>
                <left/>
                <right/>
                <top/>
                <bottom/>
              </border>
            </x14:dxf>
          </x14:cfRule>
          <x14:cfRule type="expression" priority="9" id="{0DD911E4-0AB5-46D8-80FE-55FD5E20B253}">
            <xm:f>OR(INputs!$C$14=INputs!$A$3,INputs!$C$14=INputs!$A$4)</xm:f>
            <x14:dxf>
              <font>
                <color theme="2" tint="-0.499984740745262"/>
              </font>
              <fill>
                <patternFill>
                  <bgColor theme="2" tint="-0.499984740745262"/>
                </patternFill>
              </fill>
              <border>
                <left/>
                <right/>
                <top/>
                <bottom/>
                <vertical/>
                <horizontal/>
              </border>
            </x14:dxf>
          </x14:cfRule>
          <xm:sqref>C33:Y33</xm:sqref>
        </x14:conditionalFormatting>
        <x14:conditionalFormatting xmlns:xm="http://schemas.microsoft.com/office/excel/2006/main">
          <x14:cfRule type="expression" priority="8" id="{6A3A32BE-6FDD-42FE-9629-1DF135A6D45F}">
            <xm:f>OR(INputs!$C$15=INputs!$A$4,INputs!$C$15=INputs!$A$3)</xm:f>
            <x14:dxf>
              <font>
                <color theme="2" tint="-0.499984740745262"/>
              </font>
              <fill>
                <patternFill>
                  <bgColor theme="2" tint="-0.499984740745262"/>
                </patternFill>
              </fill>
              <border>
                <left/>
                <right/>
                <top/>
                <bottom/>
                <vertical/>
                <horizontal/>
              </border>
            </x14:dxf>
          </x14:cfRule>
          <x14:cfRule type="expression" priority="42" id="{4AE596FC-E643-47DA-9242-2441733D9E49}">
            <xm:f>OR('Sensitivity Labels'!$F$107=FALSE,'Sensitivity Labels'!$F$109=FALSE,'Sensitivity Labels'!$F$111=FALSE)</xm:f>
            <x14:dxf>
              <font>
                <color theme="2" tint="-0.499984740745262"/>
              </font>
              <fill>
                <patternFill>
                  <bgColor theme="2" tint="-0.499984740745262"/>
                </patternFill>
              </fill>
              <border>
                <left/>
                <right/>
                <top/>
                <bottom/>
              </border>
            </x14:dxf>
          </x14:cfRule>
          <xm:sqref>C35:Y35</xm:sqref>
        </x14:conditionalFormatting>
        <x14:conditionalFormatting xmlns:xm="http://schemas.microsoft.com/office/excel/2006/main">
          <x14:cfRule type="expression" priority="7" id="{FF6498AB-5FEA-4851-81E3-EFFF2F6AB5BB}">
            <xm:f>OR(INputs!$C$16=INputs!$A$3,INputs!$C$16=INputs!$A$4)</xm:f>
            <x14:dxf>
              <font>
                <color theme="2" tint="-0.499984740745262"/>
              </font>
              <fill>
                <patternFill>
                  <bgColor theme="2" tint="-0.499984740745262"/>
                </patternFill>
              </fill>
              <border>
                <left/>
                <right/>
                <top/>
                <bottom/>
                <vertical/>
                <horizontal/>
              </border>
            </x14:dxf>
          </x14:cfRule>
          <x14:cfRule type="expression" priority="39" id="{0064C964-228B-4AE7-9337-19369BCEDFC1}">
            <xm:f>OR('Sensitivity Labels'!$F$115=FALSE,'Sensitivity Labels'!$F$117=FALSE,'Sensitivity Labels'!$F$119=FALSE)</xm:f>
            <x14:dxf>
              <font>
                <color theme="2" tint="-0.499984740745262"/>
              </font>
              <fill>
                <patternFill>
                  <bgColor theme="2" tint="-0.499984740745262"/>
                </patternFill>
              </fill>
              <border>
                <left/>
                <right/>
                <top/>
                <bottom/>
              </border>
            </x14:dxf>
          </x14:cfRule>
          <xm:sqref>C37:Y37</xm:sqref>
        </x14:conditionalFormatting>
        <x14:conditionalFormatting xmlns:xm="http://schemas.microsoft.com/office/excel/2006/main">
          <x14:cfRule type="expression" priority="6" id="{263AABAB-9EA4-49AD-8305-C99795673307}">
            <xm:f>OR(INputs!$C$17=INputs!$A$3,INputs!$C$17=INputs!$A$4)</xm:f>
            <x14:dxf>
              <font>
                <color theme="2" tint="-0.499984740745262"/>
              </font>
              <fill>
                <patternFill>
                  <bgColor theme="2" tint="-0.499984740745262"/>
                </patternFill>
              </fill>
              <border>
                <left/>
                <right/>
                <top/>
                <bottom/>
                <vertical/>
                <horizontal/>
              </border>
            </x14:dxf>
          </x14:cfRule>
          <x14:cfRule type="expression" priority="36" id="{73AEFB58-0CBE-4B32-9118-FD500D4B745E}">
            <xm:f>OR('Sensitivity Labels'!$F$123=FALSE,'Sensitivity Labels'!$F$125=FALSE,'Sensitivity Labels'!$F$127=FALSE)</xm:f>
            <x14:dxf>
              <font>
                <color theme="2" tint="-0.499984740745262"/>
              </font>
              <fill>
                <patternFill>
                  <bgColor theme="2" tint="-0.499984740745262"/>
                </patternFill>
              </fill>
              <border>
                <left/>
                <right/>
                <top/>
                <bottom/>
              </border>
            </x14:dxf>
          </x14:cfRule>
          <xm:sqref>C39:Y39</xm:sqref>
        </x14:conditionalFormatting>
        <x14:conditionalFormatting xmlns:xm="http://schemas.microsoft.com/office/excel/2006/main">
          <x14:cfRule type="expression" priority="33" id="{C9EED7A2-9B6E-4A47-B5BF-797493407C6C}">
            <xm:f>OR('Sensitivity Labels'!$F$131=FALSE,'Sensitivity Labels'!$F$133=FALSE,'Sensitivity Labels'!$F$135=FALSE)</xm:f>
            <x14:dxf>
              <font>
                <color theme="2" tint="-0.499984740745262"/>
              </font>
              <fill>
                <patternFill>
                  <bgColor theme="2" tint="-0.499984740745262"/>
                </patternFill>
              </fill>
              <border>
                <left/>
                <right/>
                <top/>
                <bottom/>
              </border>
            </x14:dxf>
          </x14:cfRule>
          <x14:cfRule type="expression" priority="5" id="{8CF8A395-AB67-4E34-A148-FFB87900C5BA}">
            <xm:f>OR(INputs!$C$18=INputs!$A$3,INputs!$C$18=INputs!$A$4)</xm:f>
            <x14:dxf>
              <font>
                <color theme="2" tint="-0.499984740745262"/>
              </font>
              <fill>
                <patternFill>
                  <bgColor theme="2" tint="-0.499984740745262"/>
                </patternFill>
              </fill>
              <border>
                <left/>
                <right/>
                <top/>
                <bottom/>
                <vertical/>
                <horizontal/>
              </border>
            </x14:dxf>
          </x14:cfRule>
          <xm:sqref>C41:Y41</xm:sqref>
        </x14:conditionalFormatting>
        <x14:conditionalFormatting xmlns:xm="http://schemas.microsoft.com/office/excel/2006/main">
          <x14:cfRule type="expression" priority="4" id="{17B40180-C53C-4494-934B-5AF39CC27989}">
            <xm:f>OR(INputs!$C$19=INputs!$A$3,INputs!$C$19=INputs!$A$4)</xm:f>
            <x14:dxf>
              <font>
                <color theme="2" tint="-0.499984740745262"/>
              </font>
              <fill>
                <patternFill>
                  <bgColor theme="2" tint="-0.499984740745262"/>
                </patternFill>
              </fill>
              <border>
                <left/>
                <right/>
                <top/>
                <bottom/>
                <vertical/>
                <horizontal/>
              </border>
            </x14:dxf>
          </x14:cfRule>
          <x14:cfRule type="expression" priority="30" id="{6D4E180F-7F2A-4639-860E-907B8C17ADA2}">
            <xm:f>OR('Sensitivity Labels'!$F$139=FALSE,'Sensitivity Labels'!$F$141=FALSE,'Sensitivity Labels'!$F$143=FALSE)</xm:f>
            <x14:dxf>
              <font>
                <color theme="2" tint="-0.499984740745262"/>
              </font>
              <fill>
                <patternFill>
                  <bgColor theme="2" tint="-0.499984740745262"/>
                </patternFill>
              </fill>
              <border>
                <left/>
                <right/>
                <top/>
                <bottom/>
              </border>
            </x14:dxf>
          </x14:cfRule>
          <xm:sqref>C43:Y43</xm:sqref>
        </x14:conditionalFormatting>
        <x14:conditionalFormatting xmlns:xm="http://schemas.microsoft.com/office/excel/2006/main">
          <x14:cfRule type="expression" priority="3" id="{5B847145-11B1-41A1-BA8D-14E51CB035BD}">
            <xm:f>OR(INputs!$C$20=INputs!$A$3,INputs!$C$20=INputs!$A$4)</xm:f>
            <x14:dxf>
              <font>
                <color theme="2" tint="-0.499984740745262"/>
              </font>
              <fill>
                <patternFill>
                  <bgColor theme="2" tint="-0.499984740745262"/>
                </patternFill>
              </fill>
              <border>
                <left/>
                <right/>
                <top/>
                <bottom/>
                <vertical/>
                <horizontal/>
              </border>
            </x14:dxf>
          </x14:cfRule>
          <x14:cfRule type="expression" priority="27" id="{88086D25-32F2-43B7-BAC1-0F36873202BB}">
            <xm:f>OR('Sensitivity Labels'!$F$147=FALSE,'Sensitivity Labels'!$F$149=FALSE,'Sensitivity Labels'!$F$151=FALSE)</xm:f>
            <x14:dxf>
              <font>
                <color theme="2" tint="-0.499984740745262"/>
              </font>
              <fill>
                <patternFill>
                  <bgColor theme="2" tint="-0.499984740745262"/>
                </patternFill>
              </fill>
              <border>
                <left/>
                <right/>
                <top/>
                <bottom/>
              </border>
            </x14:dxf>
          </x14:cfRule>
          <xm:sqref>C45:Y45</xm:sqref>
        </x14:conditionalFormatting>
        <x14:conditionalFormatting xmlns:xm="http://schemas.microsoft.com/office/excel/2006/main">
          <x14:cfRule type="expression" priority="24" id="{4A5A007C-6D67-4301-8E59-AEFC0051A9A0}">
            <xm:f>OR('Sensitivity Labels'!$F$155=FALSE,'Sensitivity Labels'!$F$157=FALSE,'Sensitivity Labels'!$F$159=FALSE)</xm:f>
            <x14:dxf>
              <font>
                <color theme="2" tint="-0.499984740745262"/>
              </font>
              <fill>
                <patternFill>
                  <bgColor theme="2" tint="-0.499984740745262"/>
                </patternFill>
              </fill>
              <border>
                <left/>
                <right/>
                <top/>
                <bottom/>
              </border>
            </x14:dxf>
          </x14:cfRule>
          <x14:cfRule type="expression" priority="2" id="{C34A9E31-8A1B-4EA9-9521-92E755A2D6CF}">
            <xm:f>OR(INputs!$C$21=INputs!$A$3,INputs!$C$21=INputs!$A$4)</xm:f>
            <x14:dxf>
              <font>
                <color theme="2" tint="-0.499984740745262"/>
              </font>
              <fill>
                <patternFill>
                  <bgColor theme="2" tint="-0.499984740745262"/>
                </patternFill>
              </fill>
              <border>
                <left/>
                <right/>
                <top/>
                <bottom/>
                <vertical/>
                <horizontal/>
              </border>
            </x14:dxf>
          </x14:cfRule>
          <xm:sqref>C47:Y47</xm:sqref>
        </x14:conditionalFormatting>
        <x14:conditionalFormatting xmlns:xm="http://schemas.microsoft.com/office/excel/2006/main">
          <x14:cfRule type="expression" priority="21" id="{5E48F977-3ABC-445C-ADBD-FDB9173EECA3}">
            <xm:f>OR('Sensitivity Labels'!$F$163=FALSE,'Sensitivity Labels'!$F$165=FALSE,'Sensitivity Labels'!$F$167=FALSE)</xm:f>
            <x14:dxf>
              <font>
                <color theme="2" tint="-0.499984740745262"/>
              </font>
              <fill>
                <patternFill>
                  <bgColor theme="2" tint="-0.499984740745262"/>
                </patternFill>
              </fill>
              <border>
                <left/>
                <right/>
                <top/>
                <bottom/>
              </border>
            </x14:dxf>
          </x14:cfRule>
          <x14:cfRule type="expression" priority="1" id="{1ABCC82D-B356-4E8E-84CC-05A43B06EC9D}">
            <xm:f>OR(INputs!$C$22=INputs!$A$3,INputs!$C$22=INputs!$A$4)</xm:f>
            <x14:dxf>
              <font>
                <color theme="2" tint="-0.499984740745262"/>
              </font>
              <fill>
                <patternFill>
                  <bgColor theme="2" tint="-0.499984740745262"/>
                </patternFill>
              </fill>
              <border>
                <left/>
                <right/>
                <top/>
                <bottom/>
              </border>
            </x14:dxf>
          </x14:cfRule>
          <xm:sqref>C49:Y49</xm:sqref>
        </x14:conditionalFormatting>
        <x14:conditionalFormatting xmlns:xm="http://schemas.microsoft.com/office/excel/2006/main">
          <x14:cfRule type="expression" priority="636" id="{997B974E-659F-45AD-8578-ED2A7C98D8CB}">
            <xm:f>$D11=INputs!$X$8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220" id="{57BF387E-4DFD-4921-86BF-542FDD63A7BB}">
            <xm:f>$D13=INputs!$X$8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219" id="{416EEEBE-1CD4-4CE5-8512-D9EF328567B7}">
            <xm:f>$D15=INputs!$X$8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218" id="{247CAAE4-AB01-4729-95D2-03F2F72BB8E4}">
            <xm:f>$D17=INputs!$X$8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217" id="{61A72FB1-3E4B-4AF0-9041-FBFE2D9EECA9}">
            <xm:f>$D19=INputs!$X$8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216" id="{54ED49AF-D0FC-41B3-90B7-890F91DC0F42}">
            <xm:f>$D21=INputs!$X$8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215" id="{BB85E36A-3102-4FF4-8645-F9A9D5219574}">
            <xm:f>$D23=INputs!$X$8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214" id="{F3823F93-6D3C-4BF4-B504-3B135F6E2192}">
            <xm:f>$D25=INputs!$X$8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213" id="{DD5D7F85-22C1-45D2-9FB8-24153A85E18A}">
            <xm:f>$D27=INputs!$X$8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212" id="{CD031078-7D5C-4517-89AA-B7A087DD3351}">
            <xm:f>$D29=INputs!$X$8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211" id="{7FA06078-0AE8-4210-82F1-379B8486022B}">
            <xm:f>$D31=INputs!$X$8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10" id="{CDC22261-D9EB-4059-B409-778207AA4782}">
            <xm:f>$D33=INputs!$X$8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09" id="{1618190A-98E7-435F-BA2D-66DC3D133661}">
            <xm:f>$D35=INputs!$X$8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08" id="{2A914447-4CBF-41EF-AE1C-F02EF3C8E4F0}">
            <xm:f>$D37=INputs!$X$8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07" id="{18684C78-E939-4A3D-9734-4F427277EFEE}">
            <xm:f>$D39=INputs!$X$8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06" id="{99181C61-E158-42E1-9312-DBC3703B14F1}">
            <xm:f>$D41=INputs!$X$8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05" id="{60D29EC0-39C9-44F4-A648-31ED19BECA09}">
            <xm:f>$D43=INputs!$X$8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04" id="{378B188B-A3BE-4A80-A635-02DF255E66DA}">
            <xm:f>$D45=INputs!$X$8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03" id="{BD5457C7-7FE5-42F4-B49D-8C27E414F1D7}">
            <xm:f>$D47=INputs!$X$8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02" id="{02B04EB4-A47D-48AA-A8A5-1C47C0237F47}">
            <xm:f>$D49=INputs!$X$8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239" id="{97619874-4AE8-4D46-8C7B-08FAD5148DED}">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238" id="{D804C8B5-1A6C-4786-B6AF-D7119F9B8495}">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237" id="{8F7B9197-EC96-4063-AB3B-829C64E66B1B}">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236" id="{25741D58-42F0-4552-964B-05B7F0287ECB}">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235" id="{FA9935AE-2C78-4BDE-B3A7-DB38ACE95CA7}">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234" id="{63171083-9BB0-4065-8717-327F6DFBAAEC}">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233" id="{B68C0A83-218A-4265-B435-B0C05FB304F0}">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232" id="{C4AC5F43-B719-4B89-A2B9-C91369BB7A99}">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231" id="{0E2EAE21-65FA-4506-B2D2-E1F07887D5D1}">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230" id="{BF1E6810-7868-43EF-9C70-ED3DE4F24A2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229" id="{C50784A8-C4B6-481B-B5FB-E2F33563228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228" id="{B76BC54F-FE85-4583-ACAD-C0D67A6AA8E2}">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227" id="{136A781D-C8DE-4DC3-AB79-DA9711F10547}">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226" id="{34887971-8D2F-4728-B0AA-D77DFA0EE330}">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225" id="{E1CA9A29-48D4-4412-971E-00993E659292}">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224" id="{1DD21F63-F2BA-447D-A5EA-9E320056C1E5}">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223" id="{7EDA33A7-D73E-4ACC-A468-4D92213FEE08}">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222" id="{ABBCC68A-733D-480E-AA1F-3CBBF6241F62}">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221" id="{4846FBFF-04E5-4F2C-92EB-5C01B25F47CB}">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709" id="{F6869048-FCF0-4C62-A2EA-E5D24ACF96B7}">
            <xm:f>$O11=INputs!$AF$3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552" id="{08CAA29C-C162-4A0F-A322-BE51477B12DC}">
            <xm:f>$O13=INputs!$AF$3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335" id="{C70D0CC6-3D7C-4248-AF53-F608732C4E46}">
            <xm:f>$O15=INputs!$AF$3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334" id="{24449CFB-C96D-4518-98A4-CB9C2EF3D2EB}">
            <xm:f>$O17=INputs!$AF$3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333" id="{2C7A3D8B-5B81-4168-BFC9-CAF8DD7B9EC3}">
            <xm:f>$O19=INputs!$AF$3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332" id="{B335E715-2B88-4A9B-9293-88CB674A2BBD}">
            <xm:f>$O21=INputs!$AF$3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331" id="{D481350D-B954-4408-B6D5-5004BFF231FB}">
            <xm:f>$O23=INputs!$AF$3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330" id="{08BB19E3-831E-423A-B810-259C7AAD492D}">
            <xm:f>$O25=INputs!$AF$3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329" id="{FFA0942E-1E25-4E42-9F75-A5819414883B}">
            <xm:f>$O27=INputs!$AF$3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328" id="{F10ABAAB-93B0-415D-A0D1-438B2C90250A}">
            <xm:f>$O29=INputs!$AF$3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327" id="{4BE4CDD5-D26F-4644-98F6-D8BD59A19FAB}">
            <xm:f>$O31=INputs!$AF$3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326" id="{4451FD27-2180-4B0E-8EED-EF32A6CF0466}">
            <xm:f>$O33=INputs!$AF$3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325" id="{917988DA-FC2E-4F5D-AA20-52DFA6A5E8E7}">
            <xm:f>$O35=INputs!$AF$3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324" id="{EAAC0816-B1D0-4D02-A858-2F3E4F7CCF2A}">
            <xm:f>$O37=INputs!$AF$3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323" id="{00683F9C-575C-4123-8D2C-F668FC07C416}">
            <xm:f>$O39=INputs!$AF$3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322" id="{F44C29DC-3AE9-458B-AF92-349B4C1ED294}">
            <xm:f>$O41=INputs!$AF$3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321" id="{F6265F53-B473-4A3F-9A9F-EEC30F8FC184}">
            <xm:f>$O43=INputs!$AF$3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320" id="{69651BEA-28FF-4887-99B6-9A1006F315FA}">
            <xm:f>$O45=INputs!$AF$3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319" id="{8969485C-F27A-4CCE-97A1-2967AC2FBE1A}">
            <xm:f>$O47=INputs!$AF$3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444" id="{66F31130-A605-4BBC-B350-749820AE2E95}">
            <xm:f>$O49=INputs!$AF$3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317" id="{1A7EC4E5-6149-494A-9747-A5F080920771}">
            <xm:f>K11=INputs!$AB$4</xm:f>
            <x14:dxf>
              <font>
                <color theme="2" tint="-0.24994659260841701"/>
              </font>
              <fill>
                <patternFill>
                  <bgColor theme="2" tint="-0.24994659260841701"/>
                </patternFill>
              </fill>
            </x14:dxf>
          </x14:cfRule>
          <x14:cfRule type="expression" priority="318" id="{74692619-225A-4619-B236-1B1AA3E8D037}">
            <xm:f>K11=INputs!$AB$3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316" id="{FE2D4CED-95CC-4313-8234-1DD5612EA376}">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5" id="{74576153-9A89-4E17-B7BB-70ED04A75D83}">
            <xm:f>K13=INputs!$AB$3</xm:f>
            <x14:dxf>
              <font>
                <color theme="2" tint="-0.24994659260841701"/>
              </font>
              <fill>
                <patternFill>
                  <bgColor theme="2" tint="-0.24994659260841701"/>
                </patternFill>
              </fill>
            </x14:dxf>
          </x14:cfRule>
          <x14:cfRule type="expression" priority="314" id="{D6B84F38-513F-463C-88CC-ECACB2FD377B}">
            <xm:f>K13=INputs!$AB$4</xm:f>
            <x14:dxf>
              <font>
                <color theme="2" tint="-0.24994659260841701"/>
              </font>
              <fill>
                <patternFill>
                  <bgColor theme="2" tint="-0.24994659260841701"/>
                </patternFill>
              </fill>
            </x14:dxf>
          </x14:cfRule>
          <xm:sqref>M13</xm:sqref>
        </x14:conditionalFormatting>
        <x14:conditionalFormatting xmlns:xm="http://schemas.microsoft.com/office/excel/2006/main">
          <x14:cfRule type="expression" priority="313" id="{0346D371-14FE-49E7-BE1F-ACF610DAED7B}">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2" id="{C8227990-771D-4035-9F20-B90FEA4CF8EF}">
            <xm:f>K15=INputs!$AB$3</xm:f>
            <x14:dxf>
              <font>
                <color theme="2" tint="-0.24994659260841701"/>
              </font>
              <fill>
                <patternFill>
                  <bgColor theme="2" tint="-0.24994659260841701"/>
                </patternFill>
              </fill>
            </x14:dxf>
          </x14:cfRule>
          <x14:cfRule type="expression" priority="311" id="{4B31E47A-DDD4-43CB-86A6-B75A021B6BE8}">
            <xm:f>K15=INputs!$AB$4</xm:f>
            <x14:dxf>
              <font>
                <color theme="2" tint="-0.24994659260841701"/>
              </font>
              <fill>
                <patternFill>
                  <bgColor theme="2" tint="-0.24994659260841701"/>
                </patternFill>
              </fill>
            </x14:dxf>
          </x14:cfRule>
          <xm:sqref>M15</xm:sqref>
        </x14:conditionalFormatting>
        <x14:conditionalFormatting xmlns:xm="http://schemas.microsoft.com/office/excel/2006/main">
          <x14:cfRule type="expression" priority="310" id="{F150FC8A-B5F8-4559-A7DE-4AC87CAFB88F}">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9" id="{C7EE369A-321A-4B00-B54F-5331BEEEA3B7}">
            <xm:f>K17=INputs!$AB$3</xm:f>
            <x14:dxf>
              <font>
                <color theme="2" tint="-0.24994659260841701"/>
              </font>
              <fill>
                <patternFill>
                  <bgColor theme="2" tint="-0.24994659260841701"/>
                </patternFill>
              </fill>
            </x14:dxf>
          </x14:cfRule>
          <x14:cfRule type="expression" priority="308" id="{8750F12D-54F1-4205-8228-AF56B494DC24}">
            <xm:f>K17=INputs!$AB$4</xm:f>
            <x14:dxf>
              <font>
                <color theme="2" tint="-0.24994659260841701"/>
              </font>
              <fill>
                <patternFill>
                  <bgColor theme="2" tint="-0.24994659260841701"/>
                </patternFill>
              </fill>
            </x14:dxf>
          </x14:cfRule>
          <xm:sqref>M17</xm:sqref>
        </x14:conditionalFormatting>
        <x14:conditionalFormatting xmlns:xm="http://schemas.microsoft.com/office/excel/2006/main">
          <x14:cfRule type="expression" priority="307" id="{4646DEAB-5132-446F-AF9C-685352E6545E}">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6" id="{DD957739-B027-474F-92CF-DCF6E56BD4B2}">
            <xm:f>K19=INputs!$AB$3</xm:f>
            <x14:dxf>
              <font>
                <color theme="2" tint="-0.24994659260841701"/>
              </font>
              <fill>
                <patternFill>
                  <bgColor theme="2" tint="-0.24994659260841701"/>
                </patternFill>
              </fill>
            </x14:dxf>
          </x14:cfRule>
          <x14:cfRule type="expression" priority="305" id="{2600AC97-8035-4ED6-B0C5-46CD6D1FAD82}">
            <xm:f>K19=INputs!$AB$4</xm:f>
            <x14:dxf>
              <font>
                <color theme="2" tint="-0.24994659260841701"/>
              </font>
              <fill>
                <patternFill>
                  <bgColor theme="2" tint="-0.24994659260841701"/>
                </patternFill>
              </fill>
            </x14:dxf>
          </x14:cfRule>
          <xm:sqref>M19</xm:sqref>
        </x14:conditionalFormatting>
        <x14:conditionalFormatting xmlns:xm="http://schemas.microsoft.com/office/excel/2006/main">
          <x14:cfRule type="expression" priority="304" id="{9E6685F9-997E-44B4-9984-A6431BBF5848}">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3" id="{9EA6D31C-068C-4B01-A35A-1E46E8BA521D}">
            <xm:f>K21=INputs!$AB$3</xm:f>
            <x14:dxf>
              <font>
                <color theme="2" tint="-0.24994659260841701"/>
              </font>
              <fill>
                <patternFill>
                  <bgColor theme="2" tint="-0.24994659260841701"/>
                </patternFill>
              </fill>
            </x14:dxf>
          </x14:cfRule>
          <x14:cfRule type="expression" priority="302" id="{D879F0B6-29E3-4394-A5F4-D276A53116A9}">
            <xm:f>K21=INputs!$AB$4</xm:f>
            <x14:dxf>
              <font>
                <color theme="2" tint="-0.24994659260841701"/>
              </font>
              <fill>
                <patternFill>
                  <bgColor theme="2" tint="-0.24994659260841701"/>
                </patternFill>
              </fill>
            </x14:dxf>
          </x14:cfRule>
          <xm:sqref>M21</xm:sqref>
        </x14:conditionalFormatting>
        <x14:conditionalFormatting xmlns:xm="http://schemas.microsoft.com/office/excel/2006/main">
          <x14:cfRule type="expression" priority="301" id="{A7D64B72-7788-4A59-8EAE-113CA1EE68EE}">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0" id="{00BB2BB7-75D9-41E6-B6F6-BCDEFA4674B0}">
            <xm:f>K23=INputs!$AB$3</xm:f>
            <x14:dxf>
              <font>
                <color theme="2" tint="-0.24994659260841701"/>
              </font>
              <fill>
                <patternFill>
                  <bgColor theme="2" tint="-0.24994659260841701"/>
                </patternFill>
              </fill>
            </x14:dxf>
          </x14:cfRule>
          <x14:cfRule type="expression" priority="299" id="{F44467AA-D0F6-4DE9-9047-3D6C0E512BAE}">
            <xm:f>K23=INputs!$AB$4</xm:f>
            <x14:dxf>
              <font>
                <color theme="2" tint="-0.24994659260841701"/>
              </font>
              <fill>
                <patternFill>
                  <bgColor theme="2" tint="-0.24994659260841701"/>
                </patternFill>
              </fill>
            </x14:dxf>
          </x14:cfRule>
          <xm:sqref>M23</xm:sqref>
        </x14:conditionalFormatting>
        <x14:conditionalFormatting xmlns:xm="http://schemas.microsoft.com/office/excel/2006/main">
          <x14:cfRule type="expression" priority="298" id="{5DE420FF-3EF6-45D1-98FB-910CEA916D11}">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7" id="{715F94FA-5832-460B-B53F-107E5101FE3D}">
            <xm:f>K25=INputs!$AB$3</xm:f>
            <x14:dxf>
              <font>
                <color theme="2" tint="-0.24994659260841701"/>
              </font>
              <fill>
                <patternFill>
                  <bgColor theme="2" tint="-0.24994659260841701"/>
                </patternFill>
              </fill>
            </x14:dxf>
          </x14:cfRule>
          <x14:cfRule type="expression" priority="296" id="{BDDAA6D5-B5B0-4C20-87AE-0BAFB3A77FCB}">
            <xm:f>K25=INputs!$AB$4</xm:f>
            <x14:dxf>
              <font>
                <color theme="2" tint="-0.24994659260841701"/>
              </font>
              <fill>
                <patternFill>
                  <bgColor theme="2" tint="-0.24994659260841701"/>
                </patternFill>
              </fill>
            </x14:dxf>
          </x14:cfRule>
          <xm:sqref>M25</xm:sqref>
        </x14:conditionalFormatting>
        <x14:conditionalFormatting xmlns:xm="http://schemas.microsoft.com/office/excel/2006/main">
          <x14:cfRule type="expression" priority="295" id="{E858C112-74FE-42A3-A20D-831C3A2C788F}">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4" id="{33E74813-A242-49B6-A645-BD15C7EF7BC1}">
            <xm:f>K27=INputs!$AB$3</xm:f>
            <x14:dxf>
              <font>
                <color theme="2" tint="-0.24994659260841701"/>
              </font>
              <fill>
                <patternFill>
                  <bgColor theme="2" tint="-0.24994659260841701"/>
                </patternFill>
              </fill>
            </x14:dxf>
          </x14:cfRule>
          <x14:cfRule type="expression" priority="293" id="{08EFB2B1-590D-4880-B4AE-D6EF2DCF6623}">
            <xm:f>K27=INputs!$AB$4</xm:f>
            <x14:dxf>
              <font>
                <color theme="2" tint="-0.24994659260841701"/>
              </font>
              <fill>
                <patternFill>
                  <bgColor theme="2" tint="-0.24994659260841701"/>
                </patternFill>
              </fill>
            </x14:dxf>
          </x14:cfRule>
          <xm:sqref>M27</xm:sqref>
        </x14:conditionalFormatting>
        <x14:conditionalFormatting xmlns:xm="http://schemas.microsoft.com/office/excel/2006/main">
          <x14:cfRule type="expression" priority="292" id="{BB1A7472-8C09-4DE8-BFB3-A94D4C035772}">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1" id="{3F0C016A-3992-43DF-8B4B-67C5C1AF589B}">
            <xm:f>K29=INputs!$AB$3</xm:f>
            <x14:dxf>
              <font>
                <color theme="2" tint="-0.24994659260841701"/>
              </font>
              <fill>
                <patternFill>
                  <bgColor theme="2" tint="-0.24994659260841701"/>
                </patternFill>
              </fill>
            </x14:dxf>
          </x14:cfRule>
          <x14:cfRule type="expression" priority="290" id="{4178F043-1728-404D-913F-9F90D8267C07}">
            <xm:f>K29=INputs!$AB$4</xm:f>
            <x14:dxf>
              <font>
                <color theme="2" tint="-0.24994659260841701"/>
              </font>
              <fill>
                <patternFill>
                  <bgColor theme="2" tint="-0.24994659260841701"/>
                </patternFill>
              </fill>
            </x14:dxf>
          </x14:cfRule>
          <xm:sqref>M29</xm:sqref>
        </x14:conditionalFormatting>
        <x14:conditionalFormatting xmlns:xm="http://schemas.microsoft.com/office/excel/2006/main">
          <x14:cfRule type="expression" priority="288" id="{D6F42F17-42F9-4DC0-9036-D5C979A9E889}">
            <xm:f>K31=INputs!$AB$3</xm:f>
            <x14:dxf>
              <font>
                <color theme="2" tint="-0.24994659260841701"/>
              </font>
              <fill>
                <patternFill>
                  <bgColor theme="2" tint="-0.24994659260841701"/>
                </patternFill>
              </fill>
            </x14:dxf>
          </x14:cfRule>
          <x14:cfRule type="expression" priority="287" id="{AD28C35C-52F2-4680-84B0-8FEC0877BC23}">
            <xm:f>K31=INputs!$AB$4</xm:f>
            <x14:dxf>
              <font>
                <color theme="2" tint="-0.24994659260841701"/>
              </font>
              <fill>
                <patternFill>
                  <bgColor theme="2" tint="-0.24994659260841701"/>
                </patternFill>
              </fill>
            </x14:dxf>
          </x14:cfRule>
          <x14:cfRule type="expression" priority="289" id="{2138C69C-76F5-4F7E-95C3-30483C9E7E5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286" id="{4E3097AC-90F8-4418-A515-FBF4352A533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85" id="{1959FEF9-6C11-4D58-B147-BB111DBD7F13}">
            <xm:f>K33=INputs!$AB$3</xm:f>
            <x14:dxf>
              <font>
                <color theme="2" tint="-0.24994659260841701"/>
              </font>
              <fill>
                <patternFill>
                  <bgColor theme="2" tint="-0.24994659260841701"/>
                </patternFill>
              </fill>
            </x14:dxf>
          </x14:cfRule>
          <x14:cfRule type="expression" priority="284" id="{1B60E38A-F7DF-45F2-94B2-844B69B88757}">
            <xm:f>K33=INputs!$AB$4</xm:f>
            <x14:dxf>
              <font>
                <color theme="2" tint="-0.24994659260841701"/>
              </font>
              <fill>
                <patternFill>
                  <bgColor theme="2" tint="-0.24994659260841701"/>
                </patternFill>
              </fill>
            </x14:dxf>
          </x14:cfRule>
          <xm:sqref>M33</xm:sqref>
        </x14:conditionalFormatting>
        <x14:conditionalFormatting xmlns:xm="http://schemas.microsoft.com/office/excel/2006/main">
          <x14:cfRule type="expression" priority="281" id="{5C2375D0-AEA2-4CE5-B9CD-0D8FABAB8584}">
            <xm:f>K35=INputs!$AB$4</xm:f>
            <x14:dxf>
              <font>
                <color theme="2" tint="-0.24994659260841701"/>
              </font>
              <fill>
                <patternFill>
                  <bgColor theme="2" tint="-0.24994659260841701"/>
                </patternFill>
              </fill>
            </x14:dxf>
          </x14:cfRule>
          <x14:cfRule type="expression" priority="282" id="{B1A93643-2102-4F7F-929F-73D1D60F055A}">
            <xm:f>K35=INputs!$AB$3</xm:f>
            <x14:dxf>
              <font>
                <color theme="2" tint="-0.24994659260841701"/>
              </font>
              <fill>
                <patternFill>
                  <bgColor theme="2" tint="-0.24994659260841701"/>
                </patternFill>
              </fill>
            </x14:dxf>
          </x14:cfRule>
          <x14:cfRule type="expression" priority="283" id="{C2C5CF97-D00B-4567-99DE-37656EEBDF38}">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280" id="{C9257D58-E446-44E6-944F-C3E71E7E9372}">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78" id="{DA2EB265-5A44-423C-A7F3-2C385A31F5BC}">
            <xm:f>K37=INputs!$AB$4</xm:f>
            <x14:dxf>
              <font>
                <color theme="2" tint="-0.24994659260841701"/>
              </font>
              <fill>
                <patternFill>
                  <bgColor theme="2" tint="-0.24994659260841701"/>
                </patternFill>
              </fill>
            </x14:dxf>
          </x14:cfRule>
          <x14:cfRule type="expression" priority="279" id="{0FC60D55-73F5-4533-8212-EB3FEE7CC950}">
            <xm:f>K37=INputs!$AB$3</xm:f>
            <x14:dxf>
              <font>
                <color theme="2" tint="-0.24994659260841701"/>
              </font>
              <fill>
                <patternFill>
                  <bgColor theme="2" tint="-0.24994659260841701"/>
                </patternFill>
              </fill>
            </x14:dxf>
          </x14:cfRule>
          <xm:sqref>M37</xm:sqref>
        </x14:conditionalFormatting>
        <x14:conditionalFormatting xmlns:xm="http://schemas.microsoft.com/office/excel/2006/main">
          <x14:cfRule type="expression" priority="275" id="{55A3945F-2ACE-494D-8613-4E798E349622}">
            <xm:f>K39=INputs!$AB$4</xm:f>
            <x14:dxf>
              <font>
                <color theme="2" tint="-0.24994659260841701"/>
              </font>
              <fill>
                <patternFill>
                  <bgColor theme="2" tint="-0.24994659260841701"/>
                </patternFill>
              </fill>
            </x14:dxf>
          </x14:cfRule>
          <x14:cfRule type="expression" priority="276" id="{9F13C03B-75A6-40C3-87DD-2DAC3E5D6EB0}">
            <xm:f>K39=INputs!$AB$3</xm:f>
            <x14:dxf>
              <font>
                <color theme="2" tint="-0.24994659260841701"/>
              </font>
              <fill>
                <patternFill>
                  <bgColor theme="2" tint="-0.24994659260841701"/>
                </patternFill>
              </fill>
            </x14:dxf>
          </x14:cfRule>
          <x14:cfRule type="expression" priority="277" id="{19846B8E-EC58-4BE5-87ED-596C523523C9}">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M39</xm:sqref>
        </x14:conditionalFormatting>
        <x14:conditionalFormatting xmlns:xm="http://schemas.microsoft.com/office/excel/2006/main">
          <x14:cfRule type="expression" priority="272" id="{8993068A-0AC3-4846-99CC-EE8F14292137}">
            <xm:f>K41=INputs!$AB$4</xm:f>
            <x14:dxf>
              <font>
                <color theme="2" tint="-0.24994659260841701"/>
              </font>
              <fill>
                <patternFill>
                  <bgColor theme="2" tint="-0.24994659260841701"/>
                </patternFill>
              </fill>
            </x14:dxf>
          </x14:cfRule>
          <x14:cfRule type="expression" priority="273" id="{D68D19C5-B49F-4EFB-A0F5-80B9512D725E}">
            <xm:f>K41=INputs!$AB$3</xm:f>
            <x14:dxf>
              <font>
                <color theme="2" tint="-0.24994659260841701"/>
              </font>
              <fill>
                <patternFill>
                  <bgColor theme="2" tint="-0.24994659260841701"/>
                </patternFill>
              </fill>
            </x14:dxf>
          </x14:cfRule>
          <x14:cfRule type="expression" priority="274" id="{C6CB8A21-D7BF-45F8-8DA1-F5D8619B42D7}">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270" id="{142343BC-C9DB-4B91-B566-16912E27D8AF}">
            <xm:f>K43=INputs!$AB$3</xm:f>
            <x14:dxf>
              <font>
                <color theme="2" tint="-0.24994659260841701"/>
              </font>
              <fill>
                <patternFill>
                  <bgColor theme="2" tint="-0.24994659260841701"/>
                </patternFill>
              </fill>
            </x14:dxf>
          </x14:cfRule>
          <x14:cfRule type="expression" priority="271" id="{4ED1915A-BDA1-4E13-ABD6-2BDCFD1F09FC}">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9" id="{1D42F897-E99C-40ED-8BA9-3B41B286BD7C}">
            <xm:f>K43=INputs!$AB$4</xm:f>
            <x14:dxf>
              <font>
                <color theme="2" tint="-0.24994659260841701"/>
              </font>
              <fill>
                <patternFill>
                  <bgColor theme="2" tint="-0.24994659260841701"/>
                </patternFill>
              </fill>
            </x14:dxf>
          </x14:cfRule>
          <xm:sqref>M43</xm:sqref>
        </x14:conditionalFormatting>
        <x14:conditionalFormatting xmlns:xm="http://schemas.microsoft.com/office/excel/2006/main">
          <x14:cfRule type="expression" priority="268" id="{7871B48B-EC40-417F-92D5-D68EE1F4E561}">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7" id="{6C0F7515-8A0A-4541-BE9B-DD2072119F61}">
            <xm:f>K45=INputs!$AB$3</xm:f>
            <x14:dxf>
              <font>
                <color theme="2" tint="-0.24994659260841701"/>
              </font>
              <fill>
                <patternFill>
                  <bgColor theme="2" tint="-0.24994659260841701"/>
                </patternFill>
              </fill>
            </x14:dxf>
          </x14:cfRule>
          <x14:cfRule type="expression" priority="266" id="{227F732A-6305-41D1-AA95-3965AC1EF786}">
            <xm:f>K45=INputs!$AB$4</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264" id="{4316372E-14B3-40C1-95E3-ED39C37F8255}">
            <xm:f>K47=INputs!$AB$3</xm:f>
            <x14:dxf>
              <font>
                <color theme="2" tint="-0.24994659260841701"/>
              </font>
              <fill>
                <patternFill>
                  <bgColor theme="2" tint="-0.24994659260841701"/>
                </patternFill>
              </fill>
            </x14:dxf>
          </x14:cfRule>
          <x14:cfRule type="expression" priority="263" id="{C97330BD-49B5-4319-9D2A-1DF80708D027}">
            <xm:f>K47=INputs!$AB$4</xm:f>
            <x14:dxf>
              <font>
                <color theme="2" tint="-0.24994659260841701"/>
              </font>
              <fill>
                <patternFill>
                  <bgColor theme="2" tint="-0.24994659260841701"/>
                </patternFill>
              </fill>
            </x14:dxf>
          </x14:cfRule>
          <x14:cfRule type="expression" priority="265" id="{05907231-1E5D-457A-B04F-CB0F6FA834ED}">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M47</xm:sqref>
        </x14:conditionalFormatting>
        <x14:conditionalFormatting xmlns:xm="http://schemas.microsoft.com/office/excel/2006/main">
          <x14:cfRule type="expression" priority="262" id="{72CE84B2-EBA4-4D8D-8591-995AE113942A}">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1" id="{FA784021-6658-461F-AC70-551760237C55}">
            <xm:f>K49=INputs!$AB$3</xm:f>
            <x14:dxf>
              <font>
                <color theme="2" tint="-0.24994659260841701"/>
              </font>
              <fill>
                <patternFill>
                  <bgColor theme="2" tint="-0.24994659260841701"/>
                </patternFill>
              </fill>
            </x14:dxf>
          </x14:cfRule>
          <x14:cfRule type="expression" priority="260" id="{540F0393-6F20-486F-82C0-BC432B82C4BB}">
            <xm:f>K49=INputs!$AB$4</xm:f>
            <x14:dxf>
              <font>
                <color theme="2" tint="-0.24994659260841701"/>
              </font>
              <fill>
                <patternFill>
                  <bgColor theme="2" tint="-0.24994659260841701"/>
                </patternFill>
              </fill>
            </x14:dxf>
          </x14:cfRule>
          <xm:sqref>M49</xm:sqref>
        </x14:conditionalFormatting>
        <x14:conditionalFormatting xmlns:xm="http://schemas.microsoft.com/office/excel/2006/main">
          <x14:cfRule type="expression" priority="554" id="{7466FE83-A79F-439B-A1AB-5FC1A9D9C1ED}">
            <xm:f>$M11=INputs!$AD$3</xm:f>
            <x14:dxf>
              <font>
                <color theme="2" tint="-0.24994659260841701"/>
              </font>
              <fill>
                <patternFill>
                  <bgColor theme="2" tint="-0.24994659260841701"/>
                </patternFill>
              </fill>
            </x14:dxf>
          </x14:cfRule>
          <x14:cfRule type="expression" priority="438" id="{5D69115F-D033-4F6D-B74D-391A50A3F970}">
            <xm:f>$M11=INputs!$AD$4</xm:f>
            <x14:dxf>
              <font>
                <color theme="2" tint="-0.24994659260841701"/>
              </font>
              <fill>
                <patternFill>
                  <bgColor theme="2" tint="-0.24994659260841701"/>
                </patternFill>
              </fill>
            </x14:dxf>
          </x14:cfRule>
          <x14:cfRule type="expression" priority="437" id="{9D8778D9-3CE0-46B4-A2CA-54EB2FEAA647}">
            <xm:f>$K11=INputs!$AB$3</xm:f>
            <x14:dxf>
              <font>
                <color theme="2" tint="-0.24994659260841701"/>
              </font>
              <fill>
                <patternFill>
                  <bgColor theme="2" tint="-0.24994659260841701"/>
                </patternFill>
              </fill>
            </x14:dxf>
          </x14:cfRule>
          <x14:cfRule type="expression" priority="436" id="{6115F0E1-6AED-4633-8681-9A808329547C}">
            <xm:f>K11=INputs!$AB$4</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430" id="{46628ED0-6EE8-4F5D-A5BB-9FE38BBB247C}">
            <xm:f>$M13=INputs!$AD$3</xm:f>
            <x14:dxf>
              <font>
                <color theme="2" tint="-0.24994659260841701"/>
              </font>
              <fill>
                <patternFill>
                  <bgColor theme="2" tint="-0.24994659260841701"/>
                </patternFill>
              </fill>
            </x14:dxf>
          </x14:cfRule>
          <x14:cfRule type="expression" priority="428" id="{E107BD5F-8374-4457-B801-7471D8B66256}">
            <xm:f>$M13=INputs!$AD$4</xm:f>
            <x14:dxf>
              <font>
                <color theme="2" tint="-0.24994659260841701"/>
              </font>
              <fill>
                <patternFill>
                  <bgColor theme="2" tint="-0.24994659260841701"/>
                </patternFill>
              </fill>
            </x14:dxf>
          </x14:cfRule>
          <x14:cfRule type="expression" priority="427" id="{F39F912B-EF81-49D4-9379-5677572A4F21}">
            <xm:f>$K13=INputs!$AB$3</xm:f>
            <x14:dxf>
              <font>
                <color theme="2" tint="-0.24994659260841701"/>
              </font>
              <fill>
                <patternFill>
                  <bgColor theme="2" tint="-0.24994659260841701"/>
                </patternFill>
              </fill>
            </x14:dxf>
          </x14:cfRule>
          <x14:cfRule type="expression" priority="426" id="{1DD889ED-068C-4672-BE2A-3D912F33931B}">
            <xm:f>K13=INputs!$AB$4</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421" id="{0786B4FB-4C22-49F4-9DD5-4AFA641C870A}">
            <xm:f>K15=INputs!$AB$4</xm:f>
            <x14:dxf>
              <font>
                <color theme="2" tint="-0.24994659260841701"/>
              </font>
              <fill>
                <patternFill>
                  <bgColor theme="2" tint="-0.24994659260841701"/>
                </patternFill>
              </fill>
            </x14:dxf>
          </x14:cfRule>
          <x14:cfRule type="expression" priority="422" id="{914491FA-79B0-413C-98D5-E5DA9CFBF0BB}">
            <xm:f>$K15=INputs!$AB$3</xm:f>
            <x14:dxf>
              <font>
                <color theme="2" tint="-0.24994659260841701"/>
              </font>
              <fill>
                <patternFill>
                  <bgColor theme="2" tint="-0.24994659260841701"/>
                </patternFill>
              </fill>
            </x14:dxf>
          </x14:cfRule>
          <x14:cfRule type="expression" priority="423" id="{BD39BF9F-D6F5-453B-ABF9-1B585EF19548}">
            <xm:f>$M15=INputs!$AD$4</xm:f>
            <x14:dxf>
              <font>
                <color theme="2" tint="-0.24994659260841701"/>
              </font>
              <fill>
                <patternFill>
                  <bgColor theme="2" tint="-0.24994659260841701"/>
                </patternFill>
              </fill>
            </x14:dxf>
          </x14:cfRule>
          <x14:cfRule type="expression" priority="425" id="{AD259CA4-9AE0-4090-A66F-322AA1F9F721}">
            <xm:f>$M15=INputs!$AD$3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416" id="{D2053088-208C-4F6C-8119-EAB03F1DE2E3}">
            <xm:f>K17=INputs!$AB$4</xm:f>
            <x14:dxf>
              <font>
                <color theme="2" tint="-0.24994659260841701"/>
              </font>
              <fill>
                <patternFill>
                  <bgColor theme="2" tint="-0.24994659260841701"/>
                </patternFill>
              </fill>
            </x14:dxf>
          </x14:cfRule>
          <x14:cfRule type="expression" priority="417" id="{2A720F55-48F3-4FE2-8776-0E2631918583}">
            <xm:f>$K17=INputs!$AB$3</xm:f>
            <x14:dxf>
              <font>
                <color theme="2" tint="-0.24994659260841701"/>
              </font>
              <fill>
                <patternFill>
                  <bgColor theme="2" tint="-0.24994659260841701"/>
                </patternFill>
              </fill>
            </x14:dxf>
          </x14:cfRule>
          <x14:cfRule type="expression" priority="418" id="{45AD6932-5921-412E-A652-F88ABF5F5D43}">
            <xm:f>$M17=INputs!$AD$4</xm:f>
            <x14:dxf>
              <font>
                <color theme="2" tint="-0.24994659260841701"/>
              </font>
              <fill>
                <patternFill>
                  <bgColor theme="2" tint="-0.24994659260841701"/>
                </patternFill>
              </fill>
            </x14:dxf>
          </x14:cfRule>
          <x14:cfRule type="expression" priority="420" id="{72DDB599-BB62-4BAC-8EEC-6BF19B8BACD1}">
            <xm:f>$M17=INputs!$AD$3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411" id="{A1ADEDEB-8773-445D-B107-19725B081A94}">
            <xm:f>K19=INputs!$AB$4</xm:f>
            <x14:dxf>
              <font>
                <color theme="2" tint="-0.24994659260841701"/>
              </font>
              <fill>
                <patternFill>
                  <bgColor theme="2" tint="-0.24994659260841701"/>
                </patternFill>
              </fill>
            </x14:dxf>
          </x14:cfRule>
          <x14:cfRule type="expression" priority="412" id="{1AEADCE3-5B35-4C3F-9B9A-737EB4F6C1AF}">
            <xm:f>$K19=INputs!$AB$3</xm:f>
            <x14:dxf>
              <font>
                <color theme="2" tint="-0.24994659260841701"/>
              </font>
              <fill>
                <patternFill>
                  <bgColor theme="2" tint="-0.24994659260841701"/>
                </patternFill>
              </fill>
            </x14:dxf>
          </x14:cfRule>
          <x14:cfRule type="expression" priority="413" id="{E2F90254-7AC7-4E8B-9A27-5994E5911EF7}">
            <xm:f>$M19=INputs!$AD$4</xm:f>
            <x14:dxf>
              <font>
                <color theme="2" tint="-0.24994659260841701"/>
              </font>
              <fill>
                <patternFill>
                  <bgColor theme="2" tint="-0.24994659260841701"/>
                </patternFill>
              </fill>
            </x14:dxf>
          </x14:cfRule>
          <x14:cfRule type="expression" priority="415" id="{BADB084F-243F-4F3F-BF78-B5C890A31E73}">
            <xm:f>$M19=INputs!$AD$3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406" id="{78284557-1EAE-4165-8E23-7AA9E07B78A1}">
            <xm:f>K21=INputs!$AB$4</xm:f>
            <x14:dxf>
              <font>
                <color theme="2" tint="-0.24994659260841701"/>
              </font>
              <fill>
                <patternFill>
                  <bgColor theme="2" tint="-0.24994659260841701"/>
                </patternFill>
              </fill>
            </x14:dxf>
          </x14:cfRule>
          <x14:cfRule type="expression" priority="407" id="{CA82575A-1CDA-4D8C-86C5-B72CF0298115}">
            <xm:f>$K21=INputs!$AB$3</xm:f>
            <x14:dxf>
              <font>
                <color theme="2" tint="-0.24994659260841701"/>
              </font>
              <fill>
                <patternFill>
                  <bgColor theme="2" tint="-0.24994659260841701"/>
                </patternFill>
              </fill>
            </x14:dxf>
          </x14:cfRule>
          <x14:cfRule type="expression" priority="408" id="{D0213C96-B953-477F-8C85-4E3F4A37DF64}">
            <xm:f>$M21=INputs!$AD$4</xm:f>
            <x14:dxf>
              <font>
                <color theme="2" tint="-0.24994659260841701"/>
              </font>
              <fill>
                <patternFill>
                  <bgColor theme="2" tint="-0.24994659260841701"/>
                </patternFill>
              </fill>
            </x14:dxf>
          </x14:cfRule>
          <x14:cfRule type="expression" priority="410" id="{2A575F1D-BC81-48C3-AB26-5BA6E4ECD67D}">
            <xm:f>$M21=INputs!$AD$3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401" id="{18BB6FFE-15B1-42D4-9092-18281F463FC6}">
            <xm:f>K23=INputs!$AB$4</xm:f>
            <x14:dxf>
              <font>
                <color theme="2" tint="-0.24994659260841701"/>
              </font>
              <fill>
                <patternFill>
                  <bgColor theme="2" tint="-0.24994659260841701"/>
                </patternFill>
              </fill>
            </x14:dxf>
          </x14:cfRule>
          <x14:cfRule type="expression" priority="402" id="{6401444E-A0A5-41B4-9EBD-06698ADF3925}">
            <xm:f>$K23=INputs!$AB$3</xm:f>
            <x14:dxf>
              <font>
                <color theme="2" tint="-0.24994659260841701"/>
              </font>
              <fill>
                <patternFill>
                  <bgColor theme="2" tint="-0.24994659260841701"/>
                </patternFill>
              </fill>
            </x14:dxf>
          </x14:cfRule>
          <x14:cfRule type="expression" priority="403" id="{0BBAF390-4D2E-4913-9949-030B7A76822E}">
            <xm:f>$M23=INputs!$AD$4</xm:f>
            <x14:dxf>
              <font>
                <color theme="2" tint="-0.24994659260841701"/>
              </font>
              <fill>
                <patternFill>
                  <bgColor theme="2" tint="-0.24994659260841701"/>
                </patternFill>
              </fill>
            </x14:dxf>
          </x14:cfRule>
          <x14:cfRule type="expression" priority="405" id="{B558B52C-1573-4A61-94F7-E3F9A352B5E5}">
            <xm:f>$M23=INputs!$AD$3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400" id="{7C3F7432-97F2-4AD6-952E-3CB285A2A1F6}">
            <xm:f>$M25=INputs!$AD$3</xm:f>
            <x14:dxf>
              <font>
                <color theme="2" tint="-0.24994659260841701"/>
              </font>
              <fill>
                <patternFill>
                  <bgColor theme="2" tint="-0.24994659260841701"/>
                </patternFill>
              </fill>
            </x14:dxf>
          </x14:cfRule>
          <x14:cfRule type="expression" priority="397" id="{9CA82016-8F18-44A4-A65B-7E4D1E62AEAD}">
            <xm:f>$K25=INputs!$AB$3</xm:f>
            <x14:dxf>
              <font>
                <color theme="2" tint="-0.24994659260841701"/>
              </font>
              <fill>
                <patternFill>
                  <bgColor theme="2" tint="-0.24994659260841701"/>
                </patternFill>
              </fill>
            </x14:dxf>
          </x14:cfRule>
          <x14:cfRule type="expression" priority="398" id="{6655E093-BDDB-42E3-AE88-8F1CC88D0C8A}">
            <xm:f>$M25=INputs!$AD$4</xm:f>
            <x14:dxf>
              <font>
                <color theme="2" tint="-0.24994659260841701"/>
              </font>
              <fill>
                <patternFill>
                  <bgColor theme="2" tint="-0.24994659260841701"/>
                </patternFill>
              </fill>
            </x14:dxf>
          </x14:cfRule>
          <x14:cfRule type="expression" priority="396" id="{CCB1ACAD-7E6B-4146-83E0-0ADDADB2E9BC}">
            <xm:f>K25=INputs!$AB$4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395" id="{37A40A57-ED24-4F35-AE8E-6D9A7572070F}">
            <xm:f>$M27=INputs!$AD$3</xm:f>
            <x14:dxf>
              <font>
                <color theme="2" tint="-0.24994659260841701"/>
              </font>
              <fill>
                <patternFill>
                  <bgColor theme="2" tint="-0.24994659260841701"/>
                </patternFill>
              </fill>
            </x14:dxf>
          </x14:cfRule>
          <x14:cfRule type="expression" priority="393" id="{48168083-0DB4-4D0D-BB02-404EBE5D8777}">
            <xm:f>$M27=INputs!$AD$4</xm:f>
            <x14:dxf>
              <font>
                <color theme="2" tint="-0.24994659260841701"/>
              </font>
              <fill>
                <patternFill>
                  <bgColor theme="2" tint="-0.24994659260841701"/>
                </patternFill>
              </fill>
            </x14:dxf>
          </x14:cfRule>
          <x14:cfRule type="expression" priority="392" id="{950B9C25-CDE9-4418-9EB0-763302879F78}">
            <xm:f>$K27=INputs!$AB$3</xm:f>
            <x14:dxf>
              <font>
                <color theme="2" tint="-0.24994659260841701"/>
              </font>
              <fill>
                <patternFill>
                  <bgColor theme="2" tint="-0.24994659260841701"/>
                </patternFill>
              </fill>
            </x14:dxf>
          </x14:cfRule>
          <x14:cfRule type="expression" priority="391" id="{39577506-6803-4602-B1AB-FFE459E6A688}">
            <xm:f>K27=INputs!$AB$4</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387" id="{DC9D3F63-D5FE-4530-8E95-2BB491863823}">
            <xm:f>$K29=INputs!$AB$3</xm:f>
            <x14:dxf>
              <font>
                <color theme="2" tint="-0.24994659260841701"/>
              </font>
              <fill>
                <patternFill>
                  <bgColor theme="2" tint="-0.24994659260841701"/>
                </patternFill>
              </fill>
            </x14:dxf>
          </x14:cfRule>
          <x14:cfRule type="expression" priority="388" id="{872A2CA2-A5CF-4D73-8842-15012419427E}">
            <xm:f>$M29=INputs!$AD$4</xm:f>
            <x14:dxf>
              <font>
                <color theme="2" tint="-0.24994659260841701"/>
              </font>
              <fill>
                <patternFill>
                  <bgColor theme="2" tint="-0.24994659260841701"/>
                </patternFill>
              </fill>
            </x14:dxf>
          </x14:cfRule>
          <x14:cfRule type="expression" priority="386" id="{11C7D194-C4EC-4B05-AC5B-D4415C2E7958}">
            <xm:f>K29=INputs!$AB$4</xm:f>
            <x14:dxf>
              <font>
                <color theme="2" tint="-0.24994659260841701"/>
              </font>
              <fill>
                <patternFill>
                  <bgColor theme="2" tint="-0.24994659260841701"/>
                </patternFill>
              </fill>
            </x14:dxf>
          </x14:cfRule>
          <x14:cfRule type="expression" priority="390" id="{DB97BEC0-732E-4BB7-B895-EA2C29E98570}">
            <xm:f>$M29=INputs!$AD$3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385" id="{6392CE8C-F481-4CC8-9F3F-7DFFB4C0262D}">
            <xm:f>$M31=INputs!$AD$3</xm:f>
            <x14:dxf>
              <font>
                <color theme="2" tint="-0.24994659260841701"/>
              </font>
              <fill>
                <patternFill>
                  <bgColor theme="2" tint="-0.24994659260841701"/>
                </patternFill>
              </fill>
            </x14:dxf>
          </x14:cfRule>
          <x14:cfRule type="expression" priority="382" id="{CA2750DD-BC8C-4F72-9D95-8A75CF9B17A1}">
            <xm:f>$K31=INputs!$AB$3</xm:f>
            <x14:dxf>
              <font>
                <color theme="2" tint="-0.24994659260841701"/>
              </font>
              <fill>
                <patternFill>
                  <bgColor theme="2" tint="-0.24994659260841701"/>
                </patternFill>
              </fill>
            </x14:dxf>
          </x14:cfRule>
          <x14:cfRule type="expression" priority="381" id="{B83D9F77-1F56-43CB-BB73-5FFBCFF18C87}">
            <xm:f>K31=INputs!$AB$4</xm:f>
            <x14:dxf>
              <font>
                <color theme="2" tint="-0.24994659260841701"/>
              </font>
              <fill>
                <patternFill>
                  <bgColor theme="2" tint="-0.24994659260841701"/>
                </patternFill>
              </fill>
            </x14:dxf>
          </x14:cfRule>
          <x14:cfRule type="expression" priority="383" id="{58750350-D799-419A-89B4-7BAC71F3108D}">
            <xm:f>$M31=INputs!$AD$4</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377" id="{D821A992-535B-4A66-AAB5-0CFF2A90A528}">
            <xm:f>$K33=INputs!$AB$3</xm:f>
            <x14:dxf>
              <font>
                <color theme="2" tint="-0.24994659260841701"/>
              </font>
              <fill>
                <patternFill>
                  <bgColor theme="2" tint="-0.24994659260841701"/>
                </patternFill>
              </fill>
            </x14:dxf>
          </x14:cfRule>
          <x14:cfRule type="expression" priority="380" id="{2928E606-ED37-4C04-8064-F08AF714291A}">
            <xm:f>$M33=INputs!$AD$3</xm:f>
            <x14:dxf>
              <font>
                <color theme="2" tint="-0.24994659260841701"/>
              </font>
              <fill>
                <patternFill>
                  <bgColor theme="2" tint="-0.24994659260841701"/>
                </patternFill>
              </fill>
            </x14:dxf>
          </x14:cfRule>
          <x14:cfRule type="expression" priority="378" id="{4102D3E5-87B1-4B53-A22C-A00E959F3166}">
            <xm:f>$M33=INputs!$AD$4</xm:f>
            <x14:dxf>
              <font>
                <color theme="2" tint="-0.24994659260841701"/>
              </font>
              <fill>
                <patternFill>
                  <bgColor theme="2" tint="-0.24994659260841701"/>
                </patternFill>
              </fill>
            </x14:dxf>
          </x14:cfRule>
          <x14:cfRule type="expression" priority="376" id="{D2091834-7A04-4748-8451-13E5F2BFF53B}">
            <xm:f>K33=INputs!$AB$4</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371" id="{6BEF982D-79D7-4D40-A732-B71FC6EEC1C4}">
            <xm:f>K35=INputs!$AB$4</xm:f>
            <x14:dxf>
              <font>
                <color theme="2" tint="-0.24994659260841701"/>
              </font>
              <fill>
                <patternFill>
                  <bgColor theme="2" tint="-0.24994659260841701"/>
                </patternFill>
              </fill>
            </x14:dxf>
          </x14:cfRule>
          <x14:cfRule type="expression" priority="372" id="{78A5FEC1-CC8D-4247-8524-79AAF31B3BCD}">
            <xm:f>$K35=INputs!$AB$3</xm:f>
            <x14:dxf>
              <font>
                <color theme="2" tint="-0.24994659260841701"/>
              </font>
              <fill>
                <patternFill>
                  <bgColor theme="2" tint="-0.24994659260841701"/>
                </patternFill>
              </fill>
            </x14:dxf>
          </x14:cfRule>
          <x14:cfRule type="expression" priority="373" id="{3C3CBD9E-C6F9-46C3-915F-8757CDF4CAC2}">
            <xm:f>$M35=INputs!$AD$4</xm:f>
            <x14:dxf>
              <font>
                <color theme="2" tint="-0.24994659260841701"/>
              </font>
              <fill>
                <patternFill>
                  <bgColor theme="2" tint="-0.24994659260841701"/>
                </patternFill>
              </fill>
            </x14:dxf>
          </x14:cfRule>
          <x14:cfRule type="expression" priority="375" id="{BFDCBB29-89AD-4281-A467-876FC13AB729}">
            <xm:f>$M35=INputs!$AD$3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370" id="{9A5FEB5F-CD74-4D82-BFAD-D429FFF927E1}">
            <xm:f>$M37=INputs!$AD$3</xm:f>
            <x14:dxf>
              <font>
                <color theme="2" tint="-0.24994659260841701"/>
              </font>
              <fill>
                <patternFill>
                  <bgColor theme="2" tint="-0.24994659260841701"/>
                </patternFill>
              </fill>
            </x14:dxf>
          </x14:cfRule>
          <x14:cfRule type="expression" priority="368" id="{D0C29B01-36D9-4C1A-B9F8-4FB63A0C806A}">
            <xm:f>$M37=INputs!$AD$4</xm:f>
            <x14:dxf>
              <font>
                <color theme="2" tint="-0.24994659260841701"/>
              </font>
              <fill>
                <patternFill>
                  <bgColor theme="2" tint="-0.24994659260841701"/>
                </patternFill>
              </fill>
            </x14:dxf>
          </x14:cfRule>
          <x14:cfRule type="expression" priority="367" id="{4A260805-F71C-4E37-8A19-26A09CDCF826}">
            <xm:f>$K37=INputs!$AB$3</xm:f>
            <x14:dxf>
              <font>
                <color theme="2" tint="-0.24994659260841701"/>
              </font>
              <fill>
                <patternFill>
                  <bgColor theme="2" tint="-0.24994659260841701"/>
                </patternFill>
              </fill>
            </x14:dxf>
          </x14:cfRule>
          <x14:cfRule type="expression" priority="366" id="{30439E21-BB8C-40CF-AB31-D550CF58B46D}">
            <xm:f>K37=INputs!$AB$4</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363" id="{4A614085-E77A-4DB1-8412-7E7BFFEAA69B}">
            <xm:f>$M39=INputs!$AD$4</xm:f>
            <x14:dxf>
              <font>
                <color theme="2" tint="-0.24994659260841701"/>
              </font>
              <fill>
                <patternFill>
                  <bgColor theme="2" tint="-0.24994659260841701"/>
                </patternFill>
              </fill>
            </x14:dxf>
          </x14:cfRule>
          <x14:cfRule type="expression" priority="365" id="{1949F861-8FEE-485A-8562-CFC501660978}">
            <xm:f>$M39=INputs!$AD$3</xm:f>
            <x14:dxf>
              <font>
                <color theme="2" tint="-0.24994659260841701"/>
              </font>
              <fill>
                <patternFill>
                  <bgColor theme="2" tint="-0.24994659260841701"/>
                </patternFill>
              </fill>
            </x14:dxf>
          </x14:cfRule>
          <x14:cfRule type="expression" priority="362" id="{922ECCE1-C7D0-4ED7-AD18-9EAA6788D0EE}">
            <xm:f>$K39=INputs!$AB$3</xm:f>
            <x14:dxf>
              <font>
                <color theme="2" tint="-0.24994659260841701"/>
              </font>
              <fill>
                <patternFill>
                  <bgColor theme="2" tint="-0.24994659260841701"/>
                </patternFill>
              </fill>
            </x14:dxf>
          </x14:cfRule>
          <x14:cfRule type="expression" priority="361" id="{3C3DCCF5-21EB-4BC2-83E4-F3F9C171CBDA}">
            <xm:f>K39=INputs!$AB$4</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357" id="{7FCEAB38-7D88-4227-85A9-7FA3E8FD887F}">
            <xm:f>$K41=INputs!$AB$3</xm:f>
            <x14:dxf>
              <font>
                <color theme="2" tint="-0.24994659260841701"/>
              </font>
              <fill>
                <patternFill>
                  <bgColor theme="2" tint="-0.24994659260841701"/>
                </patternFill>
              </fill>
            </x14:dxf>
          </x14:cfRule>
          <x14:cfRule type="expression" priority="358" id="{BE658F89-0F72-4517-85AE-9C81CD8B3EA0}">
            <xm:f>$M41=INputs!$AD$4</xm:f>
            <x14:dxf>
              <font>
                <color theme="2" tint="-0.24994659260841701"/>
              </font>
              <fill>
                <patternFill>
                  <bgColor theme="2" tint="-0.24994659260841701"/>
                </patternFill>
              </fill>
            </x14:dxf>
          </x14:cfRule>
          <x14:cfRule type="expression" priority="360" id="{F4D9EA83-1474-4673-A027-12DE4A0DA9F4}">
            <xm:f>$M41=INputs!$AD$3</xm:f>
            <x14:dxf>
              <font>
                <color theme="2" tint="-0.24994659260841701"/>
              </font>
              <fill>
                <patternFill>
                  <bgColor theme="2" tint="-0.24994659260841701"/>
                </patternFill>
              </fill>
            </x14:dxf>
          </x14:cfRule>
          <x14:cfRule type="expression" priority="356" id="{7CFB8963-D569-44A7-8633-3FE0F381D610}">
            <xm:f>K41=INputs!$AB$4</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353" id="{07E17FD5-071F-45F6-9B9F-6D90EDD2509A}">
            <xm:f>$M43=INputs!$AD$4</xm:f>
            <x14:dxf>
              <font>
                <color theme="2" tint="-0.24994659260841701"/>
              </font>
              <fill>
                <patternFill>
                  <bgColor theme="2" tint="-0.24994659260841701"/>
                </patternFill>
              </fill>
            </x14:dxf>
          </x14:cfRule>
          <x14:cfRule type="expression" priority="352" id="{F01DAF9E-CC0E-489F-817A-7B8D421E638F}">
            <xm:f>$K43=INputs!$AB$3</xm:f>
            <x14:dxf>
              <font>
                <color theme="2" tint="-0.24994659260841701"/>
              </font>
              <fill>
                <patternFill>
                  <bgColor theme="2" tint="-0.24994659260841701"/>
                </patternFill>
              </fill>
            </x14:dxf>
          </x14:cfRule>
          <x14:cfRule type="expression" priority="351" id="{E0458448-5A95-4A79-973B-B8D45E78F4C4}">
            <xm:f>K43=INputs!$AB$4</xm:f>
            <x14:dxf>
              <font>
                <color theme="2" tint="-0.24994659260841701"/>
              </font>
              <fill>
                <patternFill>
                  <bgColor theme="2" tint="-0.24994659260841701"/>
                </patternFill>
              </fill>
            </x14:dxf>
          </x14:cfRule>
          <x14:cfRule type="expression" priority="355" id="{0221A7FD-8981-451C-814F-4E4CDAE3AE5C}">
            <xm:f>$M43=INputs!$AD$3</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346" id="{241ED3D5-58FD-4979-81A2-6548912B8ED1}">
            <xm:f>K45=INputs!$AB$4</xm:f>
            <x14:dxf>
              <font>
                <color theme="2" tint="-0.24994659260841701"/>
              </font>
              <fill>
                <patternFill>
                  <bgColor theme="2" tint="-0.24994659260841701"/>
                </patternFill>
              </fill>
            </x14:dxf>
          </x14:cfRule>
          <x14:cfRule type="expression" priority="347" id="{A53EA7F3-BADB-4C79-A858-4EF5608F1615}">
            <xm:f>$K45=INputs!$AB$3</xm:f>
            <x14:dxf>
              <font>
                <color theme="2" tint="-0.24994659260841701"/>
              </font>
              <fill>
                <patternFill>
                  <bgColor theme="2" tint="-0.24994659260841701"/>
                </patternFill>
              </fill>
            </x14:dxf>
          </x14:cfRule>
          <x14:cfRule type="expression" priority="348" id="{41426E0A-886A-485D-AA71-8C3E2A1041D9}">
            <xm:f>$M45=INputs!$AD$4</xm:f>
            <x14:dxf>
              <font>
                <color theme="2" tint="-0.24994659260841701"/>
              </font>
              <fill>
                <patternFill>
                  <bgColor theme="2" tint="-0.24994659260841701"/>
                </patternFill>
              </fill>
            </x14:dxf>
          </x14:cfRule>
          <x14:cfRule type="expression" priority="350" id="{1206DF3D-FF26-44BC-BD8B-D20D4282386F}">
            <xm:f>$M45=INputs!$AD$3</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345" id="{07DEC570-6110-4D51-B89D-297CEF379199}">
            <xm:f>$M47=INputs!$AD$3</xm:f>
            <x14:dxf>
              <font>
                <color theme="2" tint="-0.24994659260841701"/>
              </font>
              <fill>
                <patternFill>
                  <bgColor theme="2" tint="-0.24994659260841701"/>
                </patternFill>
              </fill>
            </x14:dxf>
          </x14:cfRule>
          <x14:cfRule type="expression" priority="343" id="{D21FF8BF-8A23-4E83-8B0E-E55F2B33372B}">
            <xm:f>$M47=INputs!$AD$4</xm:f>
            <x14:dxf>
              <font>
                <color theme="2" tint="-0.24994659260841701"/>
              </font>
              <fill>
                <patternFill>
                  <bgColor theme="2" tint="-0.24994659260841701"/>
                </patternFill>
              </fill>
            </x14:dxf>
          </x14:cfRule>
          <x14:cfRule type="expression" priority="342" id="{F3CAD916-A8FE-422B-9B12-C69DB33EA1C4}">
            <xm:f>$K47=INputs!$AB$3</xm:f>
            <x14:dxf>
              <font>
                <color theme="2" tint="-0.24994659260841701"/>
              </font>
              <fill>
                <patternFill>
                  <bgColor theme="2" tint="-0.24994659260841701"/>
                </patternFill>
              </fill>
            </x14:dxf>
          </x14:cfRule>
          <x14:cfRule type="expression" priority="341" id="{1D170F34-1647-4BED-A464-916BF43E1007}">
            <xm:f>K47=INputs!$AB$4</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340" id="{439197A7-B82A-4027-9F84-C15D8B53385F}">
            <xm:f>$M49=INputs!$AD$3</xm:f>
            <x14:dxf>
              <font>
                <color theme="2" tint="-0.24994659260841701"/>
              </font>
              <fill>
                <patternFill>
                  <bgColor theme="2" tint="-0.24994659260841701"/>
                </patternFill>
              </fill>
            </x14:dxf>
          </x14:cfRule>
          <x14:cfRule type="expression" priority="338" id="{50CD1DBF-1797-4177-89DF-BA9CB36BC241}">
            <xm:f>$M49=INputs!$AD$4</xm:f>
            <x14:dxf>
              <font>
                <color theme="2" tint="-0.24994659260841701"/>
              </font>
              <fill>
                <patternFill>
                  <bgColor theme="2" tint="-0.24994659260841701"/>
                </patternFill>
              </fill>
            </x14:dxf>
          </x14:cfRule>
          <x14:cfRule type="expression" priority="337" id="{3B3070F0-81E8-40F4-ACB6-BE270F9C0545}">
            <xm:f>$K49=INputs!$AB$3</xm:f>
            <x14:dxf>
              <font>
                <color theme="2" tint="-0.24994659260841701"/>
              </font>
              <fill>
                <patternFill>
                  <bgColor theme="2" tint="-0.24994659260841701"/>
                </patternFill>
              </fill>
            </x14:dxf>
          </x14:cfRule>
          <x14:cfRule type="expression" priority="336" id="{E4B9D2DF-66A3-48DB-85A1-2BC04FC4234E}">
            <xm:f>K49=INputs!$AB$4</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259" id="{B80CB8FC-8FB1-4207-93A4-88C8F41A4B6B}">
            <xm:f>O11=INputs!$AF$3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258" id="{8D524A05-0630-4E60-AB70-85A0CFA43312}">
            <xm:f>O13=INputs!$AF$3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257" id="{30D08194-387A-4691-9736-2C64EA71D273}">
            <xm:f>O15=INputs!$AF$3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256" id="{27D7D9E8-412A-43E6-BCB5-779309B5F618}">
            <xm:f>O17=INputs!$AF$3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255" id="{7A028E45-B9F5-4704-8FD8-0395550DC286}">
            <xm:f>O19=INputs!$AF$3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254" id="{94FA040C-D4A3-4ADA-B292-5380BE2BE951}">
            <xm:f>O21=INputs!$AF$3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253" id="{52F5F98A-1486-4AA6-9191-632BE94BA518}">
            <xm:f>O23=INputs!$AF$3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252" id="{3F05B078-7C37-46BB-BFA4-EEBEA04C7992}">
            <xm:f>O25=INputs!$AF$3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251" id="{15BDC98A-147A-4042-99E9-C75FDD248E02}">
            <xm:f>O27=INputs!$AF$3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250" id="{5887D808-ACB2-4E6A-A2ED-E7CA11F04DBA}">
            <xm:f>O29=INputs!$AF$3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249" id="{005A9672-4D5E-40E3-8F87-CF5B55503B3B}">
            <xm:f>O31=INputs!$AF$3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248" id="{A40962B9-18E5-4EA9-AEFD-D00C783BFBC1}">
            <xm:f>O33=INputs!$AF$3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247" id="{1FFC8972-3B47-4256-978A-8C7898396B35}">
            <xm:f>O35=INputs!$AF$3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246" id="{ED8FB18C-B5E6-4525-AA12-58773E163FE8}">
            <xm:f>O37=INputs!$AF$3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245" id="{280BD478-465A-4830-BD15-66008F55154C}">
            <xm:f>O39=INputs!$AF$3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244" id="{3EE0FEDE-E5B4-4D57-8165-43B92104121D}">
            <xm:f>O41=INputs!$AF$3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243" id="{E9703D63-1AA3-4B89-9281-97E55B762917}">
            <xm:f>O43=INputs!$AF$3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242" id="{C9120D0C-1BA6-483A-8DFD-C0BCFF05BED4}">
            <xm:f>O45=INputs!$AF$3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241" id="{448A4B36-5825-4D8B-92A8-79686ABDFFE9}">
            <xm:f>O47=INputs!$AF$3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240" id="{80C97877-5D06-4B97-BD5F-9B46B3951CA9}">
            <xm:f>O49=INputs!$AF$3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U191"/>
  <sheetViews>
    <sheetView showGridLines="0" zoomScaleNormal="100" workbookViewId="0">
      <pane xSplit="3" ySplit="11" topLeftCell="D12" activePane="bottomRight" state="frozen"/>
      <selection pane="topRight" activeCell="D1" sqref="D1"/>
      <selection pane="bottomLeft" activeCell="A12" sqref="A12"/>
      <selection pane="bottomRight" activeCell="L52" sqref="L52"/>
    </sheetView>
  </sheetViews>
  <sheetFormatPr defaultRowHeight="14.5" outlineLevelRow="1" x14ac:dyDescent="0.35"/>
  <cols>
    <col min="1" max="1" width="3.7265625" style="88" customWidth="1"/>
    <col min="2" max="2" width="9.1796875" style="88" hidden="1" customWidth="1"/>
    <col min="3" max="3" width="34.1796875" customWidth="1"/>
    <col min="4" max="4" width="1.1796875" customWidth="1"/>
    <col min="5" max="5" width="5" customWidth="1"/>
    <col min="6" max="6" width="63.7265625" customWidth="1"/>
    <col min="7" max="7" width="2.1796875" customWidth="1"/>
    <col min="8" max="8" width="5.1796875" customWidth="1"/>
    <col min="9" max="9" width="51.7265625" customWidth="1"/>
    <col min="10" max="10" width="2.26953125" customWidth="1"/>
    <col min="11" max="11" width="5" customWidth="1"/>
    <col min="12" max="12" width="45.26953125" customWidth="1"/>
    <col min="13" max="13" width="2.1796875" customWidth="1"/>
    <col min="14" max="14" width="49.1796875" customWidth="1"/>
    <col min="15" max="15" width="2.1796875" customWidth="1"/>
    <col min="16" max="16" width="5" customWidth="1"/>
    <col min="17" max="17" width="69.81640625" customWidth="1"/>
    <col min="18" max="18" width="2.1796875" customWidth="1"/>
    <col min="19" max="19" width="5" customWidth="1"/>
    <col min="20" max="20" width="64.453125" customWidth="1"/>
  </cols>
  <sheetData>
    <row r="1" spans="1:21" ht="23.5" x14ac:dyDescent="0.35">
      <c r="C1" s="42" t="s">
        <v>96</v>
      </c>
      <c r="D1" s="42"/>
      <c r="E1" s="42"/>
      <c r="F1" s="42"/>
      <c r="G1" s="42"/>
      <c r="H1" s="42"/>
      <c r="I1" s="42"/>
      <c r="J1" s="42"/>
      <c r="K1" s="42"/>
      <c r="L1" s="42"/>
      <c r="M1" s="42"/>
      <c r="N1" s="42"/>
      <c r="O1" s="42"/>
      <c r="P1" s="42"/>
      <c r="Q1" s="42"/>
      <c r="R1" s="42"/>
      <c r="S1" s="42"/>
      <c r="T1" s="42"/>
    </row>
    <row r="2" spans="1:21" ht="15" thickBot="1" x14ac:dyDescent="0.4">
      <c r="C2" s="1"/>
    </row>
    <row r="3" spans="1:21" ht="19" thickBot="1" x14ac:dyDescent="0.4">
      <c r="C3" s="97" t="s">
        <v>148</v>
      </c>
      <c r="E3" s="659" t="s">
        <v>229</v>
      </c>
      <c r="F3" s="660"/>
      <c r="H3" s="653" t="s">
        <v>230</v>
      </c>
      <c r="I3" s="654"/>
      <c r="K3" s="653" t="s">
        <v>231</v>
      </c>
      <c r="L3" s="654"/>
      <c r="N3" s="99" t="s">
        <v>232</v>
      </c>
      <c r="P3" s="653" t="s">
        <v>233</v>
      </c>
      <c r="Q3" s="654"/>
      <c r="S3" s="653" t="s">
        <v>234</v>
      </c>
      <c r="T3" s="654"/>
    </row>
    <row r="4" spans="1:21" s="3" customFormat="1" ht="189" hidden="1" customHeight="1" outlineLevel="1" x14ac:dyDescent="0.35">
      <c r="A4" s="239" t="s">
        <v>122</v>
      </c>
      <c r="B4" s="159"/>
      <c r="C4" s="167" t="s">
        <v>158</v>
      </c>
      <c r="D4" s="166"/>
      <c r="E4" s="642" t="s">
        <v>98</v>
      </c>
      <c r="F4" s="642"/>
      <c r="G4" s="166"/>
      <c r="H4" s="642" t="s">
        <v>235</v>
      </c>
      <c r="I4" s="642"/>
      <c r="J4" s="166"/>
      <c r="K4" s="642" t="s">
        <v>236</v>
      </c>
      <c r="L4" s="642"/>
      <c r="M4" s="166"/>
      <c r="N4" s="169" t="s">
        <v>237</v>
      </c>
      <c r="O4" s="166"/>
      <c r="P4" s="642" t="s">
        <v>238</v>
      </c>
      <c r="Q4" s="642"/>
      <c r="R4" s="166"/>
      <c r="S4" s="642" t="s">
        <v>239</v>
      </c>
      <c r="T4" s="621"/>
    </row>
    <row r="5" spans="1:21" s="3" customFormat="1" ht="43.5" hidden="1" outlineLevel="1" x14ac:dyDescent="0.35">
      <c r="A5" s="639" t="s">
        <v>130</v>
      </c>
      <c r="B5" s="239"/>
      <c r="C5" s="172" t="s">
        <v>240</v>
      </c>
      <c r="D5" s="132"/>
      <c r="E5" s="571"/>
      <c r="F5" s="571"/>
      <c r="G5" s="132"/>
      <c r="H5" s="571"/>
      <c r="I5" s="571"/>
      <c r="J5" s="132"/>
      <c r="K5" s="571"/>
      <c r="L5" s="571"/>
      <c r="M5" s="132"/>
      <c r="N5" s="175"/>
      <c r="O5" s="132"/>
      <c r="P5" s="571"/>
      <c r="Q5" s="571"/>
      <c r="R5" s="132"/>
      <c r="S5" s="569" t="s">
        <v>241</v>
      </c>
      <c r="T5" s="569"/>
    </row>
    <row r="6" spans="1:21" s="3" customFormat="1" hidden="1" outlineLevel="1" x14ac:dyDescent="0.35">
      <c r="A6" s="639"/>
      <c r="B6" s="239"/>
      <c r="C6" s="175"/>
      <c r="D6" s="132"/>
      <c r="E6" s="571"/>
      <c r="F6" s="571"/>
      <c r="G6" s="132"/>
      <c r="H6" s="571"/>
      <c r="I6" s="571"/>
      <c r="J6" s="132"/>
      <c r="K6" s="571"/>
      <c r="L6" s="571"/>
      <c r="M6" s="132"/>
      <c r="N6" s="175"/>
      <c r="O6" s="132"/>
      <c r="P6" s="571"/>
      <c r="Q6" s="571"/>
      <c r="R6" s="132"/>
      <c r="S6" s="571"/>
      <c r="T6" s="571"/>
    </row>
    <row r="7" spans="1:21" s="3" customFormat="1" hidden="1" outlineLevel="1" x14ac:dyDescent="0.35">
      <c r="A7" s="639"/>
      <c r="B7" s="239"/>
      <c r="C7" s="175"/>
      <c r="D7" s="132"/>
      <c r="E7" s="571"/>
      <c r="F7" s="571"/>
      <c r="G7" s="132"/>
      <c r="H7" s="571"/>
      <c r="I7" s="571"/>
      <c r="J7" s="132"/>
      <c r="K7" s="571"/>
      <c r="L7" s="571"/>
      <c r="M7" s="132"/>
      <c r="N7" s="175"/>
      <c r="O7" s="132"/>
      <c r="P7" s="571"/>
      <c r="Q7" s="571"/>
      <c r="R7" s="132"/>
      <c r="S7" s="571"/>
      <c r="T7" s="571"/>
    </row>
    <row r="8" spans="1:21" s="3" customFormat="1" hidden="1" outlineLevel="1" x14ac:dyDescent="0.35">
      <c r="A8" s="639"/>
      <c r="B8" s="239"/>
      <c r="C8" s="175"/>
      <c r="D8" s="132"/>
      <c r="E8" s="575"/>
      <c r="F8" s="575"/>
      <c r="G8" s="132"/>
      <c r="H8" s="571"/>
      <c r="I8" s="571"/>
      <c r="J8" s="132"/>
      <c r="K8" s="571"/>
      <c r="L8" s="571"/>
      <c r="M8" s="132"/>
      <c r="N8" s="175"/>
      <c r="O8" s="132"/>
      <c r="P8" s="571"/>
      <c r="Q8" s="571"/>
      <c r="R8" s="132"/>
      <c r="S8" s="571"/>
      <c r="T8" s="571"/>
    </row>
    <row r="9" spans="1:21" s="3" customFormat="1" hidden="1" outlineLevel="1" x14ac:dyDescent="0.35">
      <c r="A9" s="639"/>
      <c r="B9" s="239"/>
      <c r="C9" s="175"/>
      <c r="D9" s="132"/>
      <c r="E9" s="640"/>
      <c r="F9" s="641"/>
      <c r="G9" s="132"/>
      <c r="H9" s="571"/>
      <c r="I9" s="575"/>
      <c r="J9" s="132"/>
      <c r="K9" s="571"/>
      <c r="L9" s="571"/>
      <c r="M9" s="132"/>
      <c r="N9" s="175"/>
      <c r="O9" s="132"/>
      <c r="P9" s="571"/>
      <c r="Q9" s="571"/>
      <c r="R9" s="132"/>
      <c r="S9" s="571"/>
      <c r="T9" s="571"/>
    </row>
    <row r="10" spans="1:21" ht="15" collapsed="1" thickBot="1" x14ac:dyDescent="0.4">
      <c r="C10" s="8"/>
      <c r="E10" s="662" t="s">
        <v>139</v>
      </c>
      <c r="F10" s="662"/>
      <c r="G10" s="187"/>
      <c r="H10" s="37"/>
      <c r="I10" s="186" t="s">
        <v>140</v>
      </c>
      <c r="K10" s="36"/>
      <c r="L10" s="24" t="s">
        <v>139</v>
      </c>
      <c r="M10" s="24"/>
      <c r="N10" s="16"/>
      <c r="P10" s="38"/>
      <c r="Q10" s="24" t="s">
        <v>139</v>
      </c>
      <c r="R10" s="24"/>
      <c r="S10" s="631" t="s">
        <v>139</v>
      </c>
      <c r="T10" s="631"/>
      <c r="U10" s="29"/>
    </row>
    <row r="11" spans="1:21" ht="3.65" customHeight="1" thickBot="1" x14ac:dyDescent="0.4">
      <c r="C11" s="320"/>
      <c r="D11" s="243"/>
      <c r="E11" s="243"/>
      <c r="F11" s="243"/>
      <c r="G11" s="243"/>
      <c r="H11" s="243"/>
      <c r="I11" s="243"/>
      <c r="J11" s="243"/>
      <c r="K11" s="243"/>
      <c r="L11" s="243"/>
      <c r="M11" s="243"/>
      <c r="N11" s="243"/>
      <c r="O11" s="243"/>
      <c r="P11" s="243"/>
      <c r="Q11" s="243"/>
      <c r="R11" s="243"/>
      <c r="S11" s="243"/>
      <c r="T11" s="321"/>
    </row>
    <row r="12" spans="1:21" ht="15" hidden="1" thickBot="1" x14ac:dyDescent="0.4">
      <c r="C12" s="30"/>
      <c r="D12" s="30"/>
      <c r="E12" s="30"/>
      <c r="F12" s="30"/>
      <c r="G12" s="30"/>
      <c r="H12" s="30"/>
      <c r="I12" s="234"/>
      <c r="J12" s="30"/>
      <c r="K12" s="30"/>
      <c r="L12" s="30"/>
      <c r="M12" s="30"/>
      <c r="N12" s="30"/>
      <c r="O12" s="30"/>
      <c r="P12" s="30"/>
      <c r="Q12" s="30"/>
      <c r="R12" s="30"/>
      <c r="S12" s="30"/>
      <c r="T12" s="30"/>
    </row>
    <row r="13" spans="1:21" ht="16.5" thickBot="1" x14ac:dyDescent="0.4">
      <c r="A13" s="656">
        <v>1</v>
      </c>
      <c r="B13" s="13">
        <f>A13+10</f>
        <v>11</v>
      </c>
      <c r="C13" s="650" t="str">
        <f>VLOOKUP(A13,INputs!$G$3:$O$22,9,FALSE)</f>
        <v>Please fill out Sensitivity Labels Tab</v>
      </c>
      <c r="D13" s="62"/>
      <c r="E13" s="60" t="b">
        <v>0</v>
      </c>
      <c r="F13" s="61" t="s">
        <v>242</v>
      </c>
      <c r="G13" s="62"/>
      <c r="H13" s="643"/>
      <c r="I13" s="643"/>
      <c r="J13" s="63"/>
      <c r="K13" s="78" t="b">
        <v>0</v>
      </c>
      <c r="L13" s="63" t="s">
        <v>243</v>
      </c>
      <c r="M13" s="62"/>
      <c r="N13" s="505" t="s">
        <v>244</v>
      </c>
      <c r="O13" s="62"/>
      <c r="P13" s="644" t="s">
        <v>245</v>
      </c>
      <c r="Q13" s="644"/>
      <c r="R13" s="62"/>
      <c r="S13" s="645" t="s">
        <v>246</v>
      </c>
      <c r="T13" s="646"/>
    </row>
    <row r="14" spans="1:21" ht="16" x14ac:dyDescent="0.35">
      <c r="A14" s="657"/>
      <c r="B14" s="256">
        <f>B13+1</f>
        <v>12</v>
      </c>
      <c r="C14" s="651"/>
      <c r="E14" s="64" t="b">
        <v>0</v>
      </c>
      <c r="F14" s="65" t="s">
        <v>247</v>
      </c>
      <c r="H14" s="44"/>
      <c r="I14" s="587" t="s">
        <v>139</v>
      </c>
      <c r="J14" s="587"/>
      <c r="K14" s="647" t="b">
        <v>0</v>
      </c>
      <c r="L14" s="630" t="s">
        <v>245</v>
      </c>
      <c r="N14" s="40" t="s">
        <v>140</v>
      </c>
      <c r="P14" s="45" t="b">
        <v>0</v>
      </c>
      <c r="Q14" s="44" t="s">
        <v>248</v>
      </c>
      <c r="S14" s="45" t="b">
        <v>0</v>
      </c>
      <c r="T14" s="73" t="s">
        <v>249</v>
      </c>
    </row>
    <row r="15" spans="1:21" ht="16" x14ac:dyDescent="0.35">
      <c r="A15" s="657"/>
      <c r="B15" s="256">
        <f>B14+1</f>
        <v>13</v>
      </c>
      <c r="C15" s="651"/>
      <c r="E15" s="64" t="b">
        <v>0</v>
      </c>
      <c r="F15" s="65" t="s">
        <v>250</v>
      </c>
      <c r="H15" s="45" t="b">
        <v>0</v>
      </c>
      <c r="I15" s="630" t="s">
        <v>251</v>
      </c>
      <c r="J15" s="44"/>
      <c r="K15" s="647"/>
      <c r="L15" s="630"/>
      <c r="N15" s="44"/>
      <c r="P15" s="44"/>
      <c r="Q15" s="46" t="s">
        <v>40</v>
      </c>
      <c r="S15" s="648" t="s">
        <v>252</v>
      </c>
      <c r="T15" s="649"/>
    </row>
    <row r="16" spans="1:21" x14ac:dyDescent="0.35">
      <c r="A16" s="657"/>
      <c r="B16" s="256">
        <f>B15+1</f>
        <v>14</v>
      </c>
      <c r="C16" s="651"/>
      <c r="H16" s="44"/>
      <c r="I16" s="630"/>
      <c r="J16" s="44"/>
      <c r="P16" s="45" t="b">
        <v>0</v>
      </c>
      <c r="Q16" s="44" t="s">
        <v>253</v>
      </c>
      <c r="S16" s="45" t="b">
        <v>0</v>
      </c>
      <c r="T16" s="73" t="s">
        <v>254</v>
      </c>
    </row>
    <row r="17" spans="1:20" x14ac:dyDescent="0.35">
      <c r="A17" s="657"/>
      <c r="B17" s="256">
        <f>B16+1</f>
        <v>15</v>
      </c>
      <c r="C17" s="651"/>
      <c r="H17" s="44"/>
      <c r="I17" s="44"/>
      <c r="J17" s="44"/>
      <c r="Q17" s="23" t="s">
        <v>138</v>
      </c>
      <c r="S17" s="45" t="b">
        <v>0</v>
      </c>
      <c r="T17" s="73" t="s">
        <v>255</v>
      </c>
    </row>
    <row r="18" spans="1:20" ht="15" thickBot="1" x14ac:dyDescent="0.4">
      <c r="A18" s="658"/>
      <c r="B18" s="256">
        <f>B17+1</f>
        <v>16</v>
      </c>
      <c r="C18" s="652"/>
      <c r="D18" s="67"/>
      <c r="E18" s="67"/>
      <c r="F18" s="67"/>
      <c r="G18" s="67"/>
      <c r="H18" s="75"/>
      <c r="I18" s="75"/>
      <c r="J18" s="75"/>
      <c r="K18" s="67"/>
      <c r="L18" s="67"/>
      <c r="M18" s="67"/>
      <c r="N18" s="67"/>
      <c r="O18" s="67"/>
      <c r="P18" s="67"/>
      <c r="Q18" s="68" t="s">
        <v>256</v>
      </c>
      <c r="R18" s="67"/>
      <c r="S18" s="125" t="b">
        <v>1</v>
      </c>
      <c r="T18" s="126" t="s">
        <v>257</v>
      </c>
    </row>
    <row r="19" spans="1:20" ht="15" hidden="1" thickBot="1" x14ac:dyDescent="0.4">
      <c r="C19" s="320"/>
      <c r="D19" s="243"/>
      <c r="E19" s="243"/>
      <c r="F19" s="243"/>
      <c r="G19" s="243"/>
      <c r="H19" s="243"/>
      <c r="I19" s="243"/>
      <c r="J19" s="243"/>
      <c r="K19" s="243"/>
      <c r="L19" s="243"/>
      <c r="M19" s="243"/>
      <c r="N19" s="243"/>
      <c r="O19" s="243"/>
      <c r="P19" s="243"/>
      <c r="Q19" s="243"/>
      <c r="R19" s="243"/>
      <c r="S19" s="243"/>
      <c r="T19" s="321"/>
    </row>
    <row r="20" spans="1:20" ht="3.65" customHeight="1" thickBot="1" x14ac:dyDescent="0.4">
      <c r="C20" s="320"/>
      <c r="D20" s="243"/>
      <c r="E20" s="243"/>
      <c r="F20" s="243"/>
      <c r="G20" s="243"/>
      <c r="H20" s="243"/>
      <c r="I20" s="243"/>
      <c r="J20" s="243"/>
      <c r="K20" s="243"/>
      <c r="L20" s="243"/>
      <c r="M20" s="243"/>
      <c r="N20" s="243"/>
      <c r="O20" s="243"/>
      <c r="P20" s="243"/>
      <c r="Q20" s="243"/>
      <c r="R20" s="243"/>
      <c r="S20" s="243"/>
      <c r="T20" s="321"/>
    </row>
    <row r="21" spans="1:20" ht="15" hidden="1" thickBot="1" x14ac:dyDescent="0.4">
      <c r="C21" s="320"/>
      <c r="D21" s="243"/>
      <c r="E21" s="243"/>
      <c r="F21" s="243"/>
      <c r="G21" s="243"/>
      <c r="H21" s="243"/>
      <c r="I21" s="243"/>
      <c r="J21" s="243"/>
      <c r="K21" s="243"/>
      <c r="L21" s="243"/>
      <c r="M21" s="243"/>
      <c r="N21" s="243"/>
      <c r="O21" s="243"/>
      <c r="P21" s="243"/>
      <c r="Q21" s="243"/>
      <c r="R21" s="243"/>
      <c r="S21" s="243"/>
      <c r="T21" s="321"/>
    </row>
    <row r="22" spans="1:20" ht="16.5" customHeight="1" thickBot="1" x14ac:dyDescent="0.4">
      <c r="A22" s="553">
        <f>A13+1</f>
        <v>2</v>
      </c>
      <c r="B22" s="13">
        <f>B13+10</f>
        <v>21</v>
      </c>
      <c r="C22" s="650" t="str">
        <f>VLOOKUP(A22,INputs!$G$3:$O$22,9,FALSE)</f>
        <v>Please fill out Sensitivity Labels Tab</v>
      </c>
      <c r="D22" s="62"/>
      <c r="E22" s="60" t="b">
        <v>0</v>
      </c>
      <c r="F22" s="61" t="s">
        <v>242</v>
      </c>
      <c r="G22" s="62"/>
      <c r="H22" s="643"/>
      <c r="I22" s="655"/>
      <c r="J22" s="63"/>
      <c r="K22" s="78" t="b">
        <v>0</v>
      </c>
      <c r="L22" s="63" t="s">
        <v>243</v>
      </c>
      <c r="M22" s="62"/>
      <c r="N22" s="505" t="s">
        <v>244</v>
      </c>
      <c r="O22" s="62"/>
      <c r="P22" s="644" t="s">
        <v>245</v>
      </c>
      <c r="Q22" s="644"/>
      <c r="R22" s="62"/>
      <c r="S22" s="645" t="s">
        <v>246</v>
      </c>
      <c r="T22" s="646"/>
    </row>
    <row r="23" spans="1:20" ht="16" x14ac:dyDescent="0.35">
      <c r="A23" s="554"/>
      <c r="B23" s="247">
        <f>B22+1</f>
        <v>22</v>
      </c>
      <c r="C23" s="651"/>
      <c r="E23" s="64" t="b">
        <v>0</v>
      </c>
      <c r="F23" s="65" t="s">
        <v>247</v>
      </c>
      <c r="H23" s="44"/>
      <c r="I23" s="587" t="s">
        <v>139</v>
      </c>
      <c r="J23" s="587"/>
      <c r="K23" s="647" t="b">
        <v>0</v>
      </c>
      <c r="L23" s="630" t="s">
        <v>245</v>
      </c>
      <c r="N23" s="40" t="s">
        <v>140</v>
      </c>
      <c r="P23" s="45" t="b">
        <v>0</v>
      </c>
      <c r="Q23" s="44" t="s">
        <v>248</v>
      </c>
      <c r="S23" s="45" t="b">
        <v>0</v>
      </c>
      <c r="T23" s="73" t="s">
        <v>249</v>
      </c>
    </row>
    <row r="24" spans="1:20" ht="16" x14ac:dyDescent="0.35">
      <c r="A24" s="554"/>
      <c r="B24" s="247">
        <f>B23+1</f>
        <v>23</v>
      </c>
      <c r="C24" s="651"/>
      <c r="E24" s="64" t="b">
        <v>0</v>
      </c>
      <c r="F24" s="65" t="s">
        <v>250</v>
      </c>
      <c r="H24" s="45" t="b">
        <v>0</v>
      </c>
      <c r="I24" s="630" t="s">
        <v>251</v>
      </c>
      <c r="J24" s="44"/>
      <c r="K24" s="647"/>
      <c r="L24" s="630"/>
      <c r="N24" s="44"/>
      <c r="P24" s="44"/>
      <c r="Q24" s="46"/>
      <c r="S24" s="648" t="s">
        <v>252</v>
      </c>
      <c r="T24" s="649"/>
    </row>
    <row r="25" spans="1:20" x14ac:dyDescent="0.35">
      <c r="A25" s="554"/>
      <c r="B25" s="247">
        <f>B24+1</f>
        <v>24</v>
      </c>
      <c r="C25" s="651"/>
      <c r="H25" s="44"/>
      <c r="I25" s="630"/>
      <c r="J25" s="44"/>
      <c r="P25" s="45" t="b">
        <v>0</v>
      </c>
      <c r="Q25" s="44" t="s">
        <v>253</v>
      </c>
      <c r="S25" s="45" t="b">
        <v>0</v>
      </c>
      <c r="T25" s="73" t="s">
        <v>254</v>
      </c>
    </row>
    <row r="26" spans="1:20" x14ac:dyDescent="0.35">
      <c r="A26" s="554"/>
      <c r="B26" s="247">
        <f>B25+1</f>
        <v>25</v>
      </c>
      <c r="C26" s="651"/>
      <c r="H26" s="44"/>
      <c r="I26" s="44"/>
      <c r="J26" s="44"/>
      <c r="Q26" s="23" t="s">
        <v>138</v>
      </c>
      <c r="S26" s="45" t="b">
        <v>0</v>
      </c>
      <c r="T26" s="73" t="s">
        <v>255</v>
      </c>
    </row>
    <row r="27" spans="1:20" ht="15" thickBot="1" x14ac:dyDescent="0.4">
      <c r="A27" s="555"/>
      <c r="B27" s="247">
        <f>B26+1</f>
        <v>26</v>
      </c>
      <c r="C27" s="652"/>
      <c r="D27" s="67"/>
      <c r="E27" s="67"/>
      <c r="F27" s="67"/>
      <c r="G27" s="67"/>
      <c r="H27" s="75"/>
      <c r="I27" s="75"/>
      <c r="J27" s="75"/>
      <c r="K27" s="67"/>
      <c r="L27" s="67"/>
      <c r="M27" s="67"/>
      <c r="N27" s="67"/>
      <c r="O27" s="67"/>
      <c r="P27" s="67"/>
      <c r="Q27" s="68"/>
      <c r="R27" s="67"/>
      <c r="S27" s="125" t="b">
        <v>0</v>
      </c>
      <c r="T27" s="126" t="s">
        <v>257</v>
      </c>
    </row>
    <row r="28" spans="1:20" ht="15" hidden="1" thickBot="1" x14ac:dyDescent="0.4">
      <c r="C28" s="320"/>
      <c r="D28" s="243"/>
      <c r="E28" s="243"/>
      <c r="F28" s="243"/>
      <c r="G28" s="243"/>
      <c r="H28" s="243"/>
      <c r="I28" s="243"/>
      <c r="J28" s="243"/>
      <c r="K28" s="243"/>
      <c r="L28" s="243"/>
      <c r="M28" s="243"/>
      <c r="N28" s="243"/>
      <c r="O28" s="243"/>
      <c r="P28" s="243"/>
      <c r="Q28" s="243"/>
      <c r="R28" s="243"/>
      <c r="S28" s="243"/>
      <c r="T28" s="321"/>
    </row>
    <row r="29" spans="1:20" ht="3.65" customHeight="1" thickBot="1" x14ac:dyDescent="0.4">
      <c r="C29" s="320"/>
      <c r="D29" s="243"/>
      <c r="E29" s="243"/>
      <c r="F29" s="243"/>
      <c r="G29" s="243"/>
      <c r="H29" s="243"/>
      <c r="I29" s="243"/>
      <c r="J29" s="243"/>
      <c r="K29" s="243"/>
      <c r="L29" s="243"/>
      <c r="M29" s="243"/>
      <c r="N29" s="243"/>
      <c r="O29" s="243"/>
      <c r="P29" s="243"/>
      <c r="Q29" s="243"/>
      <c r="R29" s="243"/>
      <c r="S29" s="243"/>
      <c r="T29" s="321"/>
    </row>
    <row r="30" spans="1:20" ht="15" hidden="1" thickBot="1" x14ac:dyDescent="0.4">
      <c r="C30" s="320"/>
      <c r="D30" s="243"/>
      <c r="E30" s="243"/>
      <c r="F30" s="243"/>
      <c r="G30" s="243"/>
      <c r="H30" s="243"/>
      <c r="I30" s="243"/>
      <c r="J30" s="243"/>
      <c r="K30" s="243"/>
      <c r="L30" s="243"/>
      <c r="M30" s="243"/>
      <c r="N30" s="243"/>
      <c r="O30" s="243"/>
      <c r="P30" s="243"/>
      <c r="Q30" s="243"/>
      <c r="R30" s="243"/>
      <c r="S30" s="243"/>
      <c r="T30" s="321"/>
    </row>
    <row r="31" spans="1:20" ht="16.5" customHeight="1" thickBot="1" x14ac:dyDescent="0.4">
      <c r="A31" s="553">
        <f>A22+1</f>
        <v>3</v>
      </c>
      <c r="B31" s="13">
        <f>B22+10</f>
        <v>31</v>
      </c>
      <c r="C31" s="650" t="str">
        <f>VLOOKUP(A31,INputs!$G$3:$O$22,9,FALSE)</f>
        <v>Please fill out Sensitivity Labels Tab</v>
      </c>
      <c r="D31" s="62"/>
      <c r="E31" s="60" t="b">
        <v>0</v>
      </c>
      <c r="F31" s="61" t="s">
        <v>242</v>
      </c>
      <c r="G31" s="62"/>
      <c r="H31" s="643"/>
      <c r="I31" s="643"/>
      <c r="J31" s="63"/>
      <c r="K31" s="78" t="b">
        <v>0</v>
      </c>
      <c r="L31" s="63" t="s">
        <v>243</v>
      </c>
      <c r="M31" s="62"/>
      <c r="N31" s="505" t="s">
        <v>244</v>
      </c>
      <c r="O31" s="62"/>
      <c r="P31" s="644" t="s">
        <v>245</v>
      </c>
      <c r="Q31" s="644"/>
      <c r="R31" s="62"/>
      <c r="S31" s="645" t="s">
        <v>246</v>
      </c>
      <c r="T31" s="646"/>
    </row>
    <row r="32" spans="1:20" ht="16" x14ac:dyDescent="0.35">
      <c r="A32" s="554"/>
      <c r="B32" s="247">
        <f>B31+1</f>
        <v>32</v>
      </c>
      <c r="C32" s="651"/>
      <c r="E32" s="64" t="b">
        <v>0</v>
      </c>
      <c r="F32" s="65" t="s">
        <v>247</v>
      </c>
      <c r="H32" s="44"/>
      <c r="I32" s="587" t="s">
        <v>139</v>
      </c>
      <c r="J32" s="587"/>
      <c r="K32" s="647" t="b">
        <v>0</v>
      </c>
      <c r="L32" s="630" t="s">
        <v>245</v>
      </c>
      <c r="N32" s="40" t="s">
        <v>140</v>
      </c>
      <c r="P32" s="45" t="b">
        <v>0</v>
      </c>
      <c r="Q32" s="44" t="s">
        <v>248</v>
      </c>
      <c r="S32" s="45" t="b">
        <v>0</v>
      </c>
      <c r="T32" s="73" t="s">
        <v>249</v>
      </c>
    </row>
    <row r="33" spans="1:20" ht="16" x14ac:dyDescent="0.35">
      <c r="A33" s="554"/>
      <c r="B33" s="247">
        <f>B32+1</f>
        <v>33</v>
      </c>
      <c r="C33" s="651"/>
      <c r="E33" s="64" t="b">
        <v>0</v>
      </c>
      <c r="F33" s="65" t="s">
        <v>250</v>
      </c>
      <c r="H33" s="45" t="b">
        <v>0</v>
      </c>
      <c r="I33" s="630" t="s">
        <v>251</v>
      </c>
      <c r="J33" s="44"/>
      <c r="K33" s="647"/>
      <c r="L33" s="630"/>
      <c r="N33" s="44"/>
      <c r="P33" s="44"/>
      <c r="Q33" s="46"/>
      <c r="S33" s="648" t="s">
        <v>252</v>
      </c>
      <c r="T33" s="649"/>
    </row>
    <row r="34" spans="1:20" x14ac:dyDescent="0.35">
      <c r="A34" s="554"/>
      <c r="B34" s="247">
        <f>B33+1</f>
        <v>34</v>
      </c>
      <c r="C34" s="651"/>
      <c r="H34" s="44"/>
      <c r="I34" s="630"/>
      <c r="J34" s="44"/>
      <c r="P34" s="45" t="b">
        <v>0</v>
      </c>
      <c r="Q34" s="44" t="s">
        <v>253</v>
      </c>
      <c r="S34" s="45" t="b">
        <v>0</v>
      </c>
      <c r="T34" s="73" t="s">
        <v>254</v>
      </c>
    </row>
    <row r="35" spans="1:20" x14ac:dyDescent="0.35">
      <c r="A35" s="554"/>
      <c r="B35" s="247">
        <f>B34+1</f>
        <v>35</v>
      </c>
      <c r="C35" s="651"/>
      <c r="H35" s="44"/>
      <c r="I35" s="44"/>
      <c r="J35" s="44"/>
      <c r="Q35" s="23" t="s">
        <v>138</v>
      </c>
      <c r="S35" s="45" t="b">
        <v>0</v>
      </c>
      <c r="T35" s="73" t="s">
        <v>255</v>
      </c>
    </row>
    <row r="36" spans="1:20" ht="15" thickBot="1" x14ac:dyDescent="0.4">
      <c r="A36" s="555"/>
      <c r="B36" s="247">
        <f>B35+1</f>
        <v>36</v>
      </c>
      <c r="C36" s="652"/>
      <c r="D36" s="67"/>
      <c r="E36" s="67"/>
      <c r="F36" s="67"/>
      <c r="G36" s="67"/>
      <c r="H36" s="75"/>
      <c r="I36" s="75"/>
      <c r="J36" s="75"/>
      <c r="K36" s="67"/>
      <c r="L36" s="67"/>
      <c r="M36" s="67"/>
      <c r="N36" s="67"/>
      <c r="O36" s="67"/>
      <c r="P36" s="67"/>
      <c r="Q36" s="68"/>
      <c r="R36" s="67"/>
      <c r="S36" s="125" t="b">
        <v>0</v>
      </c>
      <c r="T36" s="126" t="s">
        <v>257</v>
      </c>
    </row>
    <row r="37" spans="1:20" ht="15" hidden="1" thickBot="1" x14ac:dyDescent="0.4">
      <c r="C37" s="320"/>
      <c r="D37" s="243"/>
      <c r="E37" s="243"/>
      <c r="F37" s="243"/>
      <c r="G37" s="243"/>
      <c r="H37" s="243"/>
      <c r="I37" s="243"/>
      <c r="J37" s="243"/>
      <c r="K37" s="243"/>
      <c r="L37" s="243"/>
      <c r="M37" s="243"/>
      <c r="N37" s="243"/>
      <c r="O37" s="243"/>
      <c r="P37" s="243"/>
      <c r="Q37" s="243"/>
      <c r="R37" s="243"/>
      <c r="S37" s="243"/>
      <c r="T37" s="321"/>
    </row>
    <row r="38" spans="1:20" ht="3.65" customHeight="1" thickBot="1" x14ac:dyDescent="0.4">
      <c r="C38" s="320"/>
      <c r="D38" s="243"/>
      <c r="E38" s="243"/>
      <c r="F38" s="243"/>
      <c r="G38" s="243"/>
      <c r="H38" s="243"/>
      <c r="I38" s="243"/>
      <c r="J38" s="243"/>
      <c r="K38" s="243"/>
      <c r="L38" s="243"/>
      <c r="M38" s="243"/>
      <c r="N38" s="243"/>
      <c r="O38" s="243"/>
      <c r="P38" s="243"/>
      <c r="Q38" s="243"/>
      <c r="R38" s="243"/>
      <c r="S38" s="243"/>
      <c r="T38" s="321"/>
    </row>
    <row r="39" spans="1:20" ht="15" hidden="1" thickBot="1" x14ac:dyDescent="0.4">
      <c r="C39" s="320"/>
      <c r="D39" s="243"/>
      <c r="E39" s="243"/>
      <c r="F39" s="243"/>
      <c r="G39" s="243"/>
      <c r="H39" s="243"/>
      <c r="I39" s="243"/>
      <c r="J39" s="243"/>
      <c r="K39" s="243"/>
      <c r="L39" s="243"/>
      <c r="M39" s="243"/>
      <c r="N39" s="243"/>
      <c r="O39" s="243"/>
      <c r="P39" s="243"/>
      <c r="Q39" s="243"/>
      <c r="R39" s="243"/>
      <c r="S39" s="243"/>
      <c r="T39" s="321"/>
    </row>
    <row r="40" spans="1:20" ht="16.5" thickBot="1" x14ac:dyDescent="0.4">
      <c r="A40" s="553">
        <f>A31+1</f>
        <v>4</v>
      </c>
      <c r="B40" s="13">
        <f>B31+10</f>
        <v>41</v>
      </c>
      <c r="C40" s="650" t="str">
        <f>VLOOKUP(A40,INputs!$G$3:$O$22,9,FALSE)</f>
        <v>Please fill out Sensitivity Labels Tab</v>
      </c>
      <c r="E40" s="64" t="b">
        <v>0</v>
      </c>
      <c r="F40" s="65" t="s">
        <v>242</v>
      </c>
      <c r="H40" s="655"/>
      <c r="I40" s="655"/>
      <c r="J40" s="44"/>
      <c r="K40" s="45" t="b">
        <v>0</v>
      </c>
      <c r="L40" s="44" t="s">
        <v>243</v>
      </c>
      <c r="M40" s="62"/>
      <c r="N40" s="505" t="s">
        <v>244</v>
      </c>
      <c r="O40" s="62"/>
      <c r="P40" s="661" t="s">
        <v>245</v>
      </c>
      <c r="Q40" s="661"/>
      <c r="S40" s="648" t="s">
        <v>246</v>
      </c>
      <c r="T40" s="649"/>
    </row>
    <row r="41" spans="1:20" ht="16" x14ac:dyDescent="0.35">
      <c r="A41" s="554"/>
      <c r="B41" s="247">
        <f>B40+1</f>
        <v>42</v>
      </c>
      <c r="C41" s="651"/>
      <c r="E41" s="64" t="b">
        <v>0</v>
      </c>
      <c r="F41" s="65" t="s">
        <v>247</v>
      </c>
      <c r="H41" s="44"/>
      <c r="I41" s="587" t="s">
        <v>139</v>
      </c>
      <c r="J41" s="587"/>
      <c r="K41" s="647" t="b">
        <v>0</v>
      </c>
      <c r="L41" s="630" t="s">
        <v>245</v>
      </c>
      <c r="N41" s="40" t="s">
        <v>140</v>
      </c>
      <c r="P41" s="45" t="b">
        <v>0</v>
      </c>
      <c r="Q41" s="44" t="s">
        <v>248</v>
      </c>
      <c r="S41" s="45" t="b">
        <v>0</v>
      </c>
      <c r="T41" s="73" t="s">
        <v>249</v>
      </c>
    </row>
    <row r="42" spans="1:20" ht="16" x14ac:dyDescent="0.35">
      <c r="A42" s="554"/>
      <c r="B42" s="247">
        <f>B41+1</f>
        <v>43</v>
      </c>
      <c r="C42" s="651"/>
      <c r="E42" s="64" t="b">
        <v>0</v>
      </c>
      <c r="F42" s="65" t="s">
        <v>250</v>
      </c>
      <c r="H42" s="45" t="b">
        <v>0</v>
      </c>
      <c r="I42" s="630" t="s">
        <v>251</v>
      </c>
      <c r="J42" s="44"/>
      <c r="K42" s="647"/>
      <c r="L42" s="663"/>
      <c r="N42" s="44"/>
      <c r="P42" s="44"/>
      <c r="Q42" s="46"/>
      <c r="S42" s="648" t="s">
        <v>252</v>
      </c>
      <c r="T42" s="649"/>
    </row>
    <row r="43" spans="1:20" x14ac:dyDescent="0.35">
      <c r="A43" s="554"/>
      <c r="B43" s="247">
        <f>B42+1</f>
        <v>44</v>
      </c>
      <c r="C43" s="651"/>
      <c r="H43" s="44"/>
      <c r="I43" s="630"/>
      <c r="J43" s="44"/>
      <c r="P43" s="45" t="b">
        <v>0</v>
      </c>
      <c r="Q43" s="44" t="s">
        <v>253</v>
      </c>
      <c r="S43" s="45" t="b">
        <v>0</v>
      </c>
      <c r="T43" s="73" t="s">
        <v>254</v>
      </c>
    </row>
    <row r="44" spans="1:20" x14ac:dyDescent="0.35">
      <c r="A44" s="554"/>
      <c r="B44" s="247">
        <f>B43+1</f>
        <v>45</v>
      </c>
      <c r="C44" s="651"/>
      <c r="H44" s="44"/>
      <c r="I44" s="44"/>
      <c r="J44" s="44"/>
      <c r="Q44" s="23" t="s">
        <v>138</v>
      </c>
      <c r="S44" s="45" t="b">
        <v>0</v>
      </c>
      <c r="T44" s="73" t="s">
        <v>255</v>
      </c>
    </row>
    <row r="45" spans="1:20" ht="15" thickBot="1" x14ac:dyDescent="0.4">
      <c r="A45" s="555"/>
      <c r="B45" s="247">
        <f>B44+1</f>
        <v>46</v>
      </c>
      <c r="C45" s="652"/>
      <c r="D45" s="67"/>
      <c r="E45" s="67"/>
      <c r="F45" s="67"/>
      <c r="G45" s="67"/>
      <c r="H45" s="75"/>
      <c r="I45" s="75"/>
      <c r="J45" s="75"/>
      <c r="K45" s="67"/>
      <c r="L45" s="67"/>
      <c r="M45" s="67"/>
      <c r="N45" s="67"/>
      <c r="O45" s="67"/>
      <c r="P45" s="67"/>
      <c r="Q45" s="68"/>
      <c r="R45" s="67"/>
      <c r="S45" s="125" t="b">
        <v>0</v>
      </c>
      <c r="T45" s="126" t="s">
        <v>257</v>
      </c>
    </row>
    <row r="46" spans="1:20" ht="15" hidden="1" thickBot="1" x14ac:dyDescent="0.4">
      <c r="C46" s="320"/>
      <c r="D46" s="243"/>
      <c r="E46" s="243"/>
      <c r="F46" s="243"/>
      <c r="G46" s="243"/>
      <c r="H46" s="243"/>
      <c r="I46" s="243"/>
      <c r="J46" s="243"/>
      <c r="K46" s="243"/>
      <c r="L46" s="243"/>
      <c r="M46" s="243"/>
      <c r="N46" s="243"/>
      <c r="O46" s="243"/>
      <c r="P46" s="243"/>
      <c r="Q46" s="243"/>
      <c r="R46" s="243"/>
      <c r="S46" s="243"/>
      <c r="T46" s="321"/>
    </row>
    <row r="47" spans="1:20" ht="3.65" customHeight="1" thickBot="1" x14ac:dyDescent="0.4">
      <c r="C47" s="320"/>
      <c r="D47" s="243"/>
      <c r="E47" s="243"/>
      <c r="F47" s="243"/>
      <c r="G47" s="243"/>
      <c r="H47" s="243"/>
      <c r="I47" s="243"/>
      <c r="J47" s="243"/>
      <c r="K47" s="243"/>
      <c r="L47" s="243"/>
      <c r="M47" s="243"/>
      <c r="N47" s="243"/>
      <c r="O47" s="243"/>
      <c r="P47" s="243"/>
      <c r="Q47" s="243"/>
      <c r="R47" s="243"/>
      <c r="S47" s="243"/>
      <c r="T47" s="321"/>
    </row>
    <row r="48" spans="1:20" ht="15" hidden="1" thickBot="1" x14ac:dyDescent="0.4">
      <c r="C48" s="320"/>
      <c r="D48" s="243"/>
      <c r="E48" s="243"/>
      <c r="F48" s="243"/>
      <c r="G48" s="243"/>
      <c r="H48" s="243"/>
      <c r="I48" s="243"/>
      <c r="J48" s="243"/>
      <c r="K48" s="243"/>
      <c r="L48" s="243"/>
      <c r="M48" s="243"/>
      <c r="N48" s="243"/>
      <c r="O48" s="243"/>
      <c r="P48" s="243"/>
      <c r="Q48" s="243"/>
      <c r="R48" s="243"/>
      <c r="S48" s="243"/>
      <c r="T48" s="321"/>
    </row>
    <row r="49" spans="1:20" ht="16.5" thickBot="1" x14ac:dyDescent="0.4">
      <c r="A49" s="553">
        <f>A40+1</f>
        <v>5</v>
      </c>
      <c r="B49" s="13">
        <f>B40+10</f>
        <v>51</v>
      </c>
      <c r="C49" s="650" t="str">
        <f>VLOOKUP(A49,INputs!$G$3:$O$22,9,FALSE)</f>
        <v>Please fill out Sensitivity Labels Tab</v>
      </c>
      <c r="D49" s="62"/>
      <c r="E49" s="60" t="b">
        <v>0</v>
      </c>
      <c r="F49" s="61" t="s">
        <v>242</v>
      </c>
      <c r="G49" s="62"/>
      <c r="H49" s="643"/>
      <c r="I49" s="643"/>
      <c r="J49" s="63"/>
      <c r="K49" s="78" t="b">
        <v>0</v>
      </c>
      <c r="L49" s="63" t="s">
        <v>243</v>
      </c>
      <c r="M49" s="62"/>
      <c r="N49" s="505" t="s">
        <v>244</v>
      </c>
      <c r="O49" s="62"/>
      <c r="P49" s="644" t="s">
        <v>245</v>
      </c>
      <c r="Q49" s="644"/>
      <c r="R49" s="62"/>
      <c r="S49" s="645" t="s">
        <v>246</v>
      </c>
      <c r="T49" s="646"/>
    </row>
    <row r="50" spans="1:20" ht="16" x14ac:dyDescent="0.35">
      <c r="A50" s="554"/>
      <c r="B50" s="247">
        <f>B49+1</f>
        <v>52</v>
      </c>
      <c r="C50" s="651"/>
      <c r="E50" s="64" t="b">
        <v>0</v>
      </c>
      <c r="F50" s="65" t="s">
        <v>247</v>
      </c>
      <c r="H50" s="44"/>
      <c r="I50" s="587" t="s">
        <v>139</v>
      </c>
      <c r="J50" s="587"/>
      <c r="K50" s="647" t="b">
        <v>0</v>
      </c>
      <c r="L50" s="630" t="s">
        <v>245</v>
      </c>
      <c r="N50" s="40" t="s">
        <v>140</v>
      </c>
      <c r="P50" s="45" t="b">
        <v>0</v>
      </c>
      <c r="Q50" s="44" t="s">
        <v>248</v>
      </c>
      <c r="S50" s="45" t="b">
        <v>0</v>
      </c>
      <c r="T50" s="73" t="s">
        <v>249</v>
      </c>
    </row>
    <row r="51" spans="1:20" ht="16" x14ac:dyDescent="0.35">
      <c r="A51" s="554"/>
      <c r="B51" s="247">
        <f>B50+1</f>
        <v>53</v>
      </c>
      <c r="C51" s="651"/>
      <c r="E51" s="64" t="b">
        <v>0</v>
      </c>
      <c r="F51" s="65" t="s">
        <v>250</v>
      </c>
      <c r="H51" s="45" t="b">
        <v>0</v>
      </c>
      <c r="I51" s="630" t="s">
        <v>251</v>
      </c>
      <c r="J51" s="44"/>
      <c r="K51" s="647"/>
      <c r="L51" s="630"/>
      <c r="N51" s="44"/>
      <c r="P51" s="44"/>
      <c r="Q51" s="46"/>
      <c r="S51" s="648" t="s">
        <v>252</v>
      </c>
      <c r="T51" s="649"/>
    </row>
    <row r="52" spans="1:20" x14ac:dyDescent="0.35">
      <c r="A52" s="554"/>
      <c r="B52" s="247">
        <f>B51+1</f>
        <v>54</v>
      </c>
      <c r="C52" s="651"/>
      <c r="H52" s="44"/>
      <c r="I52" s="630"/>
      <c r="J52" s="44"/>
      <c r="P52" s="45" t="b">
        <v>0</v>
      </c>
      <c r="Q52" s="44" t="s">
        <v>253</v>
      </c>
      <c r="S52" s="45" t="b">
        <v>0</v>
      </c>
      <c r="T52" s="73" t="s">
        <v>254</v>
      </c>
    </row>
    <row r="53" spans="1:20" x14ac:dyDescent="0.35">
      <c r="A53" s="554"/>
      <c r="B53" s="247">
        <f>B52+1</f>
        <v>55</v>
      </c>
      <c r="C53" s="651"/>
      <c r="H53" s="44"/>
      <c r="I53" s="44"/>
      <c r="J53" s="44"/>
      <c r="Q53" s="23" t="s">
        <v>138</v>
      </c>
      <c r="S53" s="45" t="b">
        <v>0</v>
      </c>
      <c r="T53" s="73" t="s">
        <v>255</v>
      </c>
    </row>
    <row r="54" spans="1:20" ht="15" thickBot="1" x14ac:dyDescent="0.4">
      <c r="A54" s="555"/>
      <c r="B54" s="247">
        <f>B53+1</f>
        <v>56</v>
      </c>
      <c r="C54" s="652"/>
      <c r="D54" s="67"/>
      <c r="E54" s="67"/>
      <c r="F54" s="67"/>
      <c r="G54" s="67"/>
      <c r="H54" s="75"/>
      <c r="I54" s="75"/>
      <c r="J54" s="75"/>
      <c r="K54" s="67"/>
      <c r="L54" s="67"/>
      <c r="M54" s="67"/>
      <c r="N54" s="67"/>
      <c r="O54" s="67"/>
      <c r="P54" s="67"/>
      <c r="Q54" s="68"/>
      <c r="R54" s="67"/>
      <c r="S54" s="125" t="b">
        <v>0</v>
      </c>
      <c r="T54" s="126" t="s">
        <v>257</v>
      </c>
    </row>
    <row r="55" spans="1:20" ht="15" hidden="1" thickBot="1" x14ac:dyDescent="0.4">
      <c r="C55" s="320"/>
      <c r="D55" s="243"/>
      <c r="E55" s="243"/>
      <c r="F55" s="243"/>
      <c r="G55" s="243"/>
      <c r="H55" s="243"/>
      <c r="I55" s="243"/>
      <c r="J55" s="243"/>
      <c r="K55" s="243"/>
      <c r="L55" s="243"/>
      <c r="M55" s="243"/>
      <c r="N55" s="243"/>
      <c r="O55" s="243"/>
      <c r="P55" s="243"/>
      <c r="Q55" s="243"/>
      <c r="R55" s="243"/>
      <c r="S55" s="243"/>
      <c r="T55" s="321"/>
    </row>
    <row r="56" spans="1:20" ht="3.65" customHeight="1" thickBot="1" x14ac:dyDescent="0.4">
      <c r="C56" s="320"/>
      <c r="D56" s="243"/>
      <c r="E56" s="243"/>
      <c r="F56" s="243"/>
      <c r="G56" s="243"/>
      <c r="H56" s="243"/>
      <c r="I56" s="243"/>
      <c r="J56" s="243"/>
      <c r="K56" s="243"/>
      <c r="L56" s="243"/>
      <c r="M56" s="243"/>
      <c r="N56" s="243"/>
      <c r="O56" s="243"/>
      <c r="P56" s="243"/>
      <c r="Q56" s="243"/>
      <c r="R56" s="243"/>
      <c r="S56" s="243"/>
      <c r="T56" s="321"/>
    </row>
    <row r="57" spans="1:20" ht="15" hidden="1" thickBot="1" x14ac:dyDescent="0.4">
      <c r="C57" s="320"/>
      <c r="D57" s="243"/>
      <c r="E57" s="243"/>
      <c r="F57" s="243"/>
      <c r="G57" s="243"/>
      <c r="H57" s="243"/>
      <c r="I57" s="243"/>
      <c r="J57" s="243"/>
      <c r="K57" s="243"/>
      <c r="L57" s="243"/>
      <c r="M57" s="243"/>
      <c r="N57" s="243"/>
      <c r="O57" s="243"/>
      <c r="P57" s="243"/>
      <c r="Q57" s="243"/>
      <c r="R57" s="243"/>
      <c r="S57" s="243"/>
      <c r="T57" s="321"/>
    </row>
    <row r="58" spans="1:20" ht="16.5" thickBot="1" x14ac:dyDescent="0.4">
      <c r="A58" s="553">
        <f>A49+1</f>
        <v>6</v>
      </c>
      <c r="B58" s="13">
        <f>B49+10</f>
        <v>61</v>
      </c>
      <c r="C58" s="650" t="str">
        <f>VLOOKUP(A58,INputs!$G$3:$O$22,9,FALSE)</f>
        <v>Please fill out Sensitivity Labels Tab</v>
      </c>
      <c r="D58" s="62"/>
      <c r="E58" s="60" t="b">
        <v>0</v>
      </c>
      <c r="F58" s="61" t="s">
        <v>242</v>
      </c>
      <c r="G58" s="62"/>
      <c r="H58" s="643"/>
      <c r="I58" s="643"/>
      <c r="J58" s="63"/>
      <c r="K58" s="78" t="b">
        <v>0</v>
      </c>
      <c r="L58" s="63" t="s">
        <v>243</v>
      </c>
      <c r="M58" s="62"/>
      <c r="N58" s="505" t="s">
        <v>244</v>
      </c>
      <c r="O58" s="62"/>
      <c r="P58" s="644" t="s">
        <v>245</v>
      </c>
      <c r="Q58" s="644"/>
      <c r="R58" s="62"/>
      <c r="S58" s="645" t="s">
        <v>246</v>
      </c>
      <c r="T58" s="646"/>
    </row>
    <row r="59" spans="1:20" ht="16" x14ac:dyDescent="0.35">
      <c r="A59" s="554"/>
      <c r="B59" s="247">
        <f>B58+1</f>
        <v>62</v>
      </c>
      <c r="C59" s="651"/>
      <c r="E59" s="64" t="b">
        <v>0</v>
      </c>
      <c r="F59" s="65" t="s">
        <v>247</v>
      </c>
      <c r="H59" s="44"/>
      <c r="I59" s="587" t="s">
        <v>139</v>
      </c>
      <c r="J59" s="587"/>
      <c r="K59" s="647" t="b">
        <v>0</v>
      </c>
      <c r="L59" s="630" t="s">
        <v>245</v>
      </c>
      <c r="N59" s="40" t="s">
        <v>140</v>
      </c>
      <c r="P59" s="45" t="b">
        <v>0</v>
      </c>
      <c r="Q59" s="44" t="s">
        <v>248</v>
      </c>
      <c r="S59" s="45" t="b">
        <v>0</v>
      </c>
      <c r="T59" s="73" t="s">
        <v>249</v>
      </c>
    </row>
    <row r="60" spans="1:20" ht="16" x14ac:dyDescent="0.35">
      <c r="A60" s="554"/>
      <c r="B60" s="247">
        <f>B59+1</f>
        <v>63</v>
      </c>
      <c r="C60" s="651"/>
      <c r="E60" s="64" t="b">
        <v>0</v>
      </c>
      <c r="F60" s="65" t="s">
        <v>250</v>
      </c>
      <c r="H60" s="45" t="b">
        <v>0</v>
      </c>
      <c r="I60" s="630" t="s">
        <v>251</v>
      </c>
      <c r="J60" s="44"/>
      <c r="K60" s="647"/>
      <c r="L60" s="630"/>
      <c r="N60" s="44"/>
      <c r="P60" s="44"/>
      <c r="Q60" s="46"/>
      <c r="S60" s="648" t="s">
        <v>252</v>
      </c>
      <c r="T60" s="649"/>
    </row>
    <row r="61" spans="1:20" x14ac:dyDescent="0.35">
      <c r="A61" s="554"/>
      <c r="B61" s="247">
        <f>B60+1</f>
        <v>64</v>
      </c>
      <c r="C61" s="651"/>
      <c r="H61" s="44"/>
      <c r="I61" s="630"/>
      <c r="J61" s="44"/>
      <c r="P61" s="45" t="b">
        <v>0</v>
      </c>
      <c r="Q61" s="44" t="s">
        <v>253</v>
      </c>
      <c r="S61" s="45" t="b">
        <v>0</v>
      </c>
      <c r="T61" s="73" t="s">
        <v>254</v>
      </c>
    </row>
    <row r="62" spans="1:20" x14ac:dyDescent="0.35">
      <c r="A62" s="554"/>
      <c r="B62" s="247">
        <f>B61+1</f>
        <v>65</v>
      </c>
      <c r="C62" s="651"/>
      <c r="H62" s="44"/>
      <c r="I62" s="44"/>
      <c r="J62" s="44"/>
      <c r="Q62" s="23" t="s">
        <v>138</v>
      </c>
      <c r="S62" s="45" t="b">
        <v>0</v>
      </c>
      <c r="T62" s="73" t="s">
        <v>255</v>
      </c>
    </row>
    <row r="63" spans="1:20" ht="15" thickBot="1" x14ac:dyDescent="0.4">
      <c r="A63" s="555"/>
      <c r="B63" s="247">
        <f>B62+1</f>
        <v>66</v>
      </c>
      <c r="C63" s="652"/>
      <c r="D63" s="67"/>
      <c r="E63" s="67"/>
      <c r="F63" s="67"/>
      <c r="G63" s="67"/>
      <c r="H63" s="75"/>
      <c r="I63" s="75"/>
      <c r="J63" s="75"/>
      <c r="K63" s="67"/>
      <c r="L63" s="67"/>
      <c r="M63" s="67"/>
      <c r="N63" s="67"/>
      <c r="O63" s="67"/>
      <c r="P63" s="67"/>
      <c r="Q63" s="68"/>
      <c r="R63" s="67"/>
      <c r="S63" s="125" t="b">
        <v>0</v>
      </c>
      <c r="T63" s="126" t="s">
        <v>257</v>
      </c>
    </row>
    <row r="64" spans="1:20" ht="15" hidden="1" thickBot="1" x14ac:dyDescent="0.4">
      <c r="C64" s="320"/>
      <c r="D64" s="243"/>
      <c r="E64" s="243"/>
      <c r="F64" s="243"/>
      <c r="G64" s="243"/>
      <c r="H64" s="243"/>
      <c r="I64" s="243"/>
      <c r="J64" s="243"/>
      <c r="K64" s="243"/>
      <c r="L64" s="243"/>
      <c r="M64" s="243"/>
      <c r="N64" s="243"/>
      <c r="O64" s="243"/>
      <c r="P64" s="243"/>
      <c r="Q64" s="243"/>
      <c r="R64" s="243"/>
      <c r="S64" s="243"/>
      <c r="T64" s="321"/>
    </row>
    <row r="65" spans="1:20" ht="3.65" customHeight="1" thickBot="1" x14ac:dyDescent="0.4">
      <c r="C65" s="320"/>
      <c r="D65" s="243"/>
      <c r="E65" s="243"/>
      <c r="F65" s="243"/>
      <c r="G65" s="243"/>
      <c r="H65" s="243"/>
      <c r="I65" s="243"/>
      <c r="J65" s="243"/>
      <c r="K65" s="243"/>
      <c r="L65" s="243"/>
      <c r="M65" s="243"/>
      <c r="N65" s="243"/>
      <c r="O65" s="243"/>
      <c r="P65" s="243"/>
      <c r="Q65" s="243"/>
      <c r="R65" s="243"/>
      <c r="S65" s="243"/>
      <c r="T65" s="321"/>
    </row>
    <row r="66" spans="1:20" ht="15" hidden="1" thickBot="1" x14ac:dyDescent="0.4">
      <c r="C66" s="320"/>
      <c r="D66" s="243"/>
      <c r="E66" s="243"/>
      <c r="F66" s="243"/>
      <c r="G66" s="243"/>
      <c r="H66" s="243"/>
      <c r="I66" s="243"/>
      <c r="J66" s="243"/>
      <c r="K66" s="243"/>
      <c r="L66" s="243"/>
      <c r="M66" s="243"/>
      <c r="N66" s="243"/>
      <c r="O66" s="243"/>
      <c r="P66" s="243"/>
      <c r="Q66" s="243"/>
      <c r="R66" s="243"/>
      <c r="S66" s="243"/>
      <c r="T66" s="321"/>
    </row>
    <row r="67" spans="1:20" ht="16.5" thickBot="1" x14ac:dyDescent="0.4">
      <c r="A67" s="553">
        <f>A58+1</f>
        <v>7</v>
      </c>
      <c r="B67" s="13">
        <f>B58+10</f>
        <v>71</v>
      </c>
      <c r="C67" s="650" t="str">
        <f>VLOOKUP(A67,INputs!$G$3:$O$22,9,FALSE)</f>
        <v>Please fill out Sensitivity Labels Tab</v>
      </c>
      <c r="D67" s="62"/>
      <c r="E67" s="60" t="b">
        <v>0</v>
      </c>
      <c r="F67" s="61" t="s">
        <v>242</v>
      </c>
      <c r="G67" s="62"/>
      <c r="H67" s="643" t="s">
        <v>49</v>
      </c>
      <c r="I67" s="643"/>
      <c r="J67" s="63"/>
      <c r="K67" s="78" t="b">
        <v>0</v>
      </c>
      <c r="L67" s="63" t="s">
        <v>243</v>
      </c>
      <c r="M67" s="62"/>
      <c r="N67" s="505" t="s">
        <v>244</v>
      </c>
      <c r="O67" s="62"/>
      <c r="P67" s="644" t="s">
        <v>245</v>
      </c>
      <c r="Q67" s="644"/>
      <c r="R67" s="62"/>
      <c r="S67" s="645" t="s">
        <v>246</v>
      </c>
      <c r="T67" s="646"/>
    </row>
    <row r="68" spans="1:20" ht="16" x14ac:dyDescent="0.35">
      <c r="A68" s="554"/>
      <c r="B68" s="247">
        <f>B67+1</f>
        <v>72</v>
      </c>
      <c r="C68" s="651"/>
      <c r="E68" s="64" t="b">
        <v>0</v>
      </c>
      <c r="F68" s="65" t="s">
        <v>247</v>
      </c>
      <c r="H68" s="44"/>
      <c r="I68" s="587" t="s">
        <v>139</v>
      </c>
      <c r="J68" s="587"/>
      <c r="K68" s="647" t="b">
        <v>0</v>
      </c>
      <c r="L68" s="630" t="s">
        <v>245</v>
      </c>
      <c r="N68" s="40" t="s">
        <v>140</v>
      </c>
      <c r="P68" s="45" t="b">
        <v>0</v>
      </c>
      <c r="Q68" s="44" t="s">
        <v>248</v>
      </c>
      <c r="S68" s="45" t="b">
        <v>0</v>
      </c>
      <c r="T68" s="73" t="s">
        <v>249</v>
      </c>
    </row>
    <row r="69" spans="1:20" ht="16" x14ac:dyDescent="0.35">
      <c r="A69" s="554"/>
      <c r="B69" s="247">
        <f>B68+1</f>
        <v>73</v>
      </c>
      <c r="C69" s="651"/>
      <c r="E69" s="64" t="b">
        <v>0</v>
      </c>
      <c r="F69" s="65" t="s">
        <v>250</v>
      </c>
      <c r="H69" s="45" t="b">
        <v>0</v>
      </c>
      <c r="I69" s="630" t="s">
        <v>251</v>
      </c>
      <c r="J69" s="44"/>
      <c r="K69" s="647"/>
      <c r="L69" s="630"/>
      <c r="N69" s="44"/>
      <c r="P69" s="44"/>
      <c r="Q69" s="46"/>
      <c r="S69" s="648" t="s">
        <v>252</v>
      </c>
      <c r="T69" s="649"/>
    </row>
    <row r="70" spans="1:20" x14ac:dyDescent="0.35">
      <c r="A70" s="554"/>
      <c r="B70" s="247">
        <f>B69+1</f>
        <v>74</v>
      </c>
      <c r="C70" s="651"/>
      <c r="H70" s="44"/>
      <c r="I70" s="630"/>
      <c r="J70" s="44"/>
      <c r="P70" s="45" t="b">
        <v>0</v>
      </c>
      <c r="Q70" s="44" t="s">
        <v>253</v>
      </c>
      <c r="S70" s="45" t="b">
        <v>0</v>
      </c>
      <c r="T70" s="73" t="s">
        <v>254</v>
      </c>
    </row>
    <row r="71" spans="1:20" x14ac:dyDescent="0.35">
      <c r="A71" s="554"/>
      <c r="B71" s="247">
        <f>B70+1</f>
        <v>75</v>
      </c>
      <c r="C71" s="651"/>
      <c r="H71" s="44"/>
      <c r="I71" s="44"/>
      <c r="J71" s="44"/>
      <c r="Q71" s="23" t="s">
        <v>138</v>
      </c>
      <c r="S71" s="45" t="b">
        <v>0</v>
      </c>
      <c r="T71" s="73" t="s">
        <v>255</v>
      </c>
    </row>
    <row r="72" spans="1:20" ht="15" thickBot="1" x14ac:dyDescent="0.4">
      <c r="A72" s="555"/>
      <c r="B72" s="247">
        <f>B71+1</f>
        <v>76</v>
      </c>
      <c r="C72" s="652"/>
      <c r="D72" s="67"/>
      <c r="E72" s="67"/>
      <c r="F72" s="67"/>
      <c r="G72" s="67"/>
      <c r="H72" s="75"/>
      <c r="I72" s="75"/>
      <c r="J72" s="75"/>
      <c r="K72" s="67"/>
      <c r="L72" s="67"/>
      <c r="M72" s="67"/>
      <c r="N72" s="67"/>
      <c r="O72" s="67"/>
      <c r="P72" s="67"/>
      <c r="Q72" s="68"/>
      <c r="R72" s="67"/>
      <c r="S72" s="125" t="b">
        <v>0</v>
      </c>
      <c r="T72" s="126" t="s">
        <v>257</v>
      </c>
    </row>
    <row r="73" spans="1:20" ht="15" hidden="1" thickBot="1" x14ac:dyDescent="0.4">
      <c r="C73" s="320"/>
      <c r="D73" s="243"/>
      <c r="E73" s="243"/>
      <c r="F73" s="243"/>
      <c r="G73" s="243"/>
      <c r="H73" s="243"/>
      <c r="I73" s="243"/>
      <c r="J73" s="243"/>
      <c r="K73" s="243"/>
      <c r="L73" s="243"/>
      <c r="M73" s="243"/>
      <c r="N73" s="243"/>
      <c r="O73" s="243"/>
      <c r="P73" s="243"/>
      <c r="Q73" s="243"/>
      <c r="R73" s="243"/>
      <c r="S73" s="243"/>
      <c r="T73" s="321"/>
    </row>
    <row r="74" spans="1:20" ht="3.65" customHeight="1" thickBot="1" x14ac:dyDescent="0.4">
      <c r="C74" s="320"/>
      <c r="D74" s="243"/>
      <c r="E74" s="243"/>
      <c r="F74" s="243"/>
      <c r="G74" s="243"/>
      <c r="H74" s="243"/>
      <c r="I74" s="243"/>
      <c r="J74" s="243"/>
      <c r="K74" s="243"/>
      <c r="L74" s="243"/>
      <c r="M74" s="243"/>
      <c r="N74" s="243"/>
      <c r="O74" s="243"/>
      <c r="P74" s="243"/>
      <c r="Q74" s="243"/>
      <c r="R74" s="243"/>
      <c r="S74" s="243"/>
      <c r="T74" s="321"/>
    </row>
    <row r="75" spans="1:20" ht="15" hidden="1" thickBot="1" x14ac:dyDescent="0.4">
      <c r="C75" s="320"/>
      <c r="D75" s="243"/>
      <c r="E75" s="243"/>
      <c r="F75" s="243"/>
      <c r="G75" s="243"/>
      <c r="H75" s="243"/>
      <c r="I75" s="243"/>
      <c r="J75" s="243"/>
      <c r="K75" s="243"/>
      <c r="L75" s="243"/>
      <c r="M75" s="243"/>
      <c r="N75" s="243"/>
      <c r="O75" s="243"/>
      <c r="P75" s="243"/>
      <c r="Q75" s="243"/>
      <c r="R75" s="243"/>
      <c r="S75" s="243"/>
      <c r="T75" s="321"/>
    </row>
    <row r="76" spans="1:20" ht="16.5" thickBot="1" x14ac:dyDescent="0.4">
      <c r="A76" s="553">
        <f>A67+1</f>
        <v>8</v>
      </c>
      <c r="B76" s="13">
        <f>B67+10</f>
        <v>81</v>
      </c>
      <c r="C76" s="650" t="str">
        <f>VLOOKUP(A76,INputs!$G$3:$O$22,9,FALSE)</f>
        <v>Please fill out Sensitivity Labels Tab</v>
      </c>
      <c r="D76" s="62"/>
      <c r="E76" s="60" t="b">
        <v>0</v>
      </c>
      <c r="F76" s="61" t="s">
        <v>242</v>
      </c>
      <c r="G76" s="62"/>
      <c r="H76" s="643" t="s">
        <v>49</v>
      </c>
      <c r="I76" s="643"/>
      <c r="J76" s="63"/>
      <c r="K76" s="78" t="b">
        <v>0</v>
      </c>
      <c r="L76" s="63" t="s">
        <v>243</v>
      </c>
      <c r="M76" s="62"/>
      <c r="N76" s="505" t="s">
        <v>244</v>
      </c>
      <c r="O76" s="62"/>
      <c r="P76" s="644" t="s">
        <v>245</v>
      </c>
      <c r="Q76" s="644"/>
      <c r="R76" s="62"/>
      <c r="S76" s="645" t="s">
        <v>246</v>
      </c>
      <c r="T76" s="646"/>
    </row>
    <row r="77" spans="1:20" ht="16" x14ac:dyDescent="0.35">
      <c r="A77" s="554"/>
      <c r="B77" s="247">
        <f>B76+1</f>
        <v>82</v>
      </c>
      <c r="C77" s="651"/>
      <c r="E77" s="64" t="b">
        <v>0</v>
      </c>
      <c r="F77" s="65" t="s">
        <v>247</v>
      </c>
      <c r="H77" s="44"/>
      <c r="I77" s="587" t="s">
        <v>139</v>
      </c>
      <c r="J77" s="587"/>
      <c r="K77" s="647" t="b">
        <v>0</v>
      </c>
      <c r="L77" s="630" t="s">
        <v>245</v>
      </c>
      <c r="N77" s="40" t="s">
        <v>140</v>
      </c>
      <c r="P77" s="45" t="b">
        <v>0</v>
      </c>
      <c r="Q77" s="44" t="s">
        <v>248</v>
      </c>
      <c r="S77" s="45" t="b">
        <v>0</v>
      </c>
      <c r="T77" s="73" t="s">
        <v>249</v>
      </c>
    </row>
    <row r="78" spans="1:20" ht="16" x14ac:dyDescent="0.35">
      <c r="A78" s="554"/>
      <c r="B78" s="247">
        <f>B77+1</f>
        <v>83</v>
      </c>
      <c r="C78" s="651"/>
      <c r="E78" s="64" t="b">
        <v>0</v>
      </c>
      <c r="F78" s="65" t="s">
        <v>250</v>
      </c>
      <c r="H78" s="45" t="b">
        <v>0</v>
      </c>
      <c r="I78" s="630" t="s">
        <v>251</v>
      </c>
      <c r="J78" s="44"/>
      <c r="K78" s="647"/>
      <c r="L78" s="630"/>
      <c r="N78" s="44"/>
      <c r="P78" s="44"/>
      <c r="Q78" s="46"/>
      <c r="S78" s="648" t="s">
        <v>252</v>
      </c>
      <c r="T78" s="649"/>
    </row>
    <row r="79" spans="1:20" x14ac:dyDescent="0.35">
      <c r="A79" s="554"/>
      <c r="B79" s="247">
        <f>B78+1</f>
        <v>84</v>
      </c>
      <c r="C79" s="651"/>
      <c r="H79" s="44"/>
      <c r="I79" s="630"/>
      <c r="J79" s="44"/>
      <c r="P79" s="45" t="b">
        <v>0</v>
      </c>
      <c r="Q79" s="44" t="s">
        <v>253</v>
      </c>
      <c r="S79" s="45" t="b">
        <v>0</v>
      </c>
      <c r="T79" s="73" t="s">
        <v>254</v>
      </c>
    </row>
    <row r="80" spans="1:20" x14ac:dyDescent="0.35">
      <c r="A80" s="554"/>
      <c r="B80" s="247">
        <f>B79+1</f>
        <v>85</v>
      </c>
      <c r="C80" s="651"/>
      <c r="H80" s="44"/>
      <c r="I80" s="44"/>
      <c r="J80" s="44"/>
      <c r="Q80" s="23" t="s">
        <v>138</v>
      </c>
      <c r="S80" s="45" t="b">
        <v>0</v>
      </c>
      <c r="T80" s="73" t="s">
        <v>255</v>
      </c>
    </row>
    <row r="81" spans="1:20" ht="15" thickBot="1" x14ac:dyDescent="0.4">
      <c r="A81" s="555"/>
      <c r="B81" s="247">
        <f>B80+1</f>
        <v>86</v>
      </c>
      <c r="C81" s="652"/>
      <c r="D81" s="67"/>
      <c r="E81" s="67"/>
      <c r="F81" s="67"/>
      <c r="G81" s="67"/>
      <c r="H81" s="75"/>
      <c r="I81" s="75"/>
      <c r="J81" s="75"/>
      <c r="K81" s="67"/>
      <c r="L81" s="67"/>
      <c r="M81" s="67"/>
      <c r="N81" s="67"/>
      <c r="O81" s="67"/>
      <c r="P81" s="67"/>
      <c r="Q81" s="68"/>
      <c r="R81" s="67"/>
      <c r="S81" s="125" t="b">
        <v>0</v>
      </c>
      <c r="T81" s="126" t="s">
        <v>257</v>
      </c>
    </row>
    <row r="82" spans="1:20" ht="15" hidden="1" thickBot="1" x14ac:dyDescent="0.4">
      <c r="C82" s="320"/>
      <c r="D82" s="243"/>
      <c r="E82" s="243"/>
      <c r="F82" s="243"/>
      <c r="G82" s="243"/>
      <c r="H82" s="243"/>
      <c r="I82" s="243"/>
      <c r="J82" s="243"/>
      <c r="K82" s="243"/>
      <c r="L82" s="243"/>
      <c r="M82" s="243"/>
      <c r="N82" s="243"/>
      <c r="O82" s="243"/>
      <c r="P82" s="243"/>
      <c r="Q82" s="243"/>
      <c r="R82" s="243"/>
      <c r="S82" s="243"/>
      <c r="T82" s="321"/>
    </row>
    <row r="83" spans="1:20" ht="3.65" customHeight="1" thickBot="1" x14ac:dyDescent="0.4">
      <c r="C83" s="320"/>
      <c r="D83" s="243"/>
      <c r="E83" s="243"/>
      <c r="F83" s="243"/>
      <c r="G83" s="243"/>
      <c r="H83" s="243"/>
      <c r="I83" s="243"/>
      <c r="J83" s="243"/>
      <c r="K83" s="243"/>
      <c r="L83" s="243"/>
      <c r="M83" s="243"/>
      <c r="N83" s="243"/>
      <c r="O83" s="243"/>
      <c r="P83" s="243"/>
      <c r="Q83" s="243"/>
      <c r="R83" s="243"/>
      <c r="S83" s="243"/>
      <c r="T83" s="321"/>
    </row>
    <row r="84" spans="1:20" ht="15" hidden="1" thickBot="1" x14ac:dyDescent="0.4">
      <c r="C84" s="320"/>
      <c r="D84" s="243"/>
      <c r="E84" s="243"/>
      <c r="F84" s="243"/>
      <c r="G84" s="243"/>
      <c r="H84" s="243"/>
      <c r="I84" s="243"/>
      <c r="J84" s="243"/>
      <c r="K84" s="243"/>
      <c r="L84" s="243"/>
      <c r="M84" s="243"/>
      <c r="N84" s="243"/>
      <c r="O84" s="243"/>
      <c r="P84" s="243"/>
      <c r="Q84" s="243"/>
      <c r="R84" s="243"/>
      <c r="S84" s="243"/>
      <c r="T84" s="321"/>
    </row>
    <row r="85" spans="1:20" ht="16.5" thickBot="1" x14ac:dyDescent="0.4">
      <c r="A85" s="553">
        <f>A76+1</f>
        <v>9</v>
      </c>
      <c r="B85" s="13">
        <f>B76+10</f>
        <v>91</v>
      </c>
      <c r="C85" s="650" t="str">
        <f>VLOOKUP(A85,INputs!$G$3:$O$22,9,FALSE)</f>
        <v>Please fill out Sensitivity Labels Tab</v>
      </c>
      <c r="D85" s="62"/>
      <c r="E85" s="60" t="b">
        <v>0</v>
      </c>
      <c r="F85" s="61" t="s">
        <v>242</v>
      </c>
      <c r="G85" s="62"/>
      <c r="H85" s="643" t="s">
        <v>49</v>
      </c>
      <c r="I85" s="643"/>
      <c r="J85" s="63"/>
      <c r="K85" s="78" t="b">
        <v>0</v>
      </c>
      <c r="L85" s="63" t="s">
        <v>243</v>
      </c>
      <c r="M85" s="62"/>
      <c r="N85" s="505" t="s">
        <v>244</v>
      </c>
      <c r="O85" s="62"/>
      <c r="P85" s="644" t="s">
        <v>245</v>
      </c>
      <c r="Q85" s="644"/>
      <c r="R85" s="62"/>
      <c r="S85" s="645" t="s">
        <v>246</v>
      </c>
      <c r="T85" s="646"/>
    </row>
    <row r="86" spans="1:20" ht="16" x14ac:dyDescent="0.35">
      <c r="A86" s="554"/>
      <c r="B86" s="247">
        <f>B85+1</f>
        <v>92</v>
      </c>
      <c r="C86" s="651"/>
      <c r="E86" s="64" t="b">
        <v>0</v>
      </c>
      <c r="F86" s="65" t="s">
        <v>247</v>
      </c>
      <c r="H86" s="44"/>
      <c r="I86" s="587" t="s">
        <v>139</v>
      </c>
      <c r="J86" s="587"/>
      <c r="K86" s="647" t="b">
        <v>0</v>
      </c>
      <c r="L86" s="630" t="s">
        <v>245</v>
      </c>
      <c r="N86" s="40" t="s">
        <v>140</v>
      </c>
      <c r="P86" s="45" t="b">
        <v>0</v>
      </c>
      <c r="Q86" s="44" t="s">
        <v>248</v>
      </c>
      <c r="S86" s="45" t="b">
        <v>0</v>
      </c>
      <c r="T86" s="73" t="s">
        <v>249</v>
      </c>
    </row>
    <row r="87" spans="1:20" ht="16" x14ac:dyDescent="0.35">
      <c r="A87" s="554"/>
      <c r="B87" s="247">
        <f>B86+1</f>
        <v>93</v>
      </c>
      <c r="C87" s="651"/>
      <c r="E87" s="64" t="b">
        <v>0</v>
      </c>
      <c r="F87" s="65" t="s">
        <v>250</v>
      </c>
      <c r="H87" s="45" t="b">
        <v>0</v>
      </c>
      <c r="I87" s="630" t="s">
        <v>251</v>
      </c>
      <c r="J87" s="44"/>
      <c r="K87" s="647"/>
      <c r="L87" s="630"/>
      <c r="N87" s="44"/>
      <c r="P87" s="44"/>
      <c r="Q87" s="46"/>
      <c r="S87" s="648" t="s">
        <v>252</v>
      </c>
      <c r="T87" s="649"/>
    </row>
    <row r="88" spans="1:20" x14ac:dyDescent="0.35">
      <c r="A88" s="554"/>
      <c r="B88" s="247">
        <f>B87+1</f>
        <v>94</v>
      </c>
      <c r="C88" s="651"/>
      <c r="H88" s="44"/>
      <c r="I88" s="630"/>
      <c r="J88" s="44"/>
      <c r="P88" s="45" t="b">
        <v>0</v>
      </c>
      <c r="Q88" s="44" t="s">
        <v>253</v>
      </c>
      <c r="S88" s="45" t="b">
        <v>0</v>
      </c>
      <c r="T88" s="73" t="s">
        <v>254</v>
      </c>
    </row>
    <row r="89" spans="1:20" x14ac:dyDescent="0.35">
      <c r="A89" s="554"/>
      <c r="B89" s="247">
        <f>B88+1</f>
        <v>95</v>
      </c>
      <c r="C89" s="651"/>
      <c r="H89" s="44"/>
      <c r="I89" s="44"/>
      <c r="J89" s="44"/>
      <c r="Q89" s="23" t="s">
        <v>138</v>
      </c>
      <c r="S89" s="45" t="b">
        <v>0</v>
      </c>
      <c r="T89" s="73" t="s">
        <v>255</v>
      </c>
    </row>
    <row r="90" spans="1:20" ht="15" thickBot="1" x14ac:dyDescent="0.4">
      <c r="A90" s="555"/>
      <c r="B90" s="247">
        <f>B89+1</f>
        <v>96</v>
      </c>
      <c r="C90" s="652"/>
      <c r="D90" s="67"/>
      <c r="E90" s="67"/>
      <c r="F90" s="67"/>
      <c r="G90" s="67"/>
      <c r="H90" s="75"/>
      <c r="I90" s="75"/>
      <c r="J90" s="75"/>
      <c r="K90" s="67"/>
      <c r="L90" s="67"/>
      <c r="M90" s="67"/>
      <c r="N90" s="67"/>
      <c r="O90" s="67"/>
      <c r="P90" s="67"/>
      <c r="Q90" s="68"/>
      <c r="R90" s="67"/>
      <c r="S90" s="125" t="b">
        <v>0</v>
      </c>
      <c r="T90" s="126" t="s">
        <v>257</v>
      </c>
    </row>
    <row r="91" spans="1:20" ht="15" hidden="1" thickBot="1" x14ac:dyDescent="0.4">
      <c r="C91" s="320"/>
      <c r="D91" s="243"/>
      <c r="E91" s="243"/>
      <c r="F91" s="243"/>
      <c r="G91" s="243"/>
      <c r="H91" s="243"/>
      <c r="I91" s="243"/>
      <c r="J91" s="243"/>
      <c r="K91" s="243"/>
      <c r="L91" s="243"/>
      <c r="M91" s="243"/>
      <c r="N91" s="243"/>
      <c r="O91" s="243"/>
      <c r="P91" s="243"/>
      <c r="Q91" s="243"/>
      <c r="R91" s="243"/>
      <c r="S91" s="243"/>
      <c r="T91" s="321"/>
    </row>
    <row r="92" spans="1:20" ht="3.65" customHeight="1" thickBot="1" x14ac:dyDescent="0.4">
      <c r="C92" s="320"/>
      <c r="D92" s="243"/>
      <c r="E92" s="243"/>
      <c r="F92" s="243"/>
      <c r="G92" s="243"/>
      <c r="H92" s="243"/>
      <c r="I92" s="243"/>
      <c r="J92" s="243"/>
      <c r="K92" s="243"/>
      <c r="L92" s="243"/>
      <c r="M92" s="243"/>
      <c r="N92" s="243"/>
      <c r="O92" s="243"/>
      <c r="P92" s="243"/>
      <c r="Q92" s="243"/>
      <c r="R92" s="243"/>
      <c r="S92" s="243"/>
      <c r="T92" s="321"/>
    </row>
    <row r="93" spans="1:20" ht="15" hidden="1" thickBot="1" x14ac:dyDescent="0.4">
      <c r="C93" s="320"/>
      <c r="D93" s="243"/>
      <c r="E93" s="243"/>
      <c r="F93" s="243"/>
      <c r="G93" s="243"/>
      <c r="H93" s="243"/>
      <c r="I93" s="243"/>
      <c r="J93" s="243"/>
      <c r="K93" s="243"/>
      <c r="L93" s="243"/>
      <c r="M93" s="243"/>
      <c r="N93" s="243"/>
      <c r="O93" s="243"/>
      <c r="P93" s="243"/>
      <c r="Q93" s="243"/>
      <c r="R93" s="243"/>
      <c r="S93" s="243"/>
      <c r="T93" s="321"/>
    </row>
    <row r="94" spans="1:20" ht="16.5" thickBot="1" x14ac:dyDescent="0.4">
      <c r="A94" s="553">
        <f>A85+1</f>
        <v>10</v>
      </c>
      <c r="B94" s="13">
        <f>B85+10</f>
        <v>101</v>
      </c>
      <c r="C94" s="650" t="str">
        <f>VLOOKUP(A94,INputs!$G$3:$O$22,9,FALSE)</f>
        <v>Please fill out Sensitivity Labels Tab</v>
      </c>
      <c r="D94" s="62"/>
      <c r="E94" s="60" t="b">
        <v>0</v>
      </c>
      <c r="F94" s="61" t="s">
        <v>242</v>
      </c>
      <c r="G94" s="62"/>
      <c r="H94" s="643"/>
      <c r="I94" s="643"/>
      <c r="J94" s="63"/>
      <c r="K94" s="78" t="b">
        <v>0</v>
      </c>
      <c r="L94" s="63" t="s">
        <v>243</v>
      </c>
      <c r="M94" s="62"/>
      <c r="N94" s="505" t="s">
        <v>244</v>
      </c>
      <c r="O94" s="62"/>
      <c r="P94" s="644" t="s">
        <v>245</v>
      </c>
      <c r="Q94" s="644"/>
      <c r="R94" s="62"/>
      <c r="S94" s="645" t="s">
        <v>246</v>
      </c>
      <c r="T94" s="646"/>
    </row>
    <row r="95" spans="1:20" ht="16" x14ac:dyDescent="0.35">
      <c r="A95" s="554"/>
      <c r="B95" s="247">
        <f>B94+1</f>
        <v>102</v>
      </c>
      <c r="C95" s="651"/>
      <c r="E95" s="64" t="b">
        <v>0</v>
      </c>
      <c r="F95" s="65" t="s">
        <v>247</v>
      </c>
      <c r="H95" s="44"/>
      <c r="I95" s="587" t="s">
        <v>139</v>
      </c>
      <c r="J95" s="587"/>
      <c r="K95" s="647" t="b">
        <v>0</v>
      </c>
      <c r="L95" s="630" t="s">
        <v>245</v>
      </c>
      <c r="N95" s="40" t="s">
        <v>140</v>
      </c>
      <c r="P95" s="45" t="b">
        <v>0</v>
      </c>
      <c r="Q95" s="44" t="s">
        <v>248</v>
      </c>
      <c r="S95" s="45" t="b">
        <v>0</v>
      </c>
      <c r="T95" s="73" t="s">
        <v>249</v>
      </c>
    </row>
    <row r="96" spans="1:20" ht="16" x14ac:dyDescent="0.35">
      <c r="A96" s="554"/>
      <c r="B96" s="247">
        <f>B95+1</f>
        <v>103</v>
      </c>
      <c r="C96" s="651"/>
      <c r="E96" s="64" t="b">
        <v>0</v>
      </c>
      <c r="F96" s="65" t="s">
        <v>250</v>
      </c>
      <c r="H96" s="45" t="b">
        <v>0</v>
      </c>
      <c r="I96" s="630" t="s">
        <v>251</v>
      </c>
      <c r="J96" s="44"/>
      <c r="K96" s="647"/>
      <c r="L96" s="630"/>
      <c r="N96" s="44"/>
      <c r="P96" s="44"/>
      <c r="Q96" s="46"/>
      <c r="S96" s="648" t="s">
        <v>252</v>
      </c>
      <c r="T96" s="649"/>
    </row>
    <row r="97" spans="1:20" x14ac:dyDescent="0.35">
      <c r="A97" s="554"/>
      <c r="B97" s="247">
        <f>B96+1</f>
        <v>104</v>
      </c>
      <c r="C97" s="651"/>
      <c r="H97" s="44"/>
      <c r="I97" s="630"/>
      <c r="J97" s="44"/>
      <c r="P97" s="45" t="b">
        <v>0</v>
      </c>
      <c r="Q97" s="44" t="s">
        <v>253</v>
      </c>
      <c r="S97" s="45" t="b">
        <v>0</v>
      </c>
      <c r="T97" s="73" t="s">
        <v>254</v>
      </c>
    </row>
    <row r="98" spans="1:20" x14ac:dyDescent="0.35">
      <c r="A98" s="554"/>
      <c r="B98" s="247">
        <f>B97+1</f>
        <v>105</v>
      </c>
      <c r="C98" s="651"/>
      <c r="H98" s="44"/>
      <c r="I98" s="44"/>
      <c r="J98" s="44"/>
      <c r="Q98" s="23" t="s">
        <v>138</v>
      </c>
      <c r="S98" s="45" t="b">
        <v>0</v>
      </c>
      <c r="T98" s="73" t="s">
        <v>255</v>
      </c>
    </row>
    <row r="99" spans="1:20" ht="15" thickBot="1" x14ac:dyDescent="0.4">
      <c r="A99" s="555"/>
      <c r="B99" s="247">
        <f>B98+1</f>
        <v>106</v>
      </c>
      <c r="C99" s="652"/>
      <c r="D99" s="67"/>
      <c r="E99" s="67"/>
      <c r="F99" s="67"/>
      <c r="G99" s="67"/>
      <c r="H99" s="75"/>
      <c r="I99" s="75"/>
      <c r="J99" s="75"/>
      <c r="K99" s="67"/>
      <c r="L99" s="67"/>
      <c r="M99" s="67"/>
      <c r="N99" s="67"/>
      <c r="O99" s="67"/>
      <c r="P99" s="67"/>
      <c r="Q99" s="68"/>
      <c r="R99" s="67"/>
      <c r="S99" s="125" t="b">
        <v>0</v>
      </c>
      <c r="T99" s="126" t="s">
        <v>257</v>
      </c>
    </row>
    <row r="100" spans="1:20" ht="15" hidden="1" thickBot="1" x14ac:dyDescent="0.4">
      <c r="C100" s="320"/>
      <c r="D100" s="243"/>
      <c r="E100" s="243"/>
      <c r="F100" s="243"/>
      <c r="G100" s="243"/>
      <c r="H100" s="243"/>
      <c r="I100" s="243"/>
      <c r="J100" s="243"/>
      <c r="K100" s="243"/>
      <c r="L100" s="243"/>
      <c r="M100" s="243"/>
      <c r="N100" s="243"/>
      <c r="O100" s="243"/>
      <c r="P100" s="243"/>
      <c r="Q100" s="243"/>
      <c r="R100" s="243"/>
      <c r="S100" s="243"/>
      <c r="T100" s="321"/>
    </row>
    <row r="101" spans="1:20" ht="3.65" customHeight="1" thickBot="1" x14ac:dyDescent="0.4">
      <c r="C101" s="320"/>
      <c r="D101" s="243"/>
      <c r="E101" s="243"/>
      <c r="F101" s="243"/>
      <c r="G101" s="243"/>
      <c r="H101" s="243"/>
      <c r="I101" s="243"/>
      <c r="J101" s="243"/>
      <c r="K101" s="243"/>
      <c r="L101" s="243"/>
      <c r="M101" s="243"/>
      <c r="N101" s="243"/>
      <c r="O101" s="243"/>
      <c r="P101" s="243"/>
      <c r="Q101" s="243"/>
      <c r="R101" s="243"/>
      <c r="S101" s="243"/>
      <c r="T101" s="321"/>
    </row>
    <row r="102" spans="1:20" ht="15" hidden="1" thickBot="1" x14ac:dyDescent="0.4">
      <c r="C102" s="320"/>
      <c r="D102" s="243"/>
      <c r="E102" s="243"/>
      <c r="F102" s="243"/>
      <c r="G102" s="243"/>
      <c r="H102" s="243"/>
      <c r="I102" s="243"/>
      <c r="J102" s="243"/>
      <c r="K102" s="243"/>
      <c r="L102" s="243"/>
      <c r="M102" s="243"/>
      <c r="N102" s="243"/>
      <c r="O102" s="243"/>
      <c r="P102" s="243"/>
      <c r="Q102" s="243"/>
      <c r="R102" s="243"/>
      <c r="S102" s="243"/>
      <c r="T102" s="321"/>
    </row>
    <row r="103" spans="1:20" ht="16.5" thickBot="1" x14ac:dyDescent="0.4">
      <c r="A103" s="553">
        <f>A94+1</f>
        <v>11</v>
      </c>
      <c r="B103" s="13">
        <f>B94+10</f>
        <v>111</v>
      </c>
      <c r="C103" s="650" t="str">
        <f>VLOOKUP(A103,INputs!$G$3:$O$22,9,FALSE)</f>
        <v>Please fill out Sensitivity Labels Tab</v>
      </c>
      <c r="D103" s="62"/>
      <c r="E103" s="60" t="b">
        <v>0</v>
      </c>
      <c r="F103" s="61" t="s">
        <v>242</v>
      </c>
      <c r="G103" s="62"/>
      <c r="H103" s="643"/>
      <c r="I103" s="643"/>
      <c r="J103" s="63"/>
      <c r="K103" s="78" t="b">
        <v>0</v>
      </c>
      <c r="L103" s="63" t="s">
        <v>243</v>
      </c>
      <c r="M103" s="62"/>
      <c r="N103" s="505" t="s">
        <v>244</v>
      </c>
      <c r="O103" s="62"/>
      <c r="P103" s="644" t="s">
        <v>245</v>
      </c>
      <c r="Q103" s="644"/>
      <c r="R103" s="62"/>
      <c r="S103" s="645" t="s">
        <v>246</v>
      </c>
      <c r="T103" s="646"/>
    </row>
    <row r="104" spans="1:20" ht="16" x14ac:dyDescent="0.35">
      <c r="A104" s="554"/>
      <c r="B104" s="247">
        <f>B103+1</f>
        <v>112</v>
      </c>
      <c r="C104" s="651"/>
      <c r="E104" s="64" t="b">
        <v>0</v>
      </c>
      <c r="F104" s="65" t="s">
        <v>247</v>
      </c>
      <c r="H104" s="44"/>
      <c r="I104" s="587" t="s">
        <v>139</v>
      </c>
      <c r="J104" s="587"/>
      <c r="K104" s="647" t="b">
        <v>0</v>
      </c>
      <c r="L104" s="630" t="s">
        <v>245</v>
      </c>
      <c r="N104" s="40" t="s">
        <v>140</v>
      </c>
      <c r="P104" s="45" t="b">
        <v>0</v>
      </c>
      <c r="Q104" s="44" t="s">
        <v>248</v>
      </c>
      <c r="S104" s="45" t="b">
        <v>0</v>
      </c>
      <c r="T104" s="73" t="s">
        <v>249</v>
      </c>
    </row>
    <row r="105" spans="1:20" ht="16" x14ac:dyDescent="0.35">
      <c r="A105" s="554"/>
      <c r="B105" s="247">
        <f>B104+1</f>
        <v>113</v>
      </c>
      <c r="C105" s="651"/>
      <c r="E105" s="64" t="b">
        <v>0</v>
      </c>
      <c r="F105" s="65" t="s">
        <v>250</v>
      </c>
      <c r="H105" s="45" t="b">
        <v>0</v>
      </c>
      <c r="I105" s="630" t="s">
        <v>251</v>
      </c>
      <c r="J105" s="44"/>
      <c r="K105" s="647"/>
      <c r="L105" s="630"/>
      <c r="N105" s="44"/>
      <c r="P105" s="44"/>
      <c r="Q105" s="46"/>
      <c r="S105" s="648" t="s">
        <v>252</v>
      </c>
      <c r="T105" s="649"/>
    </row>
    <row r="106" spans="1:20" x14ac:dyDescent="0.35">
      <c r="A106" s="554"/>
      <c r="B106" s="247">
        <f>B105+1</f>
        <v>114</v>
      </c>
      <c r="C106" s="651"/>
      <c r="H106" s="44"/>
      <c r="I106" s="630"/>
      <c r="J106" s="44"/>
      <c r="P106" s="45" t="b">
        <v>0</v>
      </c>
      <c r="Q106" s="44" t="s">
        <v>253</v>
      </c>
      <c r="S106" s="45" t="b">
        <v>0</v>
      </c>
      <c r="T106" s="73" t="s">
        <v>254</v>
      </c>
    </row>
    <row r="107" spans="1:20" x14ac:dyDescent="0.35">
      <c r="A107" s="554"/>
      <c r="B107" s="247">
        <f>B106+1</f>
        <v>115</v>
      </c>
      <c r="C107" s="651"/>
      <c r="H107" s="44"/>
      <c r="I107" s="44"/>
      <c r="J107" s="44"/>
      <c r="Q107" s="23" t="s">
        <v>138</v>
      </c>
      <c r="S107" s="45" t="b">
        <v>0</v>
      </c>
      <c r="T107" s="73" t="s">
        <v>255</v>
      </c>
    </row>
    <row r="108" spans="1:20" ht="15" thickBot="1" x14ac:dyDescent="0.4">
      <c r="A108" s="555"/>
      <c r="B108" s="247">
        <f>B107+1</f>
        <v>116</v>
      </c>
      <c r="C108" s="652"/>
      <c r="D108" s="67"/>
      <c r="E108" s="67"/>
      <c r="F108" s="67"/>
      <c r="G108" s="67"/>
      <c r="H108" s="75"/>
      <c r="I108" s="75"/>
      <c r="J108" s="75"/>
      <c r="K108" s="67"/>
      <c r="L108" s="67"/>
      <c r="M108" s="67"/>
      <c r="N108" s="67"/>
      <c r="O108" s="67"/>
      <c r="P108" s="67"/>
      <c r="Q108" s="68"/>
      <c r="R108" s="67"/>
      <c r="S108" s="125" t="b">
        <v>0</v>
      </c>
      <c r="T108" s="126" t="s">
        <v>257</v>
      </c>
    </row>
    <row r="109" spans="1:20" ht="15" hidden="1" thickBot="1" x14ac:dyDescent="0.4">
      <c r="C109" s="320"/>
      <c r="D109" s="243"/>
      <c r="E109" s="243"/>
      <c r="F109" s="243"/>
      <c r="G109" s="243"/>
      <c r="H109" s="243"/>
      <c r="I109" s="243"/>
      <c r="J109" s="243"/>
      <c r="K109" s="243"/>
      <c r="L109" s="243"/>
      <c r="M109" s="243"/>
      <c r="N109" s="243"/>
      <c r="O109" s="243"/>
      <c r="P109" s="243"/>
      <c r="Q109" s="243"/>
      <c r="R109" s="243"/>
      <c r="S109" s="243"/>
      <c r="T109" s="321"/>
    </row>
    <row r="110" spans="1:20" ht="3.65" customHeight="1" thickBot="1" x14ac:dyDescent="0.4">
      <c r="C110" s="320"/>
      <c r="D110" s="243"/>
      <c r="E110" s="243"/>
      <c r="F110" s="243"/>
      <c r="G110" s="243"/>
      <c r="H110" s="243"/>
      <c r="I110" s="243"/>
      <c r="J110" s="243"/>
      <c r="K110" s="243"/>
      <c r="L110" s="243"/>
      <c r="M110" s="243"/>
      <c r="N110" s="243"/>
      <c r="O110" s="243"/>
      <c r="P110" s="243"/>
      <c r="Q110" s="243"/>
      <c r="R110" s="243"/>
      <c r="S110" s="243"/>
      <c r="T110" s="321"/>
    </row>
    <row r="111" spans="1:20" ht="15" hidden="1" thickBot="1" x14ac:dyDescent="0.4">
      <c r="C111" s="320"/>
      <c r="D111" s="243"/>
      <c r="E111" s="243"/>
      <c r="F111" s="243"/>
      <c r="G111" s="243"/>
      <c r="H111" s="243"/>
      <c r="I111" s="243"/>
      <c r="J111" s="243"/>
      <c r="K111" s="243"/>
      <c r="L111" s="243"/>
      <c r="M111" s="243"/>
      <c r="N111" s="243"/>
      <c r="O111" s="243"/>
      <c r="P111" s="243"/>
      <c r="Q111" s="243"/>
      <c r="R111" s="243"/>
      <c r="S111" s="243"/>
      <c r="T111" s="321"/>
    </row>
    <row r="112" spans="1:20" ht="16.5" thickBot="1" x14ac:dyDescent="0.4">
      <c r="A112" s="553">
        <f>A103+1</f>
        <v>12</v>
      </c>
      <c r="B112" s="13">
        <f>B103+10</f>
        <v>121</v>
      </c>
      <c r="C112" s="650" t="str">
        <f>VLOOKUP(A112,INputs!$G$3:$O$22,9,FALSE)</f>
        <v>Please fill out Sensitivity Labels Tab</v>
      </c>
      <c r="D112" s="62"/>
      <c r="E112" s="60" t="b">
        <v>0</v>
      </c>
      <c r="F112" s="61" t="s">
        <v>242</v>
      </c>
      <c r="G112" s="62"/>
      <c r="H112" s="643"/>
      <c r="I112" s="643"/>
      <c r="J112" s="63"/>
      <c r="K112" s="78" t="b">
        <v>0</v>
      </c>
      <c r="L112" s="63" t="s">
        <v>243</v>
      </c>
      <c r="M112" s="62"/>
      <c r="N112" s="505" t="s">
        <v>244</v>
      </c>
      <c r="O112" s="62"/>
      <c r="P112" s="644" t="s">
        <v>245</v>
      </c>
      <c r="Q112" s="644"/>
      <c r="R112" s="62"/>
      <c r="S112" s="645" t="s">
        <v>246</v>
      </c>
      <c r="T112" s="646"/>
    </row>
    <row r="113" spans="1:20" ht="16" x14ac:dyDescent="0.35">
      <c r="A113" s="554"/>
      <c r="B113" s="247">
        <f>B112+1</f>
        <v>122</v>
      </c>
      <c r="C113" s="651"/>
      <c r="E113" s="64" t="b">
        <v>0</v>
      </c>
      <c r="F113" s="65" t="s">
        <v>247</v>
      </c>
      <c r="H113" s="44"/>
      <c r="I113" s="587" t="s">
        <v>139</v>
      </c>
      <c r="J113" s="587"/>
      <c r="K113" s="647" t="b">
        <v>0</v>
      </c>
      <c r="L113" s="630" t="s">
        <v>245</v>
      </c>
      <c r="N113" s="40" t="s">
        <v>140</v>
      </c>
      <c r="P113" s="45" t="b">
        <v>0</v>
      </c>
      <c r="Q113" s="44" t="s">
        <v>248</v>
      </c>
      <c r="S113" s="45" t="b">
        <v>0</v>
      </c>
      <c r="T113" s="73" t="s">
        <v>249</v>
      </c>
    </row>
    <row r="114" spans="1:20" ht="16" x14ac:dyDescent="0.35">
      <c r="A114" s="554"/>
      <c r="B114" s="247">
        <f>B113+1</f>
        <v>123</v>
      </c>
      <c r="C114" s="651"/>
      <c r="E114" s="64" t="b">
        <v>0</v>
      </c>
      <c r="F114" s="65" t="s">
        <v>250</v>
      </c>
      <c r="H114" s="45" t="b">
        <v>0</v>
      </c>
      <c r="I114" s="630" t="s">
        <v>251</v>
      </c>
      <c r="J114" s="44"/>
      <c r="K114" s="647"/>
      <c r="L114" s="630"/>
      <c r="N114" s="44"/>
      <c r="P114" s="44"/>
      <c r="Q114" s="46"/>
      <c r="S114" s="648" t="s">
        <v>252</v>
      </c>
      <c r="T114" s="649"/>
    </row>
    <row r="115" spans="1:20" x14ac:dyDescent="0.35">
      <c r="A115" s="554"/>
      <c r="B115" s="247">
        <f>B114+1</f>
        <v>124</v>
      </c>
      <c r="C115" s="651"/>
      <c r="H115" s="44"/>
      <c r="I115" s="630"/>
      <c r="J115" s="44"/>
      <c r="P115" s="45" t="b">
        <v>0</v>
      </c>
      <c r="Q115" s="44" t="s">
        <v>253</v>
      </c>
      <c r="S115" s="45" t="b">
        <v>0</v>
      </c>
      <c r="T115" s="73" t="s">
        <v>254</v>
      </c>
    </row>
    <row r="116" spans="1:20" x14ac:dyDescent="0.35">
      <c r="A116" s="554"/>
      <c r="B116" s="247">
        <f>B115+1</f>
        <v>125</v>
      </c>
      <c r="C116" s="651"/>
      <c r="H116" s="44"/>
      <c r="I116" s="44"/>
      <c r="J116" s="44"/>
      <c r="Q116" s="23" t="s">
        <v>138</v>
      </c>
      <c r="S116" s="45" t="b">
        <v>0</v>
      </c>
      <c r="T116" s="73" t="s">
        <v>255</v>
      </c>
    </row>
    <row r="117" spans="1:20" ht="15" thickBot="1" x14ac:dyDescent="0.4">
      <c r="A117" s="555"/>
      <c r="B117" s="247">
        <f>B116+1</f>
        <v>126</v>
      </c>
      <c r="C117" s="652"/>
      <c r="D117" s="67"/>
      <c r="E117" s="67"/>
      <c r="F117" s="67"/>
      <c r="G117" s="67"/>
      <c r="H117" s="75"/>
      <c r="I117" s="75"/>
      <c r="J117" s="75"/>
      <c r="K117" s="67"/>
      <c r="L117" s="67"/>
      <c r="M117" s="67"/>
      <c r="N117" s="67"/>
      <c r="O117" s="67"/>
      <c r="P117" s="67"/>
      <c r="Q117" s="68"/>
      <c r="R117" s="67"/>
      <c r="S117" s="125" t="b">
        <v>0</v>
      </c>
      <c r="T117" s="126" t="s">
        <v>257</v>
      </c>
    </row>
    <row r="118" spans="1:20" ht="15" hidden="1" thickBot="1" x14ac:dyDescent="0.4">
      <c r="C118" s="320"/>
      <c r="D118" s="243"/>
      <c r="E118" s="243"/>
      <c r="F118" s="243"/>
      <c r="G118" s="243"/>
      <c r="H118" s="243"/>
      <c r="I118" s="243"/>
      <c r="J118" s="243"/>
      <c r="K118" s="243"/>
      <c r="L118" s="243"/>
      <c r="M118" s="243"/>
      <c r="N118" s="243"/>
      <c r="O118" s="243"/>
      <c r="P118" s="243"/>
      <c r="Q118" s="243"/>
      <c r="R118" s="243"/>
      <c r="S118" s="243"/>
      <c r="T118" s="321"/>
    </row>
    <row r="119" spans="1:20" ht="3.65" customHeight="1" thickBot="1" x14ac:dyDescent="0.4">
      <c r="C119" s="320"/>
      <c r="D119" s="243"/>
      <c r="E119" s="243"/>
      <c r="F119" s="243"/>
      <c r="G119" s="243"/>
      <c r="H119" s="243"/>
      <c r="I119" s="243"/>
      <c r="J119" s="243"/>
      <c r="K119" s="243"/>
      <c r="L119" s="243"/>
      <c r="M119" s="243"/>
      <c r="N119" s="243"/>
      <c r="O119" s="243"/>
      <c r="P119" s="243"/>
      <c r="Q119" s="243"/>
      <c r="R119" s="243"/>
      <c r="S119" s="243"/>
      <c r="T119" s="321"/>
    </row>
    <row r="120" spans="1:20" ht="15" hidden="1" thickBot="1" x14ac:dyDescent="0.4">
      <c r="C120" s="320"/>
      <c r="D120" s="243"/>
      <c r="E120" s="243"/>
      <c r="F120" s="243"/>
      <c r="G120" s="243"/>
      <c r="H120" s="243"/>
      <c r="I120" s="243"/>
      <c r="J120" s="243"/>
      <c r="K120" s="243"/>
      <c r="L120" s="243"/>
      <c r="M120" s="243"/>
      <c r="N120" s="243"/>
      <c r="O120" s="243"/>
      <c r="P120" s="243"/>
      <c r="Q120" s="243"/>
      <c r="R120" s="243"/>
      <c r="S120" s="243"/>
      <c r="T120" s="321"/>
    </row>
    <row r="121" spans="1:20" ht="16.5" thickBot="1" x14ac:dyDescent="0.4">
      <c r="A121" s="553">
        <f>A112+1</f>
        <v>13</v>
      </c>
      <c r="B121" s="13">
        <f>B112+10</f>
        <v>131</v>
      </c>
      <c r="C121" s="650" t="str">
        <f>VLOOKUP(A121,INputs!$G$3:$O$22,9,FALSE)</f>
        <v>Please fill out Sensitivity Labels Tab</v>
      </c>
      <c r="D121" s="62"/>
      <c r="E121" s="60" t="b">
        <v>0</v>
      </c>
      <c r="F121" s="61" t="s">
        <v>242</v>
      </c>
      <c r="G121" s="62"/>
      <c r="H121" s="643"/>
      <c r="I121" s="643"/>
      <c r="J121" s="63"/>
      <c r="K121" s="78" t="b">
        <v>0</v>
      </c>
      <c r="L121" s="63" t="s">
        <v>243</v>
      </c>
      <c r="M121" s="62"/>
      <c r="N121" s="505" t="s">
        <v>244</v>
      </c>
      <c r="O121" s="62"/>
      <c r="P121" s="644" t="s">
        <v>245</v>
      </c>
      <c r="Q121" s="644"/>
      <c r="R121" s="62"/>
      <c r="S121" s="645" t="s">
        <v>246</v>
      </c>
      <c r="T121" s="646"/>
    </row>
    <row r="122" spans="1:20" ht="16" x14ac:dyDescent="0.35">
      <c r="A122" s="554"/>
      <c r="B122" s="247">
        <f>B121+1</f>
        <v>132</v>
      </c>
      <c r="C122" s="651"/>
      <c r="E122" s="64" t="b">
        <v>0</v>
      </c>
      <c r="F122" s="65" t="s">
        <v>247</v>
      </c>
      <c r="H122" s="44"/>
      <c r="I122" s="587" t="s">
        <v>139</v>
      </c>
      <c r="J122" s="587"/>
      <c r="K122" s="647" t="b">
        <v>0</v>
      </c>
      <c r="L122" s="630" t="s">
        <v>245</v>
      </c>
      <c r="N122" s="40" t="s">
        <v>140</v>
      </c>
      <c r="P122" s="45" t="b">
        <v>0</v>
      </c>
      <c r="Q122" s="44" t="s">
        <v>248</v>
      </c>
      <c r="S122" s="45" t="b">
        <v>0</v>
      </c>
      <c r="T122" s="73" t="s">
        <v>249</v>
      </c>
    </row>
    <row r="123" spans="1:20" ht="16" x14ac:dyDescent="0.35">
      <c r="A123" s="554"/>
      <c r="B123" s="247">
        <f>B122+1</f>
        <v>133</v>
      </c>
      <c r="C123" s="651"/>
      <c r="E123" s="64" t="b">
        <v>0</v>
      </c>
      <c r="F123" s="65" t="s">
        <v>250</v>
      </c>
      <c r="H123" s="45" t="b">
        <v>0</v>
      </c>
      <c r="I123" s="630" t="s">
        <v>251</v>
      </c>
      <c r="J123" s="44"/>
      <c r="K123" s="647"/>
      <c r="L123" s="630"/>
      <c r="N123" s="44"/>
      <c r="P123" s="44"/>
      <c r="Q123" s="46"/>
      <c r="S123" s="648" t="s">
        <v>252</v>
      </c>
      <c r="T123" s="649"/>
    </row>
    <row r="124" spans="1:20" x14ac:dyDescent="0.35">
      <c r="A124" s="554"/>
      <c r="B124" s="247">
        <f>B123+1</f>
        <v>134</v>
      </c>
      <c r="C124" s="651"/>
      <c r="H124" s="44"/>
      <c r="I124" s="630"/>
      <c r="J124" s="44"/>
      <c r="P124" s="45" t="b">
        <v>0</v>
      </c>
      <c r="Q124" s="44" t="s">
        <v>253</v>
      </c>
      <c r="S124" s="45" t="b">
        <v>0</v>
      </c>
      <c r="T124" s="73" t="s">
        <v>254</v>
      </c>
    </row>
    <row r="125" spans="1:20" x14ac:dyDescent="0.35">
      <c r="A125" s="554"/>
      <c r="B125" s="247">
        <f>B124+1</f>
        <v>135</v>
      </c>
      <c r="C125" s="651"/>
      <c r="H125" s="44"/>
      <c r="I125" s="44"/>
      <c r="J125" s="44"/>
      <c r="Q125" s="23" t="s">
        <v>138</v>
      </c>
      <c r="S125" s="45" t="b">
        <v>0</v>
      </c>
      <c r="T125" s="73" t="s">
        <v>255</v>
      </c>
    </row>
    <row r="126" spans="1:20" ht="15" thickBot="1" x14ac:dyDescent="0.4">
      <c r="A126" s="555"/>
      <c r="B126" s="247">
        <f>B125+1</f>
        <v>136</v>
      </c>
      <c r="C126" s="652"/>
      <c r="D126" s="67"/>
      <c r="E126" s="67"/>
      <c r="F126" s="67"/>
      <c r="G126" s="67"/>
      <c r="H126" s="75"/>
      <c r="I126" s="75"/>
      <c r="J126" s="75"/>
      <c r="K126" s="67"/>
      <c r="L126" s="67"/>
      <c r="M126" s="67"/>
      <c r="N126" s="67"/>
      <c r="O126" s="67"/>
      <c r="P126" s="67"/>
      <c r="Q126" s="68"/>
      <c r="R126" s="67"/>
      <c r="S126" s="125" t="b">
        <v>0</v>
      </c>
      <c r="T126" s="126" t="s">
        <v>257</v>
      </c>
    </row>
    <row r="127" spans="1:20" ht="15" hidden="1" thickBot="1" x14ac:dyDescent="0.4">
      <c r="C127" s="320"/>
      <c r="D127" s="243"/>
      <c r="E127" s="243"/>
      <c r="F127" s="243"/>
      <c r="G127" s="243"/>
      <c r="H127" s="243"/>
      <c r="I127" s="243"/>
      <c r="J127" s="243"/>
      <c r="K127" s="243"/>
      <c r="L127" s="243"/>
      <c r="M127" s="243"/>
      <c r="N127" s="243"/>
      <c r="O127" s="243"/>
      <c r="P127" s="243"/>
      <c r="Q127" s="243"/>
      <c r="R127" s="243"/>
      <c r="S127" s="243"/>
      <c r="T127" s="321"/>
    </row>
    <row r="128" spans="1:20" ht="3.65" customHeight="1" thickBot="1" x14ac:dyDescent="0.4">
      <c r="C128" s="320"/>
      <c r="D128" s="243"/>
      <c r="E128" s="243"/>
      <c r="F128" s="243"/>
      <c r="G128" s="243"/>
      <c r="H128" s="243"/>
      <c r="I128" s="243"/>
      <c r="J128" s="243"/>
      <c r="K128" s="243"/>
      <c r="L128" s="243"/>
      <c r="M128" s="243"/>
      <c r="N128" s="243"/>
      <c r="O128" s="243"/>
      <c r="P128" s="243"/>
      <c r="Q128" s="243"/>
      <c r="R128" s="243"/>
      <c r="S128" s="243"/>
      <c r="T128" s="321"/>
    </row>
    <row r="129" spans="1:20" ht="15" hidden="1" thickBot="1" x14ac:dyDescent="0.4">
      <c r="C129" s="320"/>
      <c r="D129" s="243"/>
      <c r="E129" s="243"/>
      <c r="F129" s="243"/>
      <c r="G129" s="243"/>
      <c r="H129" s="243"/>
      <c r="I129" s="243"/>
      <c r="J129" s="243"/>
      <c r="K129" s="243"/>
      <c r="L129" s="243"/>
      <c r="M129" s="243"/>
      <c r="N129" s="243"/>
      <c r="O129" s="243"/>
      <c r="P129" s="243"/>
      <c r="Q129" s="243"/>
      <c r="R129" s="243"/>
      <c r="S129" s="243"/>
      <c r="T129" s="321"/>
    </row>
    <row r="130" spans="1:20" ht="16.5" thickBot="1" x14ac:dyDescent="0.4">
      <c r="A130" s="553">
        <f>A121+1</f>
        <v>14</v>
      </c>
      <c r="B130" s="13">
        <f>B121+10</f>
        <v>141</v>
      </c>
      <c r="C130" s="650" t="str">
        <f>VLOOKUP(A130,INputs!$G$3:$O$22,9,FALSE)</f>
        <v>Please fill out Sensitivity Labels Tab</v>
      </c>
      <c r="D130" s="62"/>
      <c r="E130" s="60" t="b">
        <v>0</v>
      </c>
      <c r="F130" s="61" t="s">
        <v>242</v>
      </c>
      <c r="G130" s="62"/>
      <c r="H130" s="643"/>
      <c r="I130" s="643"/>
      <c r="J130" s="63"/>
      <c r="K130" s="78" t="b">
        <v>0</v>
      </c>
      <c r="L130" s="63" t="s">
        <v>243</v>
      </c>
      <c r="M130" s="62"/>
      <c r="N130" s="505" t="s">
        <v>244</v>
      </c>
      <c r="O130" s="62"/>
      <c r="P130" s="644" t="s">
        <v>245</v>
      </c>
      <c r="Q130" s="644"/>
      <c r="R130" s="62"/>
      <c r="S130" s="645" t="s">
        <v>246</v>
      </c>
      <c r="T130" s="646"/>
    </row>
    <row r="131" spans="1:20" ht="16" x14ac:dyDescent="0.35">
      <c r="A131" s="554"/>
      <c r="B131" s="247">
        <f>B130+1</f>
        <v>142</v>
      </c>
      <c r="C131" s="651"/>
      <c r="E131" s="64" t="b">
        <v>0</v>
      </c>
      <c r="F131" s="65" t="s">
        <v>247</v>
      </c>
      <c r="H131" s="44"/>
      <c r="I131" s="587" t="s">
        <v>139</v>
      </c>
      <c r="J131" s="587"/>
      <c r="K131" s="647" t="b">
        <v>0</v>
      </c>
      <c r="L131" s="630" t="s">
        <v>245</v>
      </c>
      <c r="N131" s="40" t="s">
        <v>140</v>
      </c>
      <c r="P131" s="45" t="b">
        <v>0</v>
      </c>
      <c r="Q131" s="44" t="s">
        <v>248</v>
      </c>
      <c r="S131" s="45" t="b">
        <v>0</v>
      </c>
      <c r="T131" s="73" t="s">
        <v>249</v>
      </c>
    </row>
    <row r="132" spans="1:20" ht="16" x14ac:dyDescent="0.35">
      <c r="A132" s="554"/>
      <c r="B132" s="247">
        <f>B131+1</f>
        <v>143</v>
      </c>
      <c r="C132" s="651"/>
      <c r="E132" s="64" t="b">
        <v>0</v>
      </c>
      <c r="F132" s="65" t="s">
        <v>250</v>
      </c>
      <c r="H132" s="45" t="b">
        <v>0</v>
      </c>
      <c r="I132" s="630" t="s">
        <v>251</v>
      </c>
      <c r="J132" s="44"/>
      <c r="K132" s="647"/>
      <c r="L132" s="630"/>
      <c r="N132" s="44"/>
      <c r="P132" s="44"/>
      <c r="Q132" s="46"/>
      <c r="S132" s="648" t="s">
        <v>252</v>
      </c>
      <c r="T132" s="649"/>
    </row>
    <row r="133" spans="1:20" x14ac:dyDescent="0.35">
      <c r="A133" s="554"/>
      <c r="B133" s="247">
        <f>B132+1</f>
        <v>144</v>
      </c>
      <c r="C133" s="651"/>
      <c r="H133" s="44"/>
      <c r="I133" s="630"/>
      <c r="J133" s="44"/>
      <c r="P133" s="45" t="b">
        <v>0</v>
      </c>
      <c r="Q133" s="44" t="s">
        <v>253</v>
      </c>
      <c r="S133" s="45" t="b">
        <v>0</v>
      </c>
      <c r="T133" s="73" t="s">
        <v>254</v>
      </c>
    </row>
    <row r="134" spans="1:20" x14ac:dyDescent="0.35">
      <c r="A134" s="554"/>
      <c r="B134" s="247">
        <f>B133+1</f>
        <v>145</v>
      </c>
      <c r="C134" s="651"/>
      <c r="H134" s="44"/>
      <c r="I134" s="44"/>
      <c r="J134" s="44"/>
      <c r="Q134" s="23" t="s">
        <v>138</v>
      </c>
      <c r="S134" s="45" t="b">
        <v>0</v>
      </c>
      <c r="T134" s="73" t="s">
        <v>255</v>
      </c>
    </row>
    <row r="135" spans="1:20" ht="15" thickBot="1" x14ac:dyDescent="0.4">
      <c r="A135" s="555"/>
      <c r="B135" s="247">
        <f>B134+1</f>
        <v>146</v>
      </c>
      <c r="C135" s="652"/>
      <c r="D135" s="67"/>
      <c r="E135" s="67"/>
      <c r="F135" s="67"/>
      <c r="G135" s="67"/>
      <c r="H135" s="75"/>
      <c r="I135" s="75"/>
      <c r="J135" s="75"/>
      <c r="K135" s="67"/>
      <c r="L135" s="67"/>
      <c r="M135" s="67"/>
      <c r="N135" s="67"/>
      <c r="O135" s="67"/>
      <c r="P135" s="67"/>
      <c r="Q135" s="68"/>
      <c r="R135" s="67"/>
      <c r="S135" s="125" t="b">
        <v>0</v>
      </c>
      <c r="T135" s="126" t="s">
        <v>257</v>
      </c>
    </row>
    <row r="136" spans="1:20" ht="15" hidden="1" thickBot="1" x14ac:dyDescent="0.4">
      <c r="C136" s="320"/>
      <c r="D136" s="243"/>
      <c r="E136" s="243"/>
      <c r="F136" s="243"/>
      <c r="G136" s="243"/>
      <c r="H136" s="243"/>
      <c r="I136" s="243"/>
      <c r="J136" s="243"/>
      <c r="K136" s="243"/>
      <c r="L136" s="243"/>
      <c r="M136" s="243"/>
      <c r="N136" s="243"/>
      <c r="O136" s="243"/>
      <c r="P136" s="243"/>
      <c r="Q136" s="243"/>
      <c r="R136" s="243"/>
      <c r="S136" s="243"/>
      <c r="T136" s="321"/>
    </row>
    <row r="137" spans="1:20" ht="3.65" customHeight="1" thickBot="1" x14ac:dyDescent="0.4">
      <c r="C137" s="320"/>
      <c r="D137" s="243"/>
      <c r="E137" s="243"/>
      <c r="F137" s="243"/>
      <c r="G137" s="243"/>
      <c r="H137" s="243"/>
      <c r="I137" s="243"/>
      <c r="J137" s="243"/>
      <c r="K137" s="243"/>
      <c r="L137" s="243"/>
      <c r="M137" s="243"/>
      <c r="N137" s="243"/>
      <c r="O137" s="243"/>
      <c r="P137" s="243"/>
      <c r="Q137" s="243"/>
      <c r="R137" s="243"/>
      <c r="S137" s="243"/>
      <c r="T137" s="321"/>
    </row>
    <row r="138" spans="1:20" ht="15" hidden="1" thickBot="1" x14ac:dyDescent="0.4">
      <c r="C138" s="320"/>
      <c r="D138" s="243"/>
      <c r="E138" s="243"/>
      <c r="F138" s="243"/>
      <c r="G138" s="243"/>
      <c r="H138" s="243"/>
      <c r="I138" s="243"/>
      <c r="J138" s="243"/>
      <c r="K138" s="243"/>
      <c r="L138" s="243"/>
      <c r="M138" s="243"/>
      <c r="N138" s="243"/>
      <c r="O138" s="243"/>
      <c r="P138" s="243"/>
      <c r="Q138" s="243"/>
      <c r="R138" s="243"/>
      <c r="S138" s="243"/>
      <c r="T138" s="321"/>
    </row>
    <row r="139" spans="1:20" ht="16.5" thickBot="1" x14ac:dyDescent="0.4">
      <c r="A139" s="553">
        <f>A130+1</f>
        <v>15</v>
      </c>
      <c r="B139" s="13">
        <f>B130+10</f>
        <v>151</v>
      </c>
      <c r="C139" s="650" t="str">
        <f>VLOOKUP(A139,INputs!$G$3:$O$22,9,FALSE)</f>
        <v>Please fill out Sensitivity Labels Tab</v>
      </c>
      <c r="D139" s="62"/>
      <c r="E139" s="60" t="b">
        <v>0</v>
      </c>
      <c r="F139" s="61" t="s">
        <v>242</v>
      </c>
      <c r="G139" s="62"/>
      <c r="H139" s="643"/>
      <c r="I139" s="643"/>
      <c r="J139" s="63"/>
      <c r="K139" s="78" t="b">
        <v>0</v>
      </c>
      <c r="L139" s="63" t="s">
        <v>243</v>
      </c>
      <c r="M139" s="62"/>
      <c r="N139" s="505" t="s">
        <v>244</v>
      </c>
      <c r="O139" s="62"/>
      <c r="P139" s="644" t="s">
        <v>245</v>
      </c>
      <c r="Q139" s="644"/>
      <c r="R139" s="62"/>
      <c r="S139" s="645" t="s">
        <v>246</v>
      </c>
      <c r="T139" s="646"/>
    </row>
    <row r="140" spans="1:20" ht="16" x14ac:dyDescent="0.35">
      <c r="A140" s="554"/>
      <c r="B140" s="247">
        <f>B139+1</f>
        <v>152</v>
      </c>
      <c r="C140" s="651"/>
      <c r="E140" s="64" t="b">
        <v>0</v>
      </c>
      <c r="F140" s="65" t="s">
        <v>247</v>
      </c>
      <c r="H140" s="44"/>
      <c r="I140" s="587" t="s">
        <v>139</v>
      </c>
      <c r="J140" s="587"/>
      <c r="K140" s="647" t="b">
        <v>0</v>
      </c>
      <c r="L140" s="630" t="s">
        <v>245</v>
      </c>
      <c r="N140" s="40" t="s">
        <v>140</v>
      </c>
      <c r="P140" s="45" t="b">
        <v>0</v>
      </c>
      <c r="Q140" s="44" t="s">
        <v>248</v>
      </c>
      <c r="S140" s="45" t="b">
        <v>0</v>
      </c>
      <c r="T140" s="73" t="s">
        <v>249</v>
      </c>
    </row>
    <row r="141" spans="1:20" ht="16" x14ac:dyDescent="0.35">
      <c r="A141" s="554"/>
      <c r="B141" s="247">
        <f>B140+1</f>
        <v>153</v>
      </c>
      <c r="C141" s="651"/>
      <c r="E141" s="64" t="b">
        <v>0</v>
      </c>
      <c r="F141" s="65" t="s">
        <v>250</v>
      </c>
      <c r="H141" s="45" t="b">
        <v>0</v>
      </c>
      <c r="I141" s="630" t="s">
        <v>251</v>
      </c>
      <c r="J141" s="44"/>
      <c r="K141" s="647"/>
      <c r="L141" s="630"/>
      <c r="N141" s="44"/>
      <c r="P141" s="44"/>
      <c r="Q141" s="46"/>
      <c r="S141" s="648" t="s">
        <v>252</v>
      </c>
      <c r="T141" s="649"/>
    </row>
    <row r="142" spans="1:20" x14ac:dyDescent="0.35">
      <c r="A142" s="554"/>
      <c r="B142" s="247">
        <f>B141+1</f>
        <v>154</v>
      </c>
      <c r="C142" s="651"/>
      <c r="H142" s="44"/>
      <c r="I142" s="630"/>
      <c r="J142" s="44"/>
      <c r="P142" s="45" t="b">
        <v>0</v>
      </c>
      <c r="Q142" s="44" t="s">
        <v>253</v>
      </c>
      <c r="S142" s="45" t="b">
        <v>0</v>
      </c>
      <c r="T142" s="73" t="s">
        <v>254</v>
      </c>
    </row>
    <row r="143" spans="1:20" x14ac:dyDescent="0.35">
      <c r="A143" s="554"/>
      <c r="B143" s="247">
        <f>B142+1</f>
        <v>155</v>
      </c>
      <c r="C143" s="651"/>
      <c r="H143" s="44"/>
      <c r="I143" s="44"/>
      <c r="J143" s="44"/>
      <c r="Q143" s="23" t="s">
        <v>138</v>
      </c>
      <c r="S143" s="45" t="b">
        <v>0</v>
      </c>
      <c r="T143" s="73" t="s">
        <v>255</v>
      </c>
    </row>
    <row r="144" spans="1:20" ht="15" thickBot="1" x14ac:dyDescent="0.4">
      <c r="A144" s="555"/>
      <c r="B144" s="247">
        <f>B143+1</f>
        <v>156</v>
      </c>
      <c r="C144" s="652"/>
      <c r="D144" s="67"/>
      <c r="E144" s="67"/>
      <c r="F144" s="67"/>
      <c r="G144" s="67"/>
      <c r="H144" s="75"/>
      <c r="I144" s="75"/>
      <c r="J144" s="75"/>
      <c r="K144" s="67"/>
      <c r="L144" s="67"/>
      <c r="M144" s="67"/>
      <c r="N144" s="67"/>
      <c r="O144" s="67"/>
      <c r="P144" s="67"/>
      <c r="Q144" s="68"/>
      <c r="R144" s="67"/>
      <c r="S144" s="125" t="b">
        <v>0</v>
      </c>
      <c r="T144" s="126" t="s">
        <v>257</v>
      </c>
    </row>
    <row r="145" spans="1:20" ht="15" hidden="1" thickBot="1" x14ac:dyDescent="0.4">
      <c r="C145" s="320"/>
      <c r="D145" s="243"/>
      <c r="E145" s="243"/>
      <c r="F145" s="243"/>
      <c r="G145" s="243"/>
      <c r="H145" s="243"/>
      <c r="I145" s="243"/>
      <c r="J145" s="243"/>
      <c r="K145" s="243"/>
      <c r="L145" s="243"/>
      <c r="M145" s="243"/>
      <c r="N145" s="243"/>
      <c r="O145" s="243"/>
      <c r="P145" s="243"/>
      <c r="Q145" s="243"/>
      <c r="R145" s="243"/>
      <c r="S145" s="243"/>
      <c r="T145" s="321"/>
    </row>
    <row r="146" spans="1:20" ht="3.65" customHeight="1" thickBot="1" x14ac:dyDescent="0.4">
      <c r="C146" s="320"/>
      <c r="D146" s="243"/>
      <c r="E146" s="243"/>
      <c r="F146" s="243"/>
      <c r="G146" s="243"/>
      <c r="H146" s="243"/>
      <c r="I146" s="243"/>
      <c r="J146" s="243"/>
      <c r="K146" s="243"/>
      <c r="L146" s="243"/>
      <c r="M146" s="243"/>
      <c r="N146" s="243"/>
      <c r="O146" s="243"/>
      <c r="P146" s="243"/>
      <c r="Q146" s="243"/>
      <c r="R146" s="243"/>
      <c r="S146" s="243"/>
      <c r="T146" s="321"/>
    </row>
    <row r="147" spans="1:20" ht="15" hidden="1" thickBot="1" x14ac:dyDescent="0.4">
      <c r="C147" s="320"/>
      <c r="D147" s="243"/>
      <c r="E147" s="243"/>
      <c r="F147" s="243"/>
      <c r="G147" s="243"/>
      <c r="H147" s="243"/>
      <c r="I147" s="243"/>
      <c r="J147" s="243"/>
      <c r="K147" s="243"/>
      <c r="L147" s="243"/>
      <c r="M147" s="243"/>
      <c r="N147" s="243"/>
      <c r="O147" s="243"/>
      <c r="P147" s="243"/>
      <c r="Q147" s="243"/>
      <c r="R147" s="243"/>
      <c r="S147" s="243"/>
      <c r="T147" s="321"/>
    </row>
    <row r="148" spans="1:20" ht="16.5" thickBot="1" x14ac:dyDescent="0.4">
      <c r="A148" s="553">
        <f>A139+1</f>
        <v>16</v>
      </c>
      <c r="B148" s="13">
        <f>B139+10</f>
        <v>161</v>
      </c>
      <c r="C148" s="650" t="str">
        <f>VLOOKUP(A148,INputs!$G$3:$O$22,9,FALSE)</f>
        <v>Please fill out Sensitivity Labels Tab</v>
      </c>
      <c r="D148" s="62"/>
      <c r="E148" s="60" t="b">
        <v>0</v>
      </c>
      <c r="F148" s="61" t="s">
        <v>242</v>
      </c>
      <c r="G148" s="62"/>
      <c r="H148" s="643"/>
      <c r="I148" s="643"/>
      <c r="J148" s="63"/>
      <c r="K148" s="78" t="b">
        <v>0</v>
      </c>
      <c r="L148" s="63" t="s">
        <v>243</v>
      </c>
      <c r="M148" s="62"/>
      <c r="N148" s="505" t="s">
        <v>244</v>
      </c>
      <c r="O148" s="62"/>
      <c r="P148" s="644" t="s">
        <v>245</v>
      </c>
      <c r="Q148" s="644"/>
      <c r="R148" s="62"/>
      <c r="S148" s="645" t="s">
        <v>246</v>
      </c>
      <c r="T148" s="646"/>
    </row>
    <row r="149" spans="1:20" ht="16" x14ac:dyDescent="0.35">
      <c r="A149" s="554"/>
      <c r="B149" s="247">
        <f>B148+1</f>
        <v>162</v>
      </c>
      <c r="C149" s="651"/>
      <c r="E149" s="64" t="b">
        <v>0</v>
      </c>
      <c r="F149" s="65" t="s">
        <v>247</v>
      </c>
      <c r="H149" s="44"/>
      <c r="I149" s="587" t="s">
        <v>139</v>
      </c>
      <c r="J149" s="587"/>
      <c r="K149" s="647" t="b">
        <v>0</v>
      </c>
      <c r="L149" s="630" t="s">
        <v>245</v>
      </c>
      <c r="N149" s="40" t="s">
        <v>140</v>
      </c>
      <c r="P149" s="45" t="b">
        <v>0</v>
      </c>
      <c r="Q149" s="44" t="s">
        <v>248</v>
      </c>
      <c r="S149" s="45" t="b">
        <v>0</v>
      </c>
      <c r="T149" s="73" t="s">
        <v>249</v>
      </c>
    </row>
    <row r="150" spans="1:20" ht="16" x14ac:dyDescent="0.35">
      <c r="A150" s="554"/>
      <c r="B150" s="247">
        <f>B149+1</f>
        <v>163</v>
      </c>
      <c r="C150" s="651"/>
      <c r="E150" s="64" t="b">
        <v>0</v>
      </c>
      <c r="F150" s="65" t="s">
        <v>250</v>
      </c>
      <c r="H150" s="45" t="b">
        <v>0</v>
      </c>
      <c r="I150" s="630" t="s">
        <v>251</v>
      </c>
      <c r="J150" s="44"/>
      <c r="K150" s="647"/>
      <c r="L150" s="630"/>
      <c r="N150" s="44" t="s">
        <v>20</v>
      </c>
      <c r="P150" s="44"/>
      <c r="Q150" s="46"/>
      <c r="S150" s="648" t="s">
        <v>252</v>
      </c>
      <c r="T150" s="649"/>
    </row>
    <row r="151" spans="1:20" x14ac:dyDescent="0.35">
      <c r="A151" s="554"/>
      <c r="B151" s="247">
        <f>B150+1</f>
        <v>164</v>
      </c>
      <c r="C151" s="651"/>
      <c r="H151" s="44"/>
      <c r="I151" s="630"/>
      <c r="J151" s="44"/>
      <c r="P151" s="45" t="b">
        <v>0</v>
      </c>
      <c r="Q151" s="44" t="s">
        <v>253</v>
      </c>
      <c r="S151" s="45" t="b">
        <v>0</v>
      </c>
      <c r="T151" s="73" t="s">
        <v>254</v>
      </c>
    </row>
    <row r="152" spans="1:20" x14ac:dyDescent="0.35">
      <c r="A152" s="554"/>
      <c r="B152" s="247">
        <f>B151+1</f>
        <v>165</v>
      </c>
      <c r="C152" s="651"/>
      <c r="H152" s="44"/>
      <c r="I152" s="44"/>
      <c r="J152" s="44"/>
      <c r="Q152" s="23" t="s">
        <v>138</v>
      </c>
      <c r="S152" s="45" t="b">
        <v>0</v>
      </c>
      <c r="T152" s="73" t="s">
        <v>255</v>
      </c>
    </row>
    <row r="153" spans="1:20" ht="15" thickBot="1" x14ac:dyDescent="0.4">
      <c r="A153" s="555"/>
      <c r="B153" s="247">
        <f>B152+1</f>
        <v>166</v>
      </c>
      <c r="C153" s="652"/>
      <c r="D153" s="67"/>
      <c r="E153" s="67"/>
      <c r="F153" s="67"/>
      <c r="G153" s="67"/>
      <c r="H153" s="75"/>
      <c r="I153" s="75"/>
      <c r="J153" s="75"/>
      <c r="K153" s="67"/>
      <c r="L153" s="67"/>
      <c r="M153" s="67"/>
      <c r="N153" s="67"/>
      <c r="O153" s="67"/>
      <c r="P153" s="67"/>
      <c r="Q153" s="68"/>
      <c r="R153" s="67"/>
      <c r="S153" s="125" t="b">
        <v>0</v>
      </c>
      <c r="T153" s="126" t="s">
        <v>257</v>
      </c>
    </row>
    <row r="154" spans="1:20" ht="15" hidden="1" thickBot="1" x14ac:dyDescent="0.4">
      <c r="C154" s="320"/>
      <c r="D154" s="243"/>
      <c r="E154" s="243"/>
      <c r="F154" s="243"/>
      <c r="G154" s="243"/>
      <c r="H154" s="243"/>
      <c r="I154" s="243"/>
      <c r="J154" s="243"/>
      <c r="K154" s="243"/>
      <c r="L154" s="243"/>
      <c r="M154" s="243"/>
      <c r="N154" s="243"/>
      <c r="O154" s="243"/>
      <c r="P154" s="243"/>
      <c r="Q154" s="243"/>
      <c r="R154" s="243"/>
      <c r="S154" s="243"/>
      <c r="T154" s="321"/>
    </row>
    <row r="155" spans="1:20" ht="3.65" customHeight="1" thickBot="1" x14ac:dyDescent="0.4">
      <c r="C155" s="320"/>
      <c r="D155" s="243"/>
      <c r="E155" s="243"/>
      <c r="F155" s="243"/>
      <c r="G155" s="243"/>
      <c r="H155" s="243"/>
      <c r="I155" s="243"/>
      <c r="J155" s="243"/>
      <c r="K155" s="243"/>
      <c r="L155" s="243"/>
      <c r="M155" s="243"/>
      <c r="N155" s="243"/>
      <c r="O155" s="243"/>
      <c r="P155" s="243"/>
      <c r="Q155" s="243"/>
      <c r="R155" s="243"/>
      <c r="S155" s="243"/>
      <c r="T155" s="321"/>
    </row>
    <row r="156" spans="1:20" ht="15" hidden="1" thickBot="1" x14ac:dyDescent="0.4">
      <c r="C156" s="320"/>
      <c r="D156" s="243"/>
      <c r="E156" s="243"/>
      <c r="F156" s="243"/>
      <c r="G156" s="243"/>
      <c r="H156" s="243"/>
      <c r="I156" s="243"/>
      <c r="J156" s="243"/>
      <c r="K156" s="243"/>
      <c r="L156" s="243"/>
      <c r="M156" s="243"/>
      <c r="N156" s="243"/>
      <c r="O156" s="243"/>
      <c r="P156" s="243"/>
      <c r="Q156" s="243"/>
      <c r="R156" s="243"/>
      <c r="S156" s="243"/>
      <c r="T156" s="321"/>
    </row>
    <row r="157" spans="1:20" ht="16.5" thickBot="1" x14ac:dyDescent="0.4">
      <c r="A157" s="553">
        <f>A148+1</f>
        <v>17</v>
      </c>
      <c r="B157" s="13">
        <f>B148+10</f>
        <v>171</v>
      </c>
      <c r="C157" s="650" t="str">
        <f>VLOOKUP(A157,INputs!$G$3:$O$22,9,FALSE)</f>
        <v>Please fill out Sensitivity Labels Tab</v>
      </c>
      <c r="D157" s="62"/>
      <c r="E157" s="60" t="b">
        <v>0</v>
      </c>
      <c r="F157" s="61" t="s">
        <v>242</v>
      </c>
      <c r="G157" s="62"/>
      <c r="H157" s="643"/>
      <c r="I157" s="643"/>
      <c r="J157" s="63"/>
      <c r="K157" s="78" t="b">
        <v>0</v>
      </c>
      <c r="L157" s="63" t="s">
        <v>243</v>
      </c>
      <c r="M157" s="62"/>
      <c r="N157" s="505" t="s">
        <v>244</v>
      </c>
      <c r="O157" s="62"/>
      <c r="P157" s="644" t="s">
        <v>245</v>
      </c>
      <c r="Q157" s="644"/>
      <c r="R157" s="62"/>
      <c r="S157" s="645" t="s">
        <v>246</v>
      </c>
      <c r="T157" s="646"/>
    </row>
    <row r="158" spans="1:20" ht="16" x14ac:dyDescent="0.35">
      <c r="A158" s="554"/>
      <c r="B158" s="247">
        <f>B157+1</f>
        <v>172</v>
      </c>
      <c r="C158" s="651"/>
      <c r="E158" s="64" t="b">
        <v>0</v>
      </c>
      <c r="F158" s="65" t="s">
        <v>247</v>
      </c>
      <c r="H158" s="44"/>
      <c r="I158" s="587" t="s">
        <v>139</v>
      </c>
      <c r="J158" s="587"/>
      <c r="K158" s="647" t="b">
        <v>0</v>
      </c>
      <c r="L158" s="630" t="s">
        <v>245</v>
      </c>
      <c r="N158" s="40" t="s">
        <v>140</v>
      </c>
      <c r="P158" s="45" t="b">
        <v>0</v>
      </c>
      <c r="Q158" s="44" t="s">
        <v>248</v>
      </c>
      <c r="S158" s="45" t="b">
        <v>0</v>
      </c>
      <c r="T158" s="73" t="s">
        <v>249</v>
      </c>
    </row>
    <row r="159" spans="1:20" ht="16" x14ac:dyDescent="0.35">
      <c r="A159" s="554"/>
      <c r="B159" s="247">
        <f>B158+1</f>
        <v>173</v>
      </c>
      <c r="C159" s="651"/>
      <c r="E159" s="64" t="b">
        <v>0</v>
      </c>
      <c r="F159" s="65" t="s">
        <v>250</v>
      </c>
      <c r="H159" s="45" t="b">
        <v>0</v>
      </c>
      <c r="I159" s="630" t="s">
        <v>251</v>
      </c>
      <c r="J159" s="44"/>
      <c r="K159" s="647"/>
      <c r="L159" s="630"/>
      <c r="N159" s="44"/>
      <c r="P159" s="44"/>
      <c r="Q159" s="46"/>
      <c r="S159" s="648" t="s">
        <v>252</v>
      </c>
      <c r="T159" s="649"/>
    </row>
    <row r="160" spans="1:20" x14ac:dyDescent="0.35">
      <c r="A160" s="554"/>
      <c r="B160" s="247">
        <f>B159+1</f>
        <v>174</v>
      </c>
      <c r="C160" s="651"/>
      <c r="H160" s="44"/>
      <c r="I160" s="630"/>
      <c r="J160" s="44"/>
      <c r="P160" s="45" t="b">
        <v>0</v>
      </c>
      <c r="Q160" s="44" t="s">
        <v>253</v>
      </c>
      <c r="S160" s="45" t="b">
        <v>0</v>
      </c>
      <c r="T160" s="73" t="s">
        <v>254</v>
      </c>
    </row>
    <row r="161" spans="1:20" x14ac:dyDescent="0.35">
      <c r="A161" s="554"/>
      <c r="B161" s="247">
        <f>B160+1</f>
        <v>175</v>
      </c>
      <c r="C161" s="651"/>
      <c r="H161" s="44"/>
      <c r="I161" s="44"/>
      <c r="J161" s="44"/>
      <c r="Q161" s="23" t="s">
        <v>138</v>
      </c>
      <c r="S161" s="45" t="b">
        <v>0</v>
      </c>
      <c r="T161" s="73" t="s">
        <v>255</v>
      </c>
    </row>
    <row r="162" spans="1:20" ht="15" thickBot="1" x14ac:dyDescent="0.4">
      <c r="A162" s="555"/>
      <c r="B162" s="247">
        <f>B161+1</f>
        <v>176</v>
      </c>
      <c r="C162" s="652"/>
      <c r="D162" s="67"/>
      <c r="E162" s="67"/>
      <c r="F162" s="67"/>
      <c r="G162" s="67"/>
      <c r="H162" s="75"/>
      <c r="I162" s="75"/>
      <c r="J162" s="75"/>
      <c r="K162" s="67"/>
      <c r="L162" s="67"/>
      <c r="M162" s="67"/>
      <c r="N162" s="67"/>
      <c r="O162" s="67"/>
      <c r="P162" s="67"/>
      <c r="Q162" s="68"/>
      <c r="R162" s="67"/>
      <c r="S162" s="125" t="b">
        <v>0</v>
      </c>
      <c r="T162" s="126" t="s">
        <v>257</v>
      </c>
    </row>
    <row r="163" spans="1:20" ht="15" hidden="1" thickBot="1" x14ac:dyDescent="0.4">
      <c r="C163" s="320"/>
      <c r="D163" s="243"/>
      <c r="E163" s="243"/>
      <c r="F163" s="243"/>
      <c r="G163" s="243"/>
      <c r="H163" s="243"/>
      <c r="I163" s="243"/>
      <c r="J163" s="243"/>
      <c r="K163" s="243"/>
      <c r="L163" s="243"/>
      <c r="M163" s="243"/>
      <c r="N163" s="243"/>
      <c r="O163" s="243"/>
      <c r="P163" s="243"/>
      <c r="Q163" s="243"/>
      <c r="R163" s="243"/>
      <c r="S163" s="243"/>
      <c r="T163" s="321"/>
    </row>
    <row r="164" spans="1:20" ht="3.65" customHeight="1" thickBot="1" x14ac:dyDescent="0.4">
      <c r="C164" s="320"/>
      <c r="D164" s="243"/>
      <c r="E164" s="243"/>
      <c r="F164" s="243"/>
      <c r="G164" s="243"/>
      <c r="H164" s="243"/>
      <c r="I164" s="243"/>
      <c r="J164" s="243"/>
      <c r="K164" s="243"/>
      <c r="L164" s="243"/>
      <c r="M164" s="243"/>
      <c r="N164" s="243"/>
      <c r="O164" s="243"/>
      <c r="P164" s="243"/>
      <c r="Q164" s="243"/>
      <c r="R164" s="243"/>
      <c r="S164" s="243"/>
      <c r="T164" s="321"/>
    </row>
    <row r="165" spans="1:20" ht="15" hidden="1" thickBot="1" x14ac:dyDescent="0.4">
      <c r="C165" s="320"/>
      <c r="D165" s="243"/>
      <c r="E165" s="243"/>
      <c r="F165" s="243"/>
      <c r="G165" s="243"/>
      <c r="H165" s="243"/>
      <c r="I165" s="243"/>
      <c r="J165" s="243"/>
      <c r="K165" s="243"/>
      <c r="L165" s="243"/>
      <c r="M165" s="243"/>
      <c r="N165" s="243"/>
      <c r="O165" s="243"/>
      <c r="P165" s="243"/>
      <c r="Q165" s="243"/>
      <c r="R165" s="243"/>
      <c r="S165" s="243"/>
      <c r="T165" s="321"/>
    </row>
    <row r="166" spans="1:20" ht="16.5" thickBot="1" x14ac:dyDescent="0.4">
      <c r="A166" s="553">
        <f>A157+1</f>
        <v>18</v>
      </c>
      <c r="B166" s="13">
        <f>B157+10</f>
        <v>181</v>
      </c>
      <c r="C166" s="650" t="str">
        <f>VLOOKUP(A166,INputs!$G$3:$O$22,9,FALSE)</f>
        <v>Please fill out Sensitivity Labels Tab</v>
      </c>
      <c r="D166" s="62"/>
      <c r="E166" s="60" t="b">
        <v>0</v>
      </c>
      <c r="F166" s="61" t="s">
        <v>242</v>
      </c>
      <c r="G166" s="62"/>
      <c r="H166" s="643"/>
      <c r="I166" s="643"/>
      <c r="J166" s="63"/>
      <c r="K166" s="78" t="b">
        <v>0</v>
      </c>
      <c r="L166" s="63" t="s">
        <v>243</v>
      </c>
      <c r="M166" s="62"/>
      <c r="N166" s="505" t="s">
        <v>244</v>
      </c>
      <c r="O166" s="62"/>
      <c r="P166" s="644" t="s">
        <v>245</v>
      </c>
      <c r="Q166" s="644"/>
      <c r="R166" s="62"/>
      <c r="S166" s="645" t="s">
        <v>246</v>
      </c>
      <c r="T166" s="646"/>
    </row>
    <row r="167" spans="1:20" ht="16" x14ac:dyDescent="0.35">
      <c r="A167" s="554"/>
      <c r="B167" s="247">
        <f>B166+1</f>
        <v>182</v>
      </c>
      <c r="C167" s="651"/>
      <c r="E167" s="64" t="b">
        <v>0</v>
      </c>
      <c r="F167" s="65" t="s">
        <v>247</v>
      </c>
      <c r="H167" s="44"/>
      <c r="I167" s="587" t="s">
        <v>139</v>
      </c>
      <c r="J167" s="587"/>
      <c r="K167" s="647" t="b">
        <v>0</v>
      </c>
      <c r="L167" s="630" t="s">
        <v>245</v>
      </c>
      <c r="N167" s="40" t="s">
        <v>140</v>
      </c>
      <c r="P167" s="45" t="b">
        <v>0</v>
      </c>
      <c r="Q167" s="44" t="s">
        <v>248</v>
      </c>
      <c r="S167" s="45" t="b">
        <v>0</v>
      </c>
      <c r="T167" s="73" t="s">
        <v>249</v>
      </c>
    </row>
    <row r="168" spans="1:20" ht="16" x14ac:dyDescent="0.35">
      <c r="A168" s="554"/>
      <c r="B168" s="247">
        <f>B167+1</f>
        <v>183</v>
      </c>
      <c r="C168" s="651"/>
      <c r="E168" s="64" t="b">
        <v>0</v>
      </c>
      <c r="F168" s="65" t="s">
        <v>250</v>
      </c>
      <c r="H168" s="45" t="b">
        <v>0</v>
      </c>
      <c r="I168" s="630" t="s">
        <v>251</v>
      </c>
      <c r="J168" s="44"/>
      <c r="K168" s="647"/>
      <c r="L168" s="630"/>
      <c r="N168" s="44"/>
      <c r="P168" s="44"/>
      <c r="Q168" s="46"/>
      <c r="S168" s="648" t="s">
        <v>252</v>
      </c>
      <c r="T168" s="649"/>
    </row>
    <row r="169" spans="1:20" x14ac:dyDescent="0.35">
      <c r="A169" s="554"/>
      <c r="B169" s="247">
        <f>B168+1</f>
        <v>184</v>
      </c>
      <c r="C169" s="651"/>
      <c r="H169" s="44"/>
      <c r="I169" s="630"/>
      <c r="J169" s="44"/>
      <c r="P169" s="45" t="b">
        <v>0</v>
      </c>
      <c r="Q169" s="44" t="s">
        <v>253</v>
      </c>
      <c r="S169" s="45" t="b">
        <v>0</v>
      </c>
      <c r="T169" s="73" t="s">
        <v>254</v>
      </c>
    </row>
    <row r="170" spans="1:20" x14ac:dyDescent="0.35">
      <c r="A170" s="554"/>
      <c r="B170" s="247">
        <f>B169+1</f>
        <v>185</v>
      </c>
      <c r="C170" s="651"/>
      <c r="H170" s="44"/>
      <c r="I170" s="44"/>
      <c r="J170" s="44"/>
      <c r="Q170" s="23" t="s">
        <v>138</v>
      </c>
      <c r="S170" s="45" t="b">
        <v>0</v>
      </c>
      <c r="T170" s="73" t="s">
        <v>255</v>
      </c>
    </row>
    <row r="171" spans="1:20" ht="15" thickBot="1" x14ac:dyDescent="0.4">
      <c r="A171" s="555"/>
      <c r="B171" s="247">
        <f>B170+1</f>
        <v>186</v>
      </c>
      <c r="C171" s="652"/>
      <c r="D171" s="67"/>
      <c r="E171" s="67"/>
      <c r="F171" s="67"/>
      <c r="G171" s="67"/>
      <c r="H171" s="75"/>
      <c r="I171" s="75"/>
      <c r="J171" s="75"/>
      <c r="K171" s="67"/>
      <c r="L171" s="67"/>
      <c r="M171" s="67"/>
      <c r="N171" s="67"/>
      <c r="O171" s="67"/>
      <c r="P171" s="67"/>
      <c r="Q171" s="68"/>
      <c r="R171" s="67"/>
      <c r="S171" s="125" t="b">
        <v>0</v>
      </c>
      <c r="T171" s="126" t="s">
        <v>257</v>
      </c>
    </row>
    <row r="172" spans="1:20" ht="15" hidden="1" thickBot="1" x14ac:dyDescent="0.4">
      <c r="C172" s="320"/>
      <c r="D172" s="243"/>
      <c r="E172" s="243"/>
      <c r="F172" s="243"/>
      <c r="G172" s="243"/>
      <c r="H172" s="243"/>
      <c r="I172" s="243"/>
      <c r="J172" s="243"/>
      <c r="K172" s="243"/>
      <c r="L172" s="243"/>
      <c r="M172" s="243"/>
      <c r="N172" s="243"/>
      <c r="O172" s="243"/>
      <c r="P172" s="243"/>
      <c r="Q172" s="243"/>
      <c r="R172" s="243"/>
      <c r="S172" s="243"/>
      <c r="T172" s="321"/>
    </row>
    <row r="173" spans="1:20" ht="3.65" customHeight="1" thickBot="1" x14ac:dyDescent="0.4">
      <c r="C173" s="320"/>
      <c r="D173" s="243"/>
      <c r="E173" s="243"/>
      <c r="F173" s="243"/>
      <c r="G173" s="243"/>
      <c r="H173" s="243"/>
      <c r="I173" s="243"/>
      <c r="J173" s="243"/>
      <c r="K173" s="243"/>
      <c r="L173" s="243"/>
      <c r="M173" s="243"/>
      <c r="N173" s="243"/>
      <c r="O173" s="243"/>
      <c r="P173" s="243"/>
      <c r="Q173" s="243"/>
      <c r="R173" s="243"/>
      <c r="S173" s="243"/>
      <c r="T173" s="321"/>
    </row>
    <row r="174" spans="1:20" ht="15" hidden="1" thickBot="1" x14ac:dyDescent="0.4">
      <c r="C174" s="320"/>
      <c r="D174" s="243"/>
      <c r="E174" s="243"/>
      <c r="F174" s="243"/>
      <c r="G174" s="243"/>
      <c r="H174" s="243"/>
      <c r="I174" s="243"/>
      <c r="J174" s="243"/>
      <c r="K174" s="243"/>
      <c r="L174" s="243"/>
      <c r="M174" s="243"/>
      <c r="N174" s="243"/>
      <c r="O174" s="243"/>
      <c r="P174" s="243"/>
      <c r="Q174" s="243"/>
      <c r="R174" s="243"/>
      <c r="S174" s="243"/>
      <c r="T174" s="321"/>
    </row>
    <row r="175" spans="1:20" ht="16.5" thickBot="1" x14ac:dyDescent="0.4">
      <c r="A175" s="553">
        <f>A166+1</f>
        <v>19</v>
      </c>
      <c r="B175" s="13">
        <f>B166+10</f>
        <v>191</v>
      </c>
      <c r="C175" s="650" t="str">
        <f>VLOOKUP(A175,INputs!$G$3:$O$22,9,FALSE)</f>
        <v>Please fill out Sensitivity Labels Tab</v>
      </c>
      <c r="D175" s="62"/>
      <c r="E175" s="60" t="b">
        <v>0</v>
      </c>
      <c r="F175" s="61" t="s">
        <v>242</v>
      </c>
      <c r="G175" s="62"/>
      <c r="H175" s="643"/>
      <c r="I175" s="643"/>
      <c r="J175" s="63"/>
      <c r="K175" s="78" t="b">
        <v>0</v>
      </c>
      <c r="L175" s="63" t="s">
        <v>243</v>
      </c>
      <c r="M175" s="62"/>
      <c r="N175" s="505" t="s">
        <v>244</v>
      </c>
      <c r="O175" s="62"/>
      <c r="P175" s="644" t="s">
        <v>245</v>
      </c>
      <c r="Q175" s="644"/>
      <c r="R175" s="62"/>
      <c r="S175" s="645" t="s">
        <v>246</v>
      </c>
      <c r="T175" s="646"/>
    </row>
    <row r="176" spans="1:20" ht="16" x14ac:dyDescent="0.35">
      <c r="A176" s="554"/>
      <c r="B176" s="247">
        <f>B175+1</f>
        <v>192</v>
      </c>
      <c r="C176" s="651"/>
      <c r="E176" s="64" t="b">
        <v>0</v>
      </c>
      <c r="F176" s="65" t="s">
        <v>247</v>
      </c>
      <c r="H176" s="44"/>
      <c r="I176" s="587" t="s">
        <v>139</v>
      </c>
      <c r="J176" s="587"/>
      <c r="K176" s="647" t="b">
        <v>0</v>
      </c>
      <c r="L176" s="630" t="s">
        <v>245</v>
      </c>
      <c r="N176" s="40" t="s">
        <v>140</v>
      </c>
      <c r="P176" s="45" t="b">
        <v>0</v>
      </c>
      <c r="Q176" s="44" t="s">
        <v>248</v>
      </c>
      <c r="S176" s="45" t="b">
        <v>0</v>
      </c>
      <c r="T176" s="73" t="s">
        <v>249</v>
      </c>
    </row>
    <row r="177" spans="1:20" ht="16" x14ac:dyDescent="0.35">
      <c r="A177" s="554"/>
      <c r="B177" s="247">
        <f>B176+1</f>
        <v>193</v>
      </c>
      <c r="C177" s="651"/>
      <c r="E177" s="64" t="b">
        <v>0</v>
      </c>
      <c r="F177" s="65" t="s">
        <v>250</v>
      </c>
      <c r="H177" s="45" t="b">
        <v>0</v>
      </c>
      <c r="I177" s="630" t="s">
        <v>251</v>
      </c>
      <c r="J177" s="44"/>
      <c r="K177" s="647"/>
      <c r="L177" s="630"/>
      <c r="N177" s="44"/>
      <c r="P177" s="44"/>
      <c r="Q177" s="46"/>
      <c r="S177" s="648" t="s">
        <v>252</v>
      </c>
      <c r="T177" s="649"/>
    </row>
    <row r="178" spans="1:20" x14ac:dyDescent="0.35">
      <c r="A178" s="554"/>
      <c r="B178" s="247">
        <f>B177+1</f>
        <v>194</v>
      </c>
      <c r="C178" s="651"/>
      <c r="H178" s="44"/>
      <c r="I178" s="630"/>
      <c r="J178" s="44"/>
      <c r="P178" s="45" t="b">
        <v>0</v>
      </c>
      <c r="Q178" s="44" t="s">
        <v>253</v>
      </c>
      <c r="S178" s="45" t="b">
        <v>0</v>
      </c>
      <c r="T178" s="73" t="s">
        <v>254</v>
      </c>
    </row>
    <row r="179" spans="1:20" x14ac:dyDescent="0.35">
      <c r="A179" s="554"/>
      <c r="B179" s="247">
        <f>B178+1</f>
        <v>195</v>
      </c>
      <c r="C179" s="651"/>
      <c r="H179" s="44"/>
      <c r="I179" s="44"/>
      <c r="J179" s="44"/>
      <c r="Q179" s="23" t="s">
        <v>138</v>
      </c>
      <c r="S179" s="45" t="b">
        <v>0</v>
      </c>
      <c r="T179" s="73" t="s">
        <v>255</v>
      </c>
    </row>
    <row r="180" spans="1:20" ht="15" thickBot="1" x14ac:dyDescent="0.4">
      <c r="A180" s="555"/>
      <c r="B180" s="247">
        <f>B179+1</f>
        <v>196</v>
      </c>
      <c r="C180" s="652"/>
      <c r="D180" s="67"/>
      <c r="E180" s="67"/>
      <c r="F180" s="67"/>
      <c r="G180" s="67"/>
      <c r="H180" s="75"/>
      <c r="I180" s="75"/>
      <c r="J180" s="75"/>
      <c r="K180" s="67"/>
      <c r="L180" s="67"/>
      <c r="M180" s="67"/>
      <c r="N180" s="67"/>
      <c r="O180" s="67"/>
      <c r="P180" s="67"/>
      <c r="Q180" s="68"/>
      <c r="R180" s="67"/>
      <c r="S180" s="125" t="b">
        <v>0</v>
      </c>
      <c r="T180" s="126" t="s">
        <v>257</v>
      </c>
    </row>
    <row r="181" spans="1:20" ht="15" hidden="1" thickBot="1" x14ac:dyDescent="0.4">
      <c r="C181" s="320"/>
      <c r="D181" s="243"/>
      <c r="E181" s="243"/>
      <c r="F181" s="243"/>
      <c r="G181" s="243"/>
      <c r="H181" s="243"/>
      <c r="I181" s="243"/>
      <c r="J181" s="243"/>
      <c r="K181" s="243"/>
      <c r="L181" s="243"/>
      <c r="M181" s="243"/>
      <c r="N181" s="243"/>
      <c r="O181" s="243"/>
      <c r="P181" s="243"/>
      <c r="Q181" s="243"/>
      <c r="R181" s="243"/>
      <c r="S181" s="243"/>
      <c r="T181" s="321"/>
    </row>
    <row r="182" spans="1:20" ht="3.65" customHeight="1" thickBot="1" x14ac:dyDescent="0.4">
      <c r="C182" s="320"/>
      <c r="D182" s="243"/>
      <c r="E182" s="243"/>
      <c r="F182" s="243"/>
      <c r="G182" s="243"/>
      <c r="H182" s="243"/>
      <c r="I182" s="243"/>
      <c r="J182" s="243"/>
      <c r="K182" s="243"/>
      <c r="L182" s="243"/>
      <c r="M182" s="243"/>
      <c r="N182" s="243"/>
      <c r="O182" s="243"/>
      <c r="P182" s="243"/>
      <c r="Q182" s="243"/>
      <c r="R182" s="243"/>
      <c r="S182" s="243"/>
      <c r="T182" s="321"/>
    </row>
    <row r="183" spans="1:20" ht="15" hidden="1" thickBot="1" x14ac:dyDescent="0.4">
      <c r="C183" s="320"/>
      <c r="D183" s="243"/>
      <c r="E183" s="243"/>
      <c r="F183" s="243"/>
      <c r="G183" s="243"/>
      <c r="H183" s="243"/>
      <c r="I183" s="243"/>
      <c r="J183" s="243"/>
      <c r="K183" s="243"/>
      <c r="L183" s="243"/>
      <c r="M183" s="243"/>
      <c r="N183" s="243"/>
      <c r="O183" s="243"/>
      <c r="P183" s="243"/>
      <c r="Q183" s="243"/>
      <c r="R183" s="243"/>
      <c r="S183" s="243"/>
      <c r="T183" s="321"/>
    </row>
    <row r="184" spans="1:20" ht="16.5" customHeight="1" thickBot="1" x14ac:dyDescent="0.4">
      <c r="A184" s="553">
        <f>A175+1</f>
        <v>20</v>
      </c>
      <c r="B184" s="13">
        <f>B175+10</f>
        <v>201</v>
      </c>
      <c r="C184" s="650" t="str">
        <f>VLOOKUP(A184,INputs!$G$3:$O$22,9,FALSE)</f>
        <v>Please fill out Sensitivity Labels Tab</v>
      </c>
      <c r="D184" s="62"/>
      <c r="E184" s="60" t="b">
        <v>0</v>
      </c>
      <c r="F184" s="61" t="s">
        <v>242</v>
      </c>
      <c r="G184" s="62"/>
      <c r="H184" s="643"/>
      <c r="I184" s="643"/>
      <c r="J184" s="63"/>
      <c r="K184" s="78" t="b">
        <v>0</v>
      </c>
      <c r="L184" s="63" t="s">
        <v>243</v>
      </c>
      <c r="M184" s="62"/>
      <c r="N184" s="505" t="s">
        <v>244</v>
      </c>
      <c r="O184" s="62"/>
      <c r="P184" s="644" t="s">
        <v>245</v>
      </c>
      <c r="Q184" s="644"/>
      <c r="R184" s="62"/>
      <c r="S184" s="645" t="s">
        <v>246</v>
      </c>
      <c r="T184" s="646"/>
    </row>
    <row r="185" spans="1:20" ht="16" x14ac:dyDescent="0.35">
      <c r="A185" s="554"/>
      <c r="B185" s="247">
        <f>B184+1</f>
        <v>202</v>
      </c>
      <c r="C185" s="651"/>
      <c r="E185" s="64" t="b">
        <v>0</v>
      </c>
      <c r="F185" s="65" t="s">
        <v>247</v>
      </c>
      <c r="H185" s="44"/>
      <c r="I185" s="587" t="s">
        <v>139</v>
      </c>
      <c r="J185" s="587"/>
      <c r="K185" s="647" t="b">
        <v>0</v>
      </c>
      <c r="L185" s="630" t="s">
        <v>245</v>
      </c>
      <c r="N185" s="40" t="s">
        <v>140</v>
      </c>
      <c r="P185" s="45" t="b">
        <v>0</v>
      </c>
      <c r="Q185" s="44" t="s">
        <v>248</v>
      </c>
      <c r="S185" s="45" t="b">
        <v>0</v>
      </c>
      <c r="T185" s="73" t="s">
        <v>249</v>
      </c>
    </row>
    <row r="186" spans="1:20" ht="16" x14ac:dyDescent="0.35">
      <c r="A186" s="554"/>
      <c r="B186" s="247">
        <f>B185+1</f>
        <v>203</v>
      </c>
      <c r="C186" s="651"/>
      <c r="E186" s="64" t="b">
        <v>0</v>
      </c>
      <c r="F186" s="65" t="s">
        <v>250</v>
      </c>
      <c r="H186" s="45" t="b">
        <v>0</v>
      </c>
      <c r="I186" s="630" t="s">
        <v>251</v>
      </c>
      <c r="J186" s="44"/>
      <c r="K186" s="647"/>
      <c r="L186" s="630"/>
      <c r="N186" s="44"/>
      <c r="P186" s="44"/>
      <c r="Q186" s="46"/>
      <c r="S186" s="648" t="s">
        <v>252</v>
      </c>
      <c r="T186" s="649"/>
    </row>
    <row r="187" spans="1:20" x14ac:dyDescent="0.35">
      <c r="A187" s="554"/>
      <c r="B187" s="247">
        <f>B186+1</f>
        <v>204</v>
      </c>
      <c r="C187" s="651"/>
      <c r="H187" s="44"/>
      <c r="I187" s="630"/>
      <c r="J187" s="44"/>
      <c r="P187" s="45" t="b">
        <v>0</v>
      </c>
      <c r="Q187" s="44" t="s">
        <v>253</v>
      </c>
      <c r="S187" s="45" t="b">
        <v>0</v>
      </c>
      <c r="T187" s="73" t="s">
        <v>254</v>
      </c>
    </row>
    <row r="188" spans="1:20" x14ac:dyDescent="0.35">
      <c r="A188" s="554"/>
      <c r="B188" s="247">
        <f>B187+1</f>
        <v>205</v>
      </c>
      <c r="C188" s="651"/>
      <c r="H188" s="44"/>
      <c r="I188" s="44"/>
      <c r="J188" s="44"/>
      <c r="Q188" s="23" t="s">
        <v>138</v>
      </c>
      <c r="S188" s="45" t="b">
        <v>0</v>
      </c>
      <c r="T188" s="73" t="s">
        <v>255</v>
      </c>
    </row>
    <row r="189" spans="1:20" ht="15" thickBot="1" x14ac:dyDescent="0.4">
      <c r="A189" s="555"/>
      <c r="B189" s="247">
        <f>B188+1</f>
        <v>206</v>
      </c>
      <c r="C189" s="652"/>
      <c r="D189" s="67"/>
      <c r="E189" s="67"/>
      <c r="F189" s="67"/>
      <c r="G189" s="67"/>
      <c r="H189" s="75"/>
      <c r="I189" s="75"/>
      <c r="J189" s="75"/>
      <c r="K189" s="67"/>
      <c r="L189" s="67"/>
      <c r="M189" s="67"/>
      <c r="N189" s="67"/>
      <c r="O189" s="67"/>
      <c r="P189" s="67"/>
      <c r="Q189" s="68"/>
      <c r="R189" s="67"/>
      <c r="S189" s="125" t="b">
        <v>0</v>
      </c>
      <c r="T189" s="126" t="s">
        <v>257</v>
      </c>
    </row>
    <row r="190" spans="1:20" ht="15" hidden="1" thickBot="1" x14ac:dyDescent="0.4">
      <c r="C190" s="320"/>
      <c r="D190" s="243"/>
      <c r="E190" s="243"/>
      <c r="F190" s="243"/>
      <c r="G190" s="243"/>
      <c r="H190" s="243"/>
      <c r="I190" s="243"/>
      <c r="J190" s="243"/>
      <c r="K190" s="243"/>
      <c r="L190" s="243"/>
      <c r="M190" s="243"/>
      <c r="N190" s="243"/>
      <c r="O190" s="243"/>
      <c r="P190" s="243"/>
      <c r="Q190" s="243"/>
      <c r="R190" s="243"/>
      <c r="S190" s="243" t="b">
        <v>0</v>
      </c>
      <c r="T190" s="321"/>
    </row>
    <row r="191" spans="1:20" ht="6" customHeight="1" thickBot="1" x14ac:dyDescent="0.4">
      <c r="C191" s="320"/>
      <c r="D191" s="243"/>
      <c r="E191" s="243"/>
      <c r="F191" s="243"/>
      <c r="G191" s="243"/>
      <c r="H191" s="243"/>
      <c r="I191" s="243"/>
      <c r="J191" s="243"/>
      <c r="K191" s="243"/>
      <c r="L191" s="243"/>
      <c r="M191" s="243"/>
      <c r="N191" s="243"/>
      <c r="O191" s="243"/>
      <c r="P191" s="243"/>
      <c r="Q191" s="243"/>
      <c r="R191" s="243"/>
      <c r="S191" s="243"/>
      <c r="T191" s="321"/>
    </row>
  </sheetData>
  <mergeCells count="238">
    <mergeCell ref="L59:L60"/>
    <mergeCell ref="I60:I61"/>
    <mergeCell ref="S60:T60"/>
    <mergeCell ref="I59:J59"/>
    <mergeCell ref="A49:A54"/>
    <mergeCell ref="H49:I49"/>
    <mergeCell ref="P49:Q49"/>
    <mergeCell ref="I50:J50"/>
    <mergeCell ref="A58:A63"/>
    <mergeCell ref="H58:I58"/>
    <mergeCell ref="P58:Q58"/>
    <mergeCell ref="S49:T49"/>
    <mergeCell ref="K50:K51"/>
    <mergeCell ref="L50:L51"/>
    <mergeCell ref="I51:I52"/>
    <mergeCell ref="S51:T51"/>
    <mergeCell ref="S58:T58"/>
    <mergeCell ref="K59:K60"/>
    <mergeCell ref="C49:C54"/>
    <mergeCell ref="C58:C63"/>
    <mergeCell ref="A67:A72"/>
    <mergeCell ref="H67:I67"/>
    <mergeCell ref="P67:Q67"/>
    <mergeCell ref="S67:T67"/>
    <mergeCell ref="K68:K69"/>
    <mergeCell ref="L68:L69"/>
    <mergeCell ref="I69:I70"/>
    <mergeCell ref="S69:T69"/>
    <mergeCell ref="I68:J68"/>
    <mergeCell ref="C67:C72"/>
    <mergeCell ref="A76:A81"/>
    <mergeCell ref="H76:I76"/>
    <mergeCell ref="P76:Q76"/>
    <mergeCell ref="S76:T76"/>
    <mergeCell ref="K77:K78"/>
    <mergeCell ref="L77:L78"/>
    <mergeCell ref="I78:I79"/>
    <mergeCell ref="S78:T78"/>
    <mergeCell ref="I77:J77"/>
    <mergeCell ref="C76:C81"/>
    <mergeCell ref="A40:A45"/>
    <mergeCell ref="H40:I40"/>
    <mergeCell ref="P40:Q40"/>
    <mergeCell ref="S40:T40"/>
    <mergeCell ref="K41:K42"/>
    <mergeCell ref="E10:F10"/>
    <mergeCell ref="C40:C45"/>
    <mergeCell ref="C13:C18"/>
    <mergeCell ref="C22:C27"/>
    <mergeCell ref="S10:T10"/>
    <mergeCell ref="A31:A36"/>
    <mergeCell ref="H31:I31"/>
    <mergeCell ref="P31:Q31"/>
    <mergeCell ref="S31:T31"/>
    <mergeCell ref="K32:K33"/>
    <mergeCell ref="L32:L33"/>
    <mergeCell ref="I33:I34"/>
    <mergeCell ref="S33:T33"/>
    <mergeCell ref="I32:J32"/>
    <mergeCell ref="C31:C36"/>
    <mergeCell ref="L41:L42"/>
    <mergeCell ref="I42:I43"/>
    <mergeCell ref="S42:T42"/>
    <mergeCell ref="I41:J41"/>
    <mergeCell ref="P3:Q3"/>
    <mergeCell ref="S3:T3"/>
    <mergeCell ref="S15:T15"/>
    <mergeCell ref="S13:T13"/>
    <mergeCell ref="A22:A27"/>
    <mergeCell ref="H22:I22"/>
    <mergeCell ref="P22:Q22"/>
    <mergeCell ref="S22:T22"/>
    <mergeCell ref="K23:K24"/>
    <mergeCell ref="L23:L24"/>
    <mergeCell ref="I24:I25"/>
    <mergeCell ref="S24:T24"/>
    <mergeCell ref="I23:J23"/>
    <mergeCell ref="A13:A18"/>
    <mergeCell ref="K3:L3"/>
    <mergeCell ref="L14:L15"/>
    <mergeCell ref="K14:K15"/>
    <mergeCell ref="E3:F3"/>
    <mergeCell ref="H3:I3"/>
    <mergeCell ref="H13:I13"/>
    <mergeCell ref="I15:I16"/>
    <mergeCell ref="P13:Q13"/>
    <mergeCell ref="I14:J14"/>
    <mergeCell ref="H6:I6"/>
    <mergeCell ref="A94:A99"/>
    <mergeCell ref="H94:I94"/>
    <mergeCell ref="P94:Q94"/>
    <mergeCell ref="S94:T94"/>
    <mergeCell ref="I95:J95"/>
    <mergeCell ref="K95:K96"/>
    <mergeCell ref="L95:L96"/>
    <mergeCell ref="I96:I97"/>
    <mergeCell ref="S96:T96"/>
    <mergeCell ref="C94:C99"/>
    <mergeCell ref="A85:A90"/>
    <mergeCell ref="H85:I85"/>
    <mergeCell ref="P85:Q85"/>
    <mergeCell ref="S85:T85"/>
    <mergeCell ref="I86:J86"/>
    <mergeCell ref="K86:K87"/>
    <mergeCell ref="L86:L87"/>
    <mergeCell ref="I87:I88"/>
    <mergeCell ref="S87:T87"/>
    <mergeCell ref="C85:C90"/>
    <mergeCell ref="A103:A108"/>
    <mergeCell ref="H103:I103"/>
    <mergeCell ref="P103:Q103"/>
    <mergeCell ref="S103:T103"/>
    <mergeCell ref="I104:J104"/>
    <mergeCell ref="K104:K105"/>
    <mergeCell ref="L104:L105"/>
    <mergeCell ref="I105:I106"/>
    <mergeCell ref="S105:T105"/>
    <mergeCell ref="C103:C108"/>
    <mergeCell ref="A112:A117"/>
    <mergeCell ref="H112:I112"/>
    <mergeCell ref="P112:Q112"/>
    <mergeCell ref="S112:T112"/>
    <mergeCell ref="I113:J113"/>
    <mergeCell ref="K113:K114"/>
    <mergeCell ref="L113:L114"/>
    <mergeCell ref="I114:I115"/>
    <mergeCell ref="S114:T114"/>
    <mergeCell ref="C112:C117"/>
    <mergeCell ref="A121:A126"/>
    <mergeCell ref="H121:I121"/>
    <mergeCell ref="P121:Q121"/>
    <mergeCell ref="S121:T121"/>
    <mergeCell ref="I122:J122"/>
    <mergeCell ref="K122:K123"/>
    <mergeCell ref="L122:L123"/>
    <mergeCell ref="I123:I124"/>
    <mergeCell ref="S123:T123"/>
    <mergeCell ref="C121:C126"/>
    <mergeCell ref="A130:A135"/>
    <mergeCell ref="H130:I130"/>
    <mergeCell ref="P130:Q130"/>
    <mergeCell ref="S130:T130"/>
    <mergeCell ref="I131:J131"/>
    <mergeCell ref="K131:K132"/>
    <mergeCell ref="L131:L132"/>
    <mergeCell ref="I132:I133"/>
    <mergeCell ref="S132:T132"/>
    <mergeCell ref="C130:C135"/>
    <mergeCell ref="A139:A144"/>
    <mergeCell ref="H139:I139"/>
    <mergeCell ref="P139:Q139"/>
    <mergeCell ref="S139:T139"/>
    <mergeCell ref="I140:J140"/>
    <mergeCell ref="K140:K141"/>
    <mergeCell ref="L140:L141"/>
    <mergeCell ref="I141:I142"/>
    <mergeCell ref="S141:T141"/>
    <mergeCell ref="C139:C144"/>
    <mergeCell ref="A148:A153"/>
    <mergeCell ref="H148:I148"/>
    <mergeCell ref="P148:Q148"/>
    <mergeCell ref="S148:T148"/>
    <mergeCell ref="I149:J149"/>
    <mergeCell ref="K149:K150"/>
    <mergeCell ref="L149:L150"/>
    <mergeCell ref="I150:I151"/>
    <mergeCell ref="S150:T150"/>
    <mergeCell ref="C148:C153"/>
    <mergeCell ref="A184:A189"/>
    <mergeCell ref="H184:I184"/>
    <mergeCell ref="P184:Q184"/>
    <mergeCell ref="S184:T184"/>
    <mergeCell ref="I185:J185"/>
    <mergeCell ref="K185:K186"/>
    <mergeCell ref="L185:L186"/>
    <mergeCell ref="I186:I187"/>
    <mergeCell ref="S186:T186"/>
    <mergeCell ref="C184:C189"/>
    <mergeCell ref="A157:A162"/>
    <mergeCell ref="A166:A171"/>
    <mergeCell ref="H157:I157"/>
    <mergeCell ref="P157:Q157"/>
    <mergeCell ref="S157:T157"/>
    <mergeCell ref="I158:J158"/>
    <mergeCell ref="K158:K159"/>
    <mergeCell ref="L158:L159"/>
    <mergeCell ref="I159:I160"/>
    <mergeCell ref="S159:T159"/>
    <mergeCell ref="C157:C162"/>
    <mergeCell ref="C166:C171"/>
    <mergeCell ref="K5:L5"/>
    <mergeCell ref="E4:F4"/>
    <mergeCell ref="K4:L4"/>
    <mergeCell ref="H4:I4"/>
    <mergeCell ref="S4:T4"/>
    <mergeCell ref="P4:Q4"/>
    <mergeCell ref="A175:A180"/>
    <mergeCell ref="H175:I175"/>
    <mergeCell ref="P175:Q175"/>
    <mergeCell ref="S175:T175"/>
    <mergeCell ref="I176:J176"/>
    <mergeCell ref="K176:K177"/>
    <mergeCell ref="L176:L177"/>
    <mergeCell ref="I177:I178"/>
    <mergeCell ref="S177:T177"/>
    <mergeCell ref="C175:C180"/>
    <mergeCell ref="H166:I166"/>
    <mergeCell ref="P166:Q166"/>
    <mergeCell ref="S166:T166"/>
    <mergeCell ref="I167:J167"/>
    <mergeCell ref="K167:K168"/>
    <mergeCell ref="L167:L168"/>
    <mergeCell ref="I168:I169"/>
    <mergeCell ref="S168:T168"/>
    <mergeCell ref="P5:Q5"/>
    <mergeCell ref="S5:T5"/>
    <mergeCell ref="A5:A9"/>
    <mergeCell ref="E9:F9"/>
    <mergeCell ref="H9:I9"/>
    <mergeCell ref="K9:L9"/>
    <mergeCell ref="P9:Q9"/>
    <mergeCell ref="S9:T9"/>
    <mergeCell ref="E8:F8"/>
    <mergeCell ref="H8:I8"/>
    <mergeCell ref="K8:L8"/>
    <mergeCell ref="P8:Q8"/>
    <mergeCell ref="S8:T8"/>
    <mergeCell ref="E7:F7"/>
    <mergeCell ref="H7:I7"/>
    <mergeCell ref="K7:L7"/>
    <mergeCell ref="P7:Q7"/>
    <mergeCell ref="S7:T7"/>
    <mergeCell ref="E6:F6"/>
    <mergeCell ref="K6:L6"/>
    <mergeCell ref="P6:Q6"/>
    <mergeCell ref="S6:T6"/>
    <mergeCell ref="E5:F5"/>
    <mergeCell ref="H5:I5"/>
  </mergeCells>
  <conditionalFormatting sqref="H15">
    <cfRule type="expression" dxfId="1465" priority="632">
      <formula>E13=TRUE</formula>
    </cfRule>
  </conditionalFormatting>
  <conditionalFormatting sqref="H24">
    <cfRule type="expression" dxfId="1464" priority="628">
      <formula>E22=TRUE</formula>
    </cfRule>
  </conditionalFormatting>
  <conditionalFormatting sqref="H33">
    <cfRule type="expression" dxfId="1463" priority="624">
      <formula>E31=TRUE</formula>
    </cfRule>
  </conditionalFormatting>
  <conditionalFormatting sqref="H42">
    <cfRule type="expression" dxfId="1462" priority="620">
      <formula>E40=TRUE</formula>
    </cfRule>
  </conditionalFormatting>
  <conditionalFormatting sqref="H51">
    <cfRule type="expression" dxfId="1461" priority="616">
      <formula>E49=TRUE</formula>
    </cfRule>
  </conditionalFormatting>
  <conditionalFormatting sqref="H60">
    <cfRule type="expression" dxfId="1460" priority="612">
      <formula>E58=TRUE</formula>
    </cfRule>
  </conditionalFormatting>
  <conditionalFormatting sqref="H69">
    <cfRule type="expression" dxfId="1459" priority="608">
      <formula>E67=TRUE</formula>
    </cfRule>
  </conditionalFormatting>
  <conditionalFormatting sqref="H78">
    <cfRule type="expression" dxfId="1458" priority="604">
      <formula>E76=TRUE</formula>
    </cfRule>
  </conditionalFormatting>
  <conditionalFormatting sqref="H87">
    <cfRule type="expression" dxfId="1457" priority="600">
      <formula>E85=TRUE</formula>
    </cfRule>
  </conditionalFormatting>
  <conditionalFormatting sqref="H96">
    <cfRule type="expression" dxfId="1456" priority="596">
      <formula>E94=TRUE</formula>
    </cfRule>
  </conditionalFormatting>
  <conditionalFormatting sqref="H105">
    <cfRule type="expression" dxfId="1455" priority="592">
      <formula>E103=TRUE</formula>
    </cfRule>
  </conditionalFormatting>
  <conditionalFormatting sqref="H114">
    <cfRule type="expression" dxfId="1454" priority="588">
      <formula>E112=TRUE</formula>
    </cfRule>
  </conditionalFormatting>
  <conditionalFormatting sqref="H123">
    <cfRule type="expression" dxfId="1453" priority="584">
      <formula>E121=TRUE</formula>
    </cfRule>
  </conditionalFormatting>
  <conditionalFormatting sqref="H132">
    <cfRule type="expression" dxfId="1452" priority="580">
      <formula>E130=TRUE</formula>
    </cfRule>
  </conditionalFormatting>
  <conditionalFormatting sqref="H141">
    <cfRule type="expression" dxfId="1451" priority="576">
      <formula>E139=TRUE</formula>
    </cfRule>
  </conditionalFormatting>
  <conditionalFormatting sqref="H150">
    <cfRule type="expression" dxfId="1450" priority="572">
      <formula>E148=TRUE</formula>
    </cfRule>
  </conditionalFormatting>
  <conditionalFormatting sqref="H159">
    <cfRule type="expression" dxfId="1449" priority="568">
      <formula>E157=TRUE</formula>
    </cfRule>
  </conditionalFormatting>
  <conditionalFormatting sqref="H168">
    <cfRule type="expression" dxfId="1448" priority="564">
      <formula>E166=TRUE</formula>
    </cfRule>
  </conditionalFormatting>
  <conditionalFormatting sqref="H177">
    <cfRule type="expression" dxfId="1447" priority="560">
      <formula>E175=TRUE</formula>
    </cfRule>
  </conditionalFormatting>
  <conditionalFormatting sqref="H186">
    <cfRule type="expression" dxfId="1446" priority="556">
      <formula>E184=TRUE</formula>
    </cfRule>
  </conditionalFormatting>
  <conditionalFormatting sqref="H3:I3 N3">
    <cfRule type="expression" dxfId="1445" priority="4497">
      <formula>OR(E13,E22,E31,E40,E49,E58,E67,E76,E85,E94,E103,E112,E121,E130,E139,E148,E157,E166,E175,E184)=TRUE</formula>
    </cfRule>
  </conditionalFormatting>
  <conditionalFormatting sqref="H13:I13">
    <cfRule type="expression" dxfId="1444" priority="635">
      <formula>E13=TRUE</formula>
    </cfRule>
  </conditionalFormatting>
  <conditionalFormatting sqref="H22:I22">
    <cfRule type="expression" dxfId="1443" priority="241">
      <formula>E22=TRUE</formula>
    </cfRule>
  </conditionalFormatting>
  <conditionalFormatting sqref="H31:I31">
    <cfRule type="expression" dxfId="1442" priority="240">
      <formula>E31=TRUE</formula>
    </cfRule>
  </conditionalFormatting>
  <conditionalFormatting sqref="H40:I40">
    <cfRule type="expression" dxfId="1441" priority="239">
      <formula>E40=TRUE</formula>
    </cfRule>
  </conditionalFormatting>
  <conditionalFormatting sqref="H49:I49">
    <cfRule type="expression" dxfId="1440" priority="238">
      <formula>E49=TRUE</formula>
    </cfRule>
  </conditionalFormatting>
  <conditionalFormatting sqref="H58:I58">
    <cfRule type="expression" dxfId="1439" priority="237">
      <formula>E58=TRUE</formula>
    </cfRule>
  </conditionalFormatting>
  <conditionalFormatting sqref="H67:I67">
    <cfRule type="expression" dxfId="1438" priority="236">
      <formula>E67=TRUE</formula>
    </cfRule>
  </conditionalFormatting>
  <conditionalFormatting sqref="H76:I76">
    <cfRule type="expression" dxfId="1437" priority="235">
      <formula>E76=TRUE</formula>
    </cfRule>
  </conditionalFormatting>
  <conditionalFormatting sqref="H85:I85">
    <cfRule type="expression" dxfId="1436" priority="234">
      <formula>E85=TRUE</formula>
    </cfRule>
  </conditionalFormatting>
  <conditionalFormatting sqref="H94:I94">
    <cfRule type="expression" dxfId="1435" priority="233">
      <formula>E94=TRUE</formula>
    </cfRule>
  </conditionalFormatting>
  <conditionalFormatting sqref="H103:I103">
    <cfRule type="expression" dxfId="1434" priority="232">
      <formula>E103=TRUE</formula>
    </cfRule>
  </conditionalFormatting>
  <conditionalFormatting sqref="H112:I112">
    <cfRule type="expression" dxfId="1433" priority="231">
      <formula>E112=TRUE</formula>
    </cfRule>
  </conditionalFormatting>
  <conditionalFormatting sqref="H121:I121">
    <cfRule type="expression" dxfId="1432" priority="230">
      <formula>E121=TRUE</formula>
    </cfRule>
  </conditionalFormatting>
  <conditionalFormatting sqref="H130:I130">
    <cfRule type="expression" dxfId="1431" priority="229">
      <formula>E130=TRUE</formula>
    </cfRule>
  </conditionalFormatting>
  <conditionalFormatting sqref="H139:I139">
    <cfRule type="expression" dxfId="1430" priority="228">
      <formula>E139=TRUE</formula>
    </cfRule>
  </conditionalFormatting>
  <conditionalFormatting sqref="H148:I148">
    <cfRule type="expression" dxfId="1429" priority="227">
      <formula>E148=TRUE</formula>
    </cfRule>
  </conditionalFormatting>
  <conditionalFormatting sqref="H157:I157">
    <cfRule type="expression" dxfId="1428" priority="226">
      <formula>E157=TRUE</formula>
    </cfRule>
  </conditionalFormatting>
  <conditionalFormatting sqref="H166:I166">
    <cfRule type="expression" dxfId="1427" priority="225">
      <formula>E166=TRUE</formula>
    </cfRule>
  </conditionalFormatting>
  <conditionalFormatting sqref="H175:I175">
    <cfRule type="expression" dxfId="1426" priority="224">
      <formula>E175=TRUE</formula>
    </cfRule>
  </conditionalFormatting>
  <conditionalFormatting sqref="H184:I184">
    <cfRule type="expression" dxfId="1425" priority="223">
      <formula>E184=TRUE</formula>
    </cfRule>
  </conditionalFormatting>
  <conditionalFormatting sqref="I10">
    <cfRule type="expression" dxfId="1424" priority="4499">
      <formula>OR(E13,E22,E31,E40,E49,E58,E67,E76,E85,E94,E103,E112,E121,E130,E139,E148,E157,E166,E175,E184)=TRUE</formula>
    </cfRule>
  </conditionalFormatting>
  <conditionalFormatting sqref="I15:I16">
    <cfRule type="expression" dxfId="1423" priority="633">
      <formula>E13=TRUE</formula>
    </cfRule>
  </conditionalFormatting>
  <conditionalFormatting sqref="I24:I25">
    <cfRule type="expression" dxfId="1422" priority="629">
      <formula>E22=TRUE</formula>
    </cfRule>
  </conditionalFormatting>
  <conditionalFormatting sqref="I33:I34">
    <cfRule type="expression" dxfId="1421" priority="625">
      <formula>E31=TRUE</formula>
    </cfRule>
  </conditionalFormatting>
  <conditionalFormatting sqref="I42:I43">
    <cfRule type="expression" dxfId="1420" priority="621">
      <formula>E40=TRUE</formula>
    </cfRule>
  </conditionalFormatting>
  <conditionalFormatting sqref="I51:I52">
    <cfRule type="expression" dxfId="1419" priority="617">
      <formula>E49=TRUE</formula>
    </cfRule>
  </conditionalFormatting>
  <conditionalFormatting sqref="I60:I61">
    <cfRule type="expression" dxfId="1418" priority="613">
      <formula>E58=TRUE</formula>
    </cfRule>
  </conditionalFormatting>
  <conditionalFormatting sqref="I69:I70">
    <cfRule type="expression" dxfId="1417" priority="609">
      <formula>E67=TRUE</formula>
    </cfRule>
  </conditionalFormatting>
  <conditionalFormatting sqref="I78:I79">
    <cfRule type="expression" dxfId="1416" priority="605">
      <formula>E76=TRUE</formula>
    </cfRule>
  </conditionalFormatting>
  <conditionalFormatting sqref="I87:I88">
    <cfRule type="expression" dxfId="1415" priority="601">
      <formula>E85=TRUE</formula>
    </cfRule>
  </conditionalFormatting>
  <conditionalFormatting sqref="I96:I97">
    <cfRule type="expression" dxfId="1414" priority="597">
      <formula>E94=TRUE</formula>
    </cfRule>
  </conditionalFormatting>
  <conditionalFormatting sqref="I105:I106">
    <cfRule type="expression" dxfId="1413" priority="593">
      <formula>E103=TRUE</formula>
    </cfRule>
  </conditionalFormatting>
  <conditionalFormatting sqref="I114:I115">
    <cfRule type="expression" dxfId="1412" priority="589">
      <formula>E112=TRUE</formula>
    </cfRule>
  </conditionalFormatting>
  <conditionalFormatting sqref="I123:I124">
    <cfRule type="expression" dxfId="1411" priority="585">
      <formula>E121=TRUE</formula>
    </cfRule>
  </conditionalFormatting>
  <conditionalFormatting sqref="I132:I133">
    <cfRule type="expression" dxfId="1410" priority="581">
      <formula>E130=TRUE</formula>
    </cfRule>
  </conditionalFormatting>
  <conditionalFormatting sqref="I141:I142">
    <cfRule type="expression" dxfId="1409" priority="577">
      <formula>E139=TRUE</formula>
    </cfRule>
  </conditionalFormatting>
  <conditionalFormatting sqref="I150:I151">
    <cfRule type="expression" dxfId="1408" priority="573">
      <formula>E148=TRUE</formula>
    </cfRule>
  </conditionalFormatting>
  <conditionalFormatting sqref="I159:I160">
    <cfRule type="expression" dxfId="1407" priority="569">
      <formula>E157=TRUE</formula>
    </cfRule>
  </conditionalFormatting>
  <conditionalFormatting sqref="I168:I169">
    <cfRule type="expression" dxfId="1406" priority="565">
      <formula>E166=TRUE</formula>
    </cfRule>
  </conditionalFormatting>
  <conditionalFormatting sqref="I177:I178">
    <cfRule type="expression" dxfId="1405" priority="561">
      <formula>E175=TRUE</formula>
    </cfRule>
  </conditionalFormatting>
  <conditionalFormatting sqref="I186:I187">
    <cfRule type="expression" dxfId="1404" priority="557">
      <formula>E184=TRUE</formula>
    </cfRule>
  </conditionalFormatting>
  <conditionalFormatting sqref="I14:J14">
    <cfRule type="expression" dxfId="1403" priority="634">
      <formula>E13=TRUE</formula>
    </cfRule>
  </conditionalFormatting>
  <conditionalFormatting sqref="I23:J23">
    <cfRule type="expression" dxfId="1402" priority="630">
      <formula>E22=TRUE</formula>
    </cfRule>
  </conditionalFormatting>
  <conditionalFormatting sqref="I32:J32">
    <cfRule type="expression" dxfId="1401" priority="626">
      <formula>E31=TRUE</formula>
    </cfRule>
  </conditionalFormatting>
  <conditionalFormatting sqref="I41:J41">
    <cfRule type="expression" dxfId="1400" priority="622">
      <formula>E40=TRUE</formula>
    </cfRule>
  </conditionalFormatting>
  <conditionalFormatting sqref="I50:J50">
    <cfRule type="expression" dxfId="1399" priority="618">
      <formula>E49=TRUE</formula>
    </cfRule>
  </conditionalFormatting>
  <conditionalFormatting sqref="I59:J59">
    <cfRule type="expression" dxfId="1398" priority="614">
      <formula>E58=TRUE</formula>
    </cfRule>
  </conditionalFormatting>
  <conditionalFormatting sqref="I68:J68">
    <cfRule type="expression" dxfId="1397" priority="610">
      <formula>E67=TRUE</formula>
    </cfRule>
  </conditionalFormatting>
  <conditionalFormatting sqref="I77:J77">
    <cfRule type="expression" dxfId="1396" priority="606">
      <formula>E76=TRUE</formula>
    </cfRule>
  </conditionalFormatting>
  <conditionalFormatting sqref="I86:J86">
    <cfRule type="expression" dxfId="1395" priority="602">
      <formula>E85=TRUE</formula>
    </cfRule>
  </conditionalFormatting>
  <conditionalFormatting sqref="I95:J95">
    <cfRule type="expression" dxfId="1394" priority="598">
      <formula>E94=TRUE</formula>
    </cfRule>
  </conditionalFormatting>
  <conditionalFormatting sqref="I104:J104">
    <cfRule type="expression" dxfId="1393" priority="594">
      <formula>E103=TRUE</formula>
    </cfRule>
  </conditionalFormatting>
  <conditionalFormatting sqref="I113:J113">
    <cfRule type="expression" dxfId="1392" priority="590">
      <formula>E112=TRUE</formula>
    </cfRule>
  </conditionalFormatting>
  <conditionalFormatting sqref="I122:J122">
    <cfRule type="expression" dxfId="1391" priority="586">
      <formula>E121=TRUE</formula>
    </cfRule>
  </conditionalFormatting>
  <conditionalFormatting sqref="I131:J131">
    <cfRule type="expression" dxfId="1390" priority="582">
      <formula>E130=TRUE</formula>
    </cfRule>
  </conditionalFormatting>
  <conditionalFormatting sqref="I140:J140">
    <cfRule type="expression" dxfId="1389" priority="578">
      <formula>E139=TRUE</formula>
    </cfRule>
  </conditionalFormatting>
  <conditionalFormatting sqref="I149:J149">
    <cfRule type="expression" dxfId="1388" priority="574">
      <formula>E148=TRUE</formula>
    </cfRule>
  </conditionalFormatting>
  <conditionalFormatting sqref="I158:J158">
    <cfRule type="expression" dxfId="1387" priority="570">
      <formula>E157=TRUE</formula>
    </cfRule>
  </conditionalFormatting>
  <conditionalFormatting sqref="I167:J167">
    <cfRule type="expression" dxfId="1386" priority="566">
      <formula>E166=TRUE</formula>
    </cfRule>
  </conditionalFormatting>
  <conditionalFormatting sqref="I176:J176">
    <cfRule type="expression" dxfId="1385" priority="562">
      <formula>E175=TRUE</formula>
    </cfRule>
  </conditionalFormatting>
  <conditionalFormatting sqref="I185:J185">
    <cfRule type="expression" dxfId="1384" priority="558">
      <formula>E184=TRUE</formula>
    </cfRule>
  </conditionalFormatting>
  <conditionalFormatting sqref="K13">
    <cfRule type="expression" dxfId="1383" priority="555">
      <formula>E14=TRUE</formula>
    </cfRule>
  </conditionalFormatting>
  <conditionalFormatting sqref="K14:K15">
    <cfRule type="expression" dxfId="1382" priority="552">
      <formula>E14=TRUE</formula>
    </cfRule>
  </conditionalFormatting>
  <conditionalFormatting sqref="K22">
    <cfRule type="expression" dxfId="1381" priority="551">
      <formula>E23=TRUE</formula>
    </cfRule>
  </conditionalFormatting>
  <conditionalFormatting sqref="K23:K24">
    <cfRule type="expression" dxfId="1380" priority="548">
      <formula>E23=TRUE</formula>
    </cfRule>
  </conditionalFormatting>
  <conditionalFormatting sqref="K31">
    <cfRule type="expression" dxfId="1379" priority="547">
      <formula>E32=TRUE</formula>
    </cfRule>
  </conditionalFormatting>
  <conditionalFormatting sqref="K32:K33">
    <cfRule type="expression" dxfId="1378" priority="544">
      <formula>E32=TRUE</formula>
    </cfRule>
  </conditionalFormatting>
  <conditionalFormatting sqref="K40">
    <cfRule type="expression" dxfId="1377" priority="543">
      <formula>E41=TRUE</formula>
    </cfRule>
  </conditionalFormatting>
  <conditionalFormatting sqref="K41:K42">
    <cfRule type="expression" dxfId="1376" priority="540">
      <formula>E41=TRUE</formula>
    </cfRule>
  </conditionalFormatting>
  <conditionalFormatting sqref="K49">
    <cfRule type="expression" dxfId="1375" priority="539">
      <formula>E50=TRUE</formula>
    </cfRule>
  </conditionalFormatting>
  <conditionalFormatting sqref="K50:K51">
    <cfRule type="expression" dxfId="1374" priority="536">
      <formula>E50=TRUE</formula>
    </cfRule>
  </conditionalFormatting>
  <conditionalFormatting sqref="K58">
    <cfRule type="expression" dxfId="1373" priority="535">
      <formula>E59=TRUE</formula>
    </cfRule>
  </conditionalFormatting>
  <conditionalFormatting sqref="K59:K60">
    <cfRule type="expression" dxfId="1372" priority="532">
      <formula>E59=TRUE</formula>
    </cfRule>
  </conditionalFormatting>
  <conditionalFormatting sqref="K67">
    <cfRule type="expression" dxfId="1371" priority="531">
      <formula>E68=TRUE</formula>
    </cfRule>
  </conditionalFormatting>
  <conditionalFormatting sqref="K68:K69">
    <cfRule type="expression" dxfId="1370" priority="528">
      <formula>E68=TRUE</formula>
    </cfRule>
  </conditionalFormatting>
  <conditionalFormatting sqref="K76">
    <cfRule type="expression" dxfId="1369" priority="527">
      <formula>E77=TRUE</formula>
    </cfRule>
  </conditionalFormatting>
  <conditionalFormatting sqref="K77:K78">
    <cfRule type="expression" dxfId="1368" priority="524">
      <formula>E77=TRUE</formula>
    </cfRule>
  </conditionalFormatting>
  <conditionalFormatting sqref="K85">
    <cfRule type="expression" dxfId="1367" priority="523">
      <formula>E86=TRUE</formula>
    </cfRule>
  </conditionalFormatting>
  <conditionalFormatting sqref="K86:K87">
    <cfRule type="expression" dxfId="1366" priority="520">
      <formula>E86=TRUE</formula>
    </cfRule>
  </conditionalFormatting>
  <conditionalFormatting sqref="K94">
    <cfRule type="expression" dxfId="1365" priority="519">
      <formula>E95=TRUE</formula>
    </cfRule>
  </conditionalFormatting>
  <conditionalFormatting sqref="K95:K96">
    <cfRule type="expression" dxfId="1364" priority="516">
      <formula>E95=TRUE</formula>
    </cfRule>
  </conditionalFormatting>
  <conditionalFormatting sqref="K103">
    <cfRule type="expression" dxfId="1363" priority="515">
      <formula>E104=TRUE</formula>
    </cfRule>
  </conditionalFormatting>
  <conditionalFormatting sqref="K104:K105">
    <cfRule type="expression" dxfId="1362" priority="512">
      <formula>E104=TRUE</formula>
    </cfRule>
  </conditionalFormatting>
  <conditionalFormatting sqref="K112">
    <cfRule type="expression" dxfId="1361" priority="511">
      <formula>E113=TRUE</formula>
    </cfRule>
  </conditionalFormatting>
  <conditionalFormatting sqref="K113:K114">
    <cfRule type="expression" dxfId="1360" priority="508">
      <formula>E113=TRUE</formula>
    </cfRule>
  </conditionalFormatting>
  <conditionalFormatting sqref="K121">
    <cfRule type="expression" dxfId="1359" priority="507">
      <formula>E122=TRUE</formula>
    </cfRule>
  </conditionalFormatting>
  <conditionalFormatting sqref="K122:K123">
    <cfRule type="expression" dxfId="1358" priority="504">
      <formula>E122=TRUE</formula>
    </cfRule>
  </conditionalFormatting>
  <conditionalFormatting sqref="K130">
    <cfRule type="expression" dxfId="1357" priority="503">
      <formula>E131=TRUE</formula>
    </cfRule>
  </conditionalFormatting>
  <conditionalFormatting sqref="K131:K132">
    <cfRule type="expression" dxfId="1356" priority="500">
      <formula>E131=TRUE</formula>
    </cfRule>
  </conditionalFormatting>
  <conditionalFormatting sqref="K139">
    <cfRule type="expression" dxfId="1355" priority="499">
      <formula>E140=TRUE</formula>
    </cfRule>
  </conditionalFormatting>
  <conditionalFormatting sqref="K140:K141">
    <cfRule type="expression" dxfId="1354" priority="496">
      <formula>E140=TRUE</formula>
    </cfRule>
  </conditionalFormatting>
  <conditionalFormatting sqref="K148">
    <cfRule type="expression" dxfId="1353" priority="495">
      <formula>E149=TRUE</formula>
    </cfRule>
  </conditionalFormatting>
  <conditionalFormatting sqref="K149:K150">
    <cfRule type="expression" dxfId="1352" priority="492">
      <formula>E149=TRUE</formula>
    </cfRule>
  </conditionalFormatting>
  <conditionalFormatting sqref="K157">
    <cfRule type="expression" dxfId="1351" priority="491">
      <formula>E158=TRUE</formula>
    </cfRule>
  </conditionalFormatting>
  <conditionalFormatting sqref="K158:K159">
    <cfRule type="expression" dxfId="1350" priority="488">
      <formula>E158=TRUE</formula>
    </cfRule>
  </conditionalFormatting>
  <conditionalFormatting sqref="K166">
    <cfRule type="expression" dxfId="1349" priority="487">
      <formula>E167=TRUE</formula>
    </cfRule>
  </conditionalFormatting>
  <conditionalFormatting sqref="K167:K168">
    <cfRule type="expression" dxfId="1348" priority="484">
      <formula>E167=TRUE</formula>
    </cfRule>
  </conditionalFormatting>
  <conditionalFormatting sqref="K175">
    <cfRule type="expression" dxfId="1347" priority="483">
      <formula>E176=TRUE</formula>
    </cfRule>
  </conditionalFormatting>
  <conditionalFormatting sqref="K176:K177">
    <cfRule type="expression" dxfId="1346" priority="480">
      <formula>E176=TRUE</formula>
    </cfRule>
  </conditionalFormatting>
  <conditionalFormatting sqref="K184">
    <cfRule type="expression" dxfId="1345" priority="479">
      <formula>E185=TRUE</formula>
    </cfRule>
  </conditionalFormatting>
  <conditionalFormatting sqref="K185:K186">
    <cfRule type="expression" dxfId="1344" priority="476">
      <formula>E185=TRUE</formula>
    </cfRule>
  </conditionalFormatting>
  <conditionalFormatting sqref="K3:L3">
    <cfRule type="expression" dxfId="1343" priority="4500">
      <formula>OR(E14,E23,E32,E41,E50,E59,E68,E77,E86,E95,E104,E113,E122,E131,E140,E149,E158,E167,E176,E185)=TRUE</formula>
    </cfRule>
  </conditionalFormatting>
  <conditionalFormatting sqref="L13">
    <cfRule type="expression" dxfId="1342" priority="554">
      <formula>E14=TRUE</formula>
    </cfRule>
  </conditionalFormatting>
  <conditionalFormatting sqref="L14:L15">
    <cfRule type="expression" dxfId="1341" priority="553">
      <formula>E14=TRUE</formula>
    </cfRule>
  </conditionalFormatting>
  <conditionalFormatting sqref="L22">
    <cfRule type="expression" dxfId="1340" priority="550">
      <formula>E23=TRUE</formula>
    </cfRule>
  </conditionalFormatting>
  <conditionalFormatting sqref="L23:L24">
    <cfRule type="expression" dxfId="1339" priority="549">
      <formula>E23=TRUE</formula>
    </cfRule>
  </conditionalFormatting>
  <conditionalFormatting sqref="L31">
    <cfRule type="expression" dxfId="1338" priority="546">
      <formula>E32=TRUE</formula>
    </cfRule>
  </conditionalFormatting>
  <conditionalFormatting sqref="L32:L33">
    <cfRule type="expression" dxfId="1337" priority="545">
      <formula>E32=TRUE</formula>
    </cfRule>
  </conditionalFormatting>
  <conditionalFormatting sqref="L40">
    <cfRule type="expression" dxfId="1336" priority="542">
      <formula>E41=TRUE</formula>
    </cfRule>
  </conditionalFormatting>
  <conditionalFormatting sqref="L41:L42">
    <cfRule type="expression" dxfId="1335" priority="541">
      <formula>E41=TRUE</formula>
    </cfRule>
  </conditionalFormatting>
  <conditionalFormatting sqref="L49">
    <cfRule type="expression" dxfId="1334" priority="538">
      <formula>E50=TRUE</formula>
    </cfRule>
  </conditionalFormatting>
  <conditionalFormatting sqref="L50:L51">
    <cfRule type="expression" dxfId="1333" priority="537">
      <formula>E50=TRUE</formula>
    </cfRule>
  </conditionalFormatting>
  <conditionalFormatting sqref="L58">
    <cfRule type="expression" dxfId="1332" priority="534">
      <formula>E59=TRUE</formula>
    </cfRule>
  </conditionalFormatting>
  <conditionalFormatting sqref="L59:L60">
    <cfRule type="expression" dxfId="1331" priority="533">
      <formula>E59=TRUE</formula>
    </cfRule>
  </conditionalFormatting>
  <conditionalFormatting sqref="L67">
    <cfRule type="expression" dxfId="1330" priority="530">
      <formula>E68=TRUE</formula>
    </cfRule>
  </conditionalFormatting>
  <conditionalFormatting sqref="L68:L69">
    <cfRule type="expression" dxfId="1329" priority="529">
      <formula>E68=TRUE</formula>
    </cfRule>
  </conditionalFormatting>
  <conditionalFormatting sqref="L76">
    <cfRule type="expression" dxfId="1328" priority="526">
      <formula>E77=TRUE</formula>
    </cfRule>
  </conditionalFormatting>
  <conditionalFormatting sqref="L77:L78">
    <cfRule type="expression" dxfId="1327" priority="525">
      <formula>E77=TRUE</formula>
    </cfRule>
  </conditionalFormatting>
  <conditionalFormatting sqref="L85">
    <cfRule type="expression" dxfId="1326" priority="522">
      <formula>E86=TRUE</formula>
    </cfRule>
  </conditionalFormatting>
  <conditionalFormatting sqref="L86:L87">
    <cfRule type="expression" dxfId="1325" priority="521">
      <formula>E86=TRUE</formula>
    </cfRule>
  </conditionalFormatting>
  <conditionalFormatting sqref="L94">
    <cfRule type="expression" dxfId="1324" priority="518">
      <formula>E95=TRUE</formula>
    </cfRule>
  </conditionalFormatting>
  <conditionalFormatting sqref="L95:L96">
    <cfRule type="expression" dxfId="1323" priority="517">
      <formula>E95=TRUE</formula>
    </cfRule>
  </conditionalFormatting>
  <conditionalFormatting sqref="L103">
    <cfRule type="expression" dxfId="1322" priority="514">
      <formula>E104=TRUE</formula>
    </cfRule>
  </conditionalFormatting>
  <conditionalFormatting sqref="L104:L105">
    <cfRule type="expression" dxfId="1321" priority="513">
      <formula>E104=TRUE</formula>
    </cfRule>
  </conditionalFormatting>
  <conditionalFormatting sqref="L112">
    <cfRule type="expression" dxfId="1320" priority="510">
      <formula>E113=TRUE</formula>
    </cfRule>
  </conditionalFormatting>
  <conditionalFormatting sqref="L113:L114">
    <cfRule type="expression" dxfId="1319" priority="509">
      <formula>E113=TRUE</formula>
    </cfRule>
  </conditionalFormatting>
  <conditionalFormatting sqref="L121">
    <cfRule type="expression" dxfId="1318" priority="506">
      <formula>E122=TRUE</formula>
    </cfRule>
  </conditionalFormatting>
  <conditionalFormatting sqref="L122:L123">
    <cfRule type="expression" dxfId="1317" priority="505">
      <formula>E122=TRUE</formula>
    </cfRule>
  </conditionalFormatting>
  <conditionalFormatting sqref="L130">
    <cfRule type="expression" dxfId="1316" priority="502">
      <formula>E131=TRUE</formula>
    </cfRule>
  </conditionalFormatting>
  <conditionalFormatting sqref="L131:L132">
    <cfRule type="expression" dxfId="1315" priority="501">
      <formula>E131=TRUE</formula>
    </cfRule>
  </conditionalFormatting>
  <conditionalFormatting sqref="L139">
    <cfRule type="expression" dxfId="1314" priority="498">
      <formula>E140=TRUE</formula>
    </cfRule>
  </conditionalFormatting>
  <conditionalFormatting sqref="L140:L141">
    <cfRule type="expression" dxfId="1313" priority="497">
      <formula>E140=TRUE</formula>
    </cfRule>
  </conditionalFormatting>
  <conditionalFormatting sqref="L148">
    <cfRule type="expression" dxfId="1312" priority="494">
      <formula>E149=TRUE</formula>
    </cfRule>
  </conditionalFormatting>
  <conditionalFormatting sqref="L149:L150">
    <cfRule type="expression" dxfId="1311" priority="493">
      <formula>E149=TRUE</formula>
    </cfRule>
  </conditionalFormatting>
  <conditionalFormatting sqref="L157">
    <cfRule type="expression" dxfId="1310" priority="490">
      <formula>E158=TRUE</formula>
    </cfRule>
  </conditionalFormatting>
  <conditionalFormatting sqref="L158:L159">
    <cfRule type="expression" dxfId="1309" priority="489">
      <formula>E158=TRUE</formula>
    </cfRule>
  </conditionalFormatting>
  <conditionalFormatting sqref="L166">
    <cfRule type="expression" dxfId="1308" priority="486">
      <formula>E167=TRUE</formula>
    </cfRule>
  </conditionalFormatting>
  <conditionalFormatting sqref="L167:L168">
    <cfRule type="expression" dxfId="1307" priority="485">
      <formula>E167=TRUE</formula>
    </cfRule>
  </conditionalFormatting>
  <conditionalFormatting sqref="L175">
    <cfRule type="expression" dxfId="1306" priority="482">
      <formula>E176=TRUE</formula>
    </cfRule>
  </conditionalFormatting>
  <conditionalFormatting sqref="L176:L177">
    <cfRule type="expression" dxfId="1305" priority="481">
      <formula>E176=TRUE</formula>
    </cfRule>
  </conditionalFormatting>
  <conditionalFormatting sqref="L184">
    <cfRule type="expression" dxfId="1304" priority="478">
      <formula>E185=TRUE</formula>
    </cfRule>
  </conditionalFormatting>
  <conditionalFormatting sqref="L185:L186">
    <cfRule type="expression" dxfId="1303" priority="477">
      <formula>E185=TRUE</formula>
    </cfRule>
  </conditionalFormatting>
  <conditionalFormatting sqref="L10:M10">
    <cfRule type="expression" dxfId="1302" priority="4501">
      <formula>OR(E14,E23,E32,E41,E50,E59,E68,E77,E86,E95,E104,E113,E122,E131,E140,E149,E158,E167,E176,E185)=TRUE</formula>
    </cfRule>
  </conditionalFormatting>
  <conditionalFormatting sqref="N13">
    <cfRule type="expression" dxfId="1301" priority="887">
      <formula>AND($E$14=TRUE,K13=TRUE)</formula>
    </cfRule>
  </conditionalFormatting>
  <conditionalFormatting sqref="N14">
    <cfRule type="expression" dxfId="1300" priority="886">
      <formula>AND($E$14=TRUE,K13=TRUE)</formula>
    </cfRule>
  </conditionalFormatting>
  <conditionalFormatting sqref="N15">
    <cfRule type="expression" dxfId="1299" priority="885">
      <formula>AND($E$14=TRUE,K13=TRUE)</formula>
    </cfRule>
  </conditionalFormatting>
  <conditionalFormatting sqref="N22">
    <cfRule type="expression" dxfId="1298" priority="884">
      <formula>AND(K22=TRUE,$E$23=TRUE)</formula>
    </cfRule>
  </conditionalFormatting>
  <conditionalFormatting sqref="N23">
    <cfRule type="expression" dxfId="1297" priority="883">
      <formula>AND($E$23=TRUE,K22=TRUE)</formula>
    </cfRule>
  </conditionalFormatting>
  <conditionalFormatting sqref="N24">
    <cfRule type="expression" dxfId="1296" priority="882">
      <formula>AND(K22=TRUE,$E$23=TRUE)</formula>
    </cfRule>
  </conditionalFormatting>
  <conditionalFormatting sqref="N31">
    <cfRule type="expression" dxfId="1295" priority="881">
      <formula>AND(K31=TRUE,$E$32=TRUE)</formula>
    </cfRule>
  </conditionalFormatting>
  <conditionalFormatting sqref="N32">
    <cfRule type="expression" dxfId="1294" priority="880">
      <formula>AND($E$32=TRUE,K31=TRUE)</formula>
    </cfRule>
  </conditionalFormatting>
  <conditionalFormatting sqref="N33">
    <cfRule type="expression" dxfId="1293" priority="879">
      <formula>AND($E$32=TRUE,K31=TRUE)</formula>
    </cfRule>
  </conditionalFormatting>
  <conditionalFormatting sqref="N40">
    <cfRule type="expression" dxfId="1292" priority="82">
      <formula>AND(K40=TRUE,$E$41)</formula>
    </cfRule>
  </conditionalFormatting>
  <conditionalFormatting sqref="N41">
    <cfRule type="expression" dxfId="1291" priority="81">
      <formula>AND(K40=TRUE,$E$41=TRUE)</formula>
    </cfRule>
  </conditionalFormatting>
  <conditionalFormatting sqref="N42">
    <cfRule type="expression" dxfId="1290" priority="80">
      <formula>AND(K40=TRUE,$E$41=TRUE)</formula>
    </cfRule>
  </conditionalFormatting>
  <conditionalFormatting sqref="N49">
    <cfRule type="expression" dxfId="1289" priority="875">
      <formula>AND(K49=TRUE,$E$50=TRUE)</formula>
    </cfRule>
  </conditionalFormatting>
  <conditionalFormatting sqref="N50">
    <cfRule type="expression" dxfId="1288" priority="874">
      <formula>AND(K49=TRUE,$E$50=TRUE)</formula>
    </cfRule>
  </conditionalFormatting>
  <conditionalFormatting sqref="N51">
    <cfRule type="expression" dxfId="1287" priority="873">
      <formula>AND(K49=TRUE,$E$50=TRUE)</formula>
    </cfRule>
  </conditionalFormatting>
  <conditionalFormatting sqref="N58">
    <cfRule type="expression" dxfId="1286" priority="872">
      <formula>AND($E$59=TRUE,K58=TRUE)</formula>
    </cfRule>
  </conditionalFormatting>
  <conditionalFormatting sqref="N59">
    <cfRule type="expression" dxfId="1285" priority="871">
      <formula>AND($E$59=TRUE,K58=TRUE)</formula>
    </cfRule>
  </conditionalFormatting>
  <conditionalFormatting sqref="N60">
    <cfRule type="expression" dxfId="1284" priority="870">
      <formula>AND($E$59=TRUE,K58=TRUE)</formula>
    </cfRule>
  </conditionalFormatting>
  <conditionalFormatting sqref="N67">
    <cfRule type="expression" dxfId="1283" priority="866">
      <formula>AND($E$68=TRUE,K67=TRUE)</formula>
    </cfRule>
  </conditionalFormatting>
  <conditionalFormatting sqref="N68">
    <cfRule type="expression" dxfId="1282" priority="865">
      <formula>AND($E$68=TRUE,K67=TRUE)</formula>
    </cfRule>
  </conditionalFormatting>
  <conditionalFormatting sqref="N69">
    <cfRule type="expression" dxfId="1281" priority="864">
      <formula>AND($E$68=TRUE,K67=TRUE)</formula>
    </cfRule>
  </conditionalFormatting>
  <conditionalFormatting sqref="N76">
    <cfRule type="expression" dxfId="1280" priority="863">
      <formula>AND(K76=TRUE,$E$77=TRUE)</formula>
    </cfRule>
  </conditionalFormatting>
  <conditionalFormatting sqref="N77">
    <cfRule type="expression" dxfId="1279" priority="862">
      <formula>AND(K76=TRUE,$E$77=TRUE)</formula>
    </cfRule>
  </conditionalFormatting>
  <conditionalFormatting sqref="N78">
    <cfRule type="expression" dxfId="1278" priority="861">
      <formula>AND(K76=TRUE,$E$77=TRUE)</formula>
    </cfRule>
  </conditionalFormatting>
  <conditionalFormatting sqref="N85">
    <cfRule type="expression" dxfId="1277" priority="860">
      <formula>AND(K85=TRUE,$E$86=TRUE)</formula>
    </cfRule>
  </conditionalFormatting>
  <conditionalFormatting sqref="N86">
    <cfRule type="expression" dxfId="1276" priority="859">
      <formula>AND(K85=TRUE,$E$86=TRUE)</formula>
    </cfRule>
  </conditionalFormatting>
  <conditionalFormatting sqref="N87">
    <cfRule type="expression" dxfId="1275" priority="858">
      <formula>AND(K85=TRUE,$E$86=TRUE)</formula>
    </cfRule>
  </conditionalFormatting>
  <conditionalFormatting sqref="N94">
    <cfRule type="expression" dxfId="1274" priority="857">
      <formula>AND(K94=TRUE,$E$95=TRUE)</formula>
    </cfRule>
  </conditionalFormatting>
  <conditionalFormatting sqref="N95">
    <cfRule type="expression" dxfId="1273" priority="856">
      <formula>AND(K94=TRUE,$E$95=TRUE)</formula>
    </cfRule>
  </conditionalFormatting>
  <conditionalFormatting sqref="N96">
    <cfRule type="expression" dxfId="1272" priority="855">
      <formula>AND(K94=TRUE,$E$95=TRUE)</formula>
    </cfRule>
  </conditionalFormatting>
  <conditionalFormatting sqref="N103">
    <cfRule type="expression" dxfId="1271" priority="854">
      <formula>AND($E$104=TRUE,K103=TRUE)</formula>
    </cfRule>
  </conditionalFormatting>
  <conditionalFormatting sqref="N104">
    <cfRule type="expression" dxfId="1270" priority="853">
      <formula>AND($E$104=TRUE,K103=TRUE)</formula>
    </cfRule>
  </conditionalFormatting>
  <conditionalFormatting sqref="N105">
    <cfRule type="expression" dxfId="1269" priority="852">
      <formula>AND($E$104=TRUE,K103=TRUE)</formula>
    </cfRule>
  </conditionalFormatting>
  <conditionalFormatting sqref="N112">
    <cfRule type="expression" dxfId="1268" priority="851">
      <formula>AND(K112=TRUE,$E$113=TRUE)</formula>
    </cfRule>
  </conditionalFormatting>
  <conditionalFormatting sqref="N113">
    <cfRule type="expression" dxfId="1267" priority="850">
      <formula>AND(K112=TRUE,$E$113=TRUE)</formula>
    </cfRule>
  </conditionalFormatting>
  <conditionalFormatting sqref="N114">
    <cfRule type="expression" dxfId="1266" priority="849">
      <formula>AND(K112=TRUE,$E$113=TRUE)</formula>
    </cfRule>
  </conditionalFormatting>
  <conditionalFormatting sqref="N121">
    <cfRule type="expression" dxfId="1265" priority="848">
      <formula>AND(K121=TRUE,$E$122=TRUE)</formula>
    </cfRule>
  </conditionalFormatting>
  <conditionalFormatting sqref="N122">
    <cfRule type="expression" dxfId="1264" priority="847">
      <formula>AND(K121=TRUE,$E$122=TRUE)</formula>
    </cfRule>
  </conditionalFormatting>
  <conditionalFormatting sqref="N123">
    <cfRule type="expression" dxfId="1263" priority="846">
      <formula>AND(K121=TRUE,$E$122=TRUE)</formula>
    </cfRule>
  </conditionalFormatting>
  <conditionalFormatting sqref="N130">
    <cfRule type="expression" dxfId="1262" priority="845">
      <formula>AND(K130=TRUE,$E$131=TRUE)</formula>
    </cfRule>
  </conditionalFormatting>
  <conditionalFormatting sqref="N131">
    <cfRule type="expression" dxfId="1261" priority="844">
      <formula>AND(K130=TRUE,$E$131=TRUE)</formula>
    </cfRule>
  </conditionalFormatting>
  <conditionalFormatting sqref="N132">
    <cfRule type="expression" dxfId="1260" priority="843">
      <formula>AND(K130=TRUE,$E$131=TRUE)</formula>
    </cfRule>
  </conditionalFormatting>
  <conditionalFormatting sqref="N139">
    <cfRule type="expression" dxfId="1259" priority="842">
      <formula>AND(K139=TRUE,$E$140=TRUE)</formula>
    </cfRule>
  </conditionalFormatting>
  <conditionalFormatting sqref="N140">
    <cfRule type="expression" dxfId="1258" priority="841">
      <formula>AND(K139=TRUE,$E$140=TRUE)</formula>
    </cfRule>
  </conditionalFormatting>
  <conditionalFormatting sqref="N141">
    <cfRule type="expression" dxfId="1257" priority="840">
      <formula>AND(K139=TRUE,$E$140=TRUE)</formula>
    </cfRule>
  </conditionalFormatting>
  <conditionalFormatting sqref="N148">
    <cfRule type="expression" dxfId="1256" priority="839">
      <formula>AND(K148=TRUE,$E$149=TRUE)</formula>
    </cfRule>
  </conditionalFormatting>
  <conditionalFormatting sqref="N149">
    <cfRule type="expression" dxfId="1255" priority="838">
      <formula>AND(K148=TRUE,$E$149=TRUE)</formula>
    </cfRule>
  </conditionalFormatting>
  <conditionalFormatting sqref="N150">
    <cfRule type="expression" dxfId="1254" priority="837">
      <formula>AND(K148=TRUE,$E$149=TRUE)</formula>
    </cfRule>
  </conditionalFormatting>
  <conditionalFormatting sqref="N157">
    <cfRule type="expression" dxfId="1253" priority="836">
      <formula>AND(K157=TRUE,$E$158=TRUE)</formula>
    </cfRule>
  </conditionalFormatting>
  <conditionalFormatting sqref="N158">
    <cfRule type="expression" dxfId="1252" priority="835">
      <formula>AND(K157=TRUE,$E$158=TRUE)</formula>
    </cfRule>
  </conditionalFormatting>
  <conditionalFormatting sqref="N159">
    <cfRule type="expression" dxfId="1251" priority="834">
      <formula>AND(K157=TRUE,$E$158=TRUE)</formula>
    </cfRule>
  </conditionalFormatting>
  <conditionalFormatting sqref="N166">
    <cfRule type="expression" dxfId="1250" priority="833">
      <formula>AND(K166=TRUE,$E$167=TRUE)</formula>
    </cfRule>
  </conditionalFormatting>
  <conditionalFormatting sqref="N167">
    <cfRule type="expression" dxfId="1249" priority="832">
      <formula>AND(K166=TRUE,$E$167=TRUE)</formula>
    </cfRule>
  </conditionalFormatting>
  <conditionalFormatting sqref="N168">
    <cfRule type="expression" dxfId="1248" priority="831">
      <formula>AND(K166=TRUE,$E$167=TRUE)</formula>
    </cfRule>
  </conditionalFormatting>
  <conditionalFormatting sqref="N175">
    <cfRule type="expression" dxfId="1247" priority="830">
      <formula>AND($K$175=TRUE,$E$176=TRUE)</formula>
    </cfRule>
  </conditionalFormatting>
  <conditionalFormatting sqref="N176">
    <cfRule type="expression" dxfId="1246" priority="829">
      <formula>AND($K$175=TRUE,$E$176=TRUE)</formula>
    </cfRule>
  </conditionalFormatting>
  <conditionalFormatting sqref="N177">
    <cfRule type="expression" dxfId="1245" priority="828">
      <formula>AND($K$175=TRUE,$E$176=TRUE)</formula>
    </cfRule>
  </conditionalFormatting>
  <conditionalFormatting sqref="N184">
    <cfRule type="expression" dxfId="1244" priority="827">
      <formula>AND($K$184=TRUE,$E$185=TRUE)</formula>
    </cfRule>
  </conditionalFormatting>
  <conditionalFormatting sqref="N185">
    <cfRule type="expression" dxfId="1243" priority="826">
      <formula>AND($K$184=TRUE,$E$185=TRUE)</formula>
    </cfRule>
  </conditionalFormatting>
  <conditionalFormatting sqref="N186">
    <cfRule type="expression" dxfId="1242" priority="825">
      <formula>AND($K$184=TRUE,$E$185=TRUE)</formula>
    </cfRule>
  </conditionalFormatting>
  <conditionalFormatting sqref="P14">
    <cfRule type="expression" dxfId="1241" priority="820">
      <formula>AND(K14=TRUE,$E$14=TRUE)</formula>
    </cfRule>
  </conditionalFormatting>
  <conditionalFormatting sqref="P16">
    <cfRule type="expression" dxfId="1240" priority="821">
      <formula>AND(K14=TRUE,$E$14=TRUE)</formula>
    </cfRule>
  </conditionalFormatting>
  <conditionalFormatting sqref="P23">
    <cfRule type="expression" dxfId="1239" priority="802">
      <formula>AND(K23=TRUE,E23=TRUE)</formula>
    </cfRule>
  </conditionalFormatting>
  <conditionalFormatting sqref="P25">
    <cfRule type="expression" dxfId="1238" priority="803">
      <formula>AND(K23=TRUE,E23=TRUE)</formula>
    </cfRule>
  </conditionalFormatting>
  <conditionalFormatting sqref="P32">
    <cfRule type="expression" dxfId="1237" priority="793">
      <formula>AND(K32=TRUE,$E$32=TRUE)</formula>
    </cfRule>
  </conditionalFormatting>
  <conditionalFormatting sqref="P34">
    <cfRule type="expression" dxfId="1236" priority="794">
      <formula>AND(K32=TRUE,$E$32=TRUE)</formula>
    </cfRule>
  </conditionalFormatting>
  <conditionalFormatting sqref="P41">
    <cfRule type="expression" dxfId="1235" priority="784">
      <formula>AND(K41,$E$41)=TRUE</formula>
    </cfRule>
  </conditionalFormatting>
  <conditionalFormatting sqref="P43">
    <cfRule type="expression" dxfId="1234" priority="785">
      <formula>AND(K41,$E$41)=TRUE</formula>
    </cfRule>
  </conditionalFormatting>
  <conditionalFormatting sqref="P50">
    <cfRule type="expression" dxfId="1233" priority="775">
      <formula>AND(K50=TRUE,$E$50=TRUE)</formula>
    </cfRule>
  </conditionalFormatting>
  <conditionalFormatting sqref="P52">
    <cfRule type="expression" dxfId="1232" priority="776">
      <formula>AND(K50=TRUE,$E$50=TRUE)</formula>
    </cfRule>
  </conditionalFormatting>
  <conditionalFormatting sqref="P68">
    <cfRule type="expression" dxfId="1231" priority="757">
      <formula>AND(K68=TRUE,$E$68=TRUE)</formula>
    </cfRule>
  </conditionalFormatting>
  <conditionalFormatting sqref="P70">
    <cfRule type="expression" dxfId="1230" priority="758">
      <formula>AND(K68=TRUE,$E$68=TRUE)</formula>
    </cfRule>
  </conditionalFormatting>
  <conditionalFormatting sqref="P77">
    <cfRule type="expression" dxfId="1229" priority="748">
      <formula>AND(K77=TRUE,$E$77=TRUE)</formula>
    </cfRule>
  </conditionalFormatting>
  <conditionalFormatting sqref="P79">
    <cfRule type="expression" dxfId="1228" priority="749">
      <formula>AND(K77=TRUE,$E$77=TRUE)</formula>
    </cfRule>
  </conditionalFormatting>
  <conditionalFormatting sqref="P86">
    <cfRule type="expression" dxfId="1227" priority="739">
      <formula>AND(K86=TRUE,$E$86=TRUE)</formula>
    </cfRule>
  </conditionalFormatting>
  <conditionalFormatting sqref="P88">
    <cfRule type="expression" dxfId="1226" priority="740">
      <formula>AND(K86=TRUE,$E$86=TRUE)</formula>
    </cfRule>
  </conditionalFormatting>
  <conditionalFormatting sqref="P95">
    <cfRule type="expression" dxfId="1225" priority="730">
      <formula>AND(K95=TRUE,$E$95=TRUE)</formula>
    </cfRule>
  </conditionalFormatting>
  <conditionalFormatting sqref="P97">
    <cfRule type="expression" dxfId="1224" priority="731">
      <formula>AND(K95=TRUE,$E$95=TRUE)</formula>
    </cfRule>
  </conditionalFormatting>
  <conditionalFormatting sqref="P104">
    <cfRule type="expression" dxfId="1223" priority="721">
      <formula>AND(K104=TRUE,$E$104=TRUE)</formula>
    </cfRule>
  </conditionalFormatting>
  <conditionalFormatting sqref="P106">
    <cfRule type="expression" dxfId="1222" priority="722">
      <formula>AND(K104=TRUE,$E$104=TRUE)</formula>
    </cfRule>
  </conditionalFormatting>
  <conditionalFormatting sqref="P113">
    <cfRule type="expression" dxfId="1221" priority="712">
      <formula>AND(K113=TRUE,$E$113=TRUE)</formula>
    </cfRule>
  </conditionalFormatting>
  <conditionalFormatting sqref="P115">
    <cfRule type="expression" dxfId="1220" priority="713">
      <formula>AND(K113=TRUE,$E$113=TRUE)</formula>
    </cfRule>
  </conditionalFormatting>
  <conditionalFormatting sqref="P131">
    <cfRule type="expression" dxfId="1219" priority="694">
      <formula>AND(K131,$E$131)=TRUE</formula>
    </cfRule>
  </conditionalFormatting>
  <conditionalFormatting sqref="P133">
    <cfRule type="expression" dxfId="1218" priority="695">
      <formula>AND(K131,$E$131)=TRUE</formula>
    </cfRule>
  </conditionalFormatting>
  <conditionalFormatting sqref="P167">
    <cfRule type="expression" dxfId="1217" priority="658">
      <formula>AND(K167,$E$167)=TRUE</formula>
    </cfRule>
  </conditionalFormatting>
  <conditionalFormatting sqref="P169">
    <cfRule type="expression" dxfId="1216" priority="659">
      <formula>AND(K167,$E$167)=TRUE</formula>
    </cfRule>
  </conditionalFormatting>
  <conditionalFormatting sqref="P3:Q3">
    <cfRule type="expression" dxfId="1215" priority="4502">
      <formula>OR(K14,K23,K32,K41,K50,K59,K68,K77,K86,K95,K104,K113,K122,K131,K140,K149,K158,K167,K176,K185)=TRUE</formula>
    </cfRule>
  </conditionalFormatting>
  <conditionalFormatting sqref="P13:Q13">
    <cfRule type="expression" dxfId="1214" priority="824">
      <formula>AND(K14=TRUE,$E$14=TRUE)</formula>
    </cfRule>
  </conditionalFormatting>
  <conditionalFormatting sqref="P22:Q22">
    <cfRule type="expression" dxfId="1213" priority="806">
      <formula>AND(K23=TRUE,E23=TRUE)</formula>
    </cfRule>
  </conditionalFormatting>
  <conditionalFormatting sqref="P31:Q31">
    <cfRule type="expression" dxfId="1212" priority="797">
      <formula>AND(K32=TRUE,$E$32=TRUE)</formula>
    </cfRule>
  </conditionalFormatting>
  <conditionalFormatting sqref="P40:Q40">
    <cfRule type="expression" dxfId="1211" priority="788">
      <formula>AND(K41,$E$41)=TRUE</formula>
    </cfRule>
  </conditionalFormatting>
  <conditionalFormatting sqref="P49:Q49">
    <cfRule type="expression" dxfId="1210" priority="779">
      <formula>AND(K50=TRUE,$E$50=TRUE)</formula>
    </cfRule>
  </conditionalFormatting>
  <conditionalFormatting sqref="P58:Q59">
    <cfRule type="expression" dxfId="1209" priority="765">
      <formula>AND($K$59,$E$59)=TRUE</formula>
    </cfRule>
  </conditionalFormatting>
  <conditionalFormatting sqref="P61:Q61">
    <cfRule type="expression" dxfId="1208" priority="767">
      <formula>AND($K$59,$E$59)=TRUE</formula>
    </cfRule>
  </conditionalFormatting>
  <conditionalFormatting sqref="P67:Q67">
    <cfRule type="expression" dxfId="1207" priority="761">
      <formula>AND(K68=TRUE,$E$68=TRUE)</formula>
    </cfRule>
  </conditionalFormatting>
  <conditionalFormatting sqref="P76:Q76">
    <cfRule type="expression" dxfId="1206" priority="752">
      <formula>AND(K77=TRUE,$E$77=TRUE)</formula>
    </cfRule>
  </conditionalFormatting>
  <conditionalFormatting sqref="P85:Q85">
    <cfRule type="expression" dxfId="1205" priority="743">
      <formula>AND(K86=TRUE,$E$86=TRUE)</formula>
    </cfRule>
  </conditionalFormatting>
  <conditionalFormatting sqref="P94:Q94">
    <cfRule type="expression" dxfId="1204" priority="734">
      <formula>AND(K95=TRUE,$E$95=TRUE)</formula>
    </cfRule>
  </conditionalFormatting>
  <conditionalFormatting sqref="P103:Q103">
    <cfRule type="expression" dxfId="1203" priority="725">
      <formula>AND(K104=TRUE,$E$104=TRUE)</formula>
    </cfRule>
  </conditionalFormatting>
  <conditionalFormatting sqref="P112:Q112">
    <cfRule type="expression" dxfId="1202" priority="716">
      <formula>AND(K113=TRUE,$E$113=TRUE)</formula>
    </cfRule>
  </conditionalFormatting>
  <conditionalFormatting sqref="P121:Q122">
    <cfRule type="expression" dxfId="1201" priority="702">
      <formula>AND($K$122,$E$122)=TRUE</formula>
    </cfRule>
  </conditionalFormatting>
  <conditionalFormatting sqref="P124:Q124">
    <cfRule type="expression" dxfId="1200" priority="704">
      <formula>AND($K$122,$E$122)=TRUE</formula>
    </cfRule>
  </conditionalFormatting>
  <conditionalFormatting sqref="P130:Q130">
    <cfRule type="expression" dxfId="1199" priority="698">
      <formula>AND(K131,$E$131)=TRUE</formula>
    </cfRule>
  </conditionalFormatting>
  <conditionalFormatting sqref="P139:Q140">
    <cfRule type="expression" dxfId="1198" priority="684">
      <formula>AND($K$140,$E$140)=TRUE</formula>
    </cfRule>
  </conditionalFormatting>
  <conditionalFormatting sqref="P142:Q142">
    <cfRule type="expression" dxfId="1197" priority="686">
      <formula>AND($K$140,$E$140)=TRUE</formula>
    </cfRule>
  </conditionalFormatting>
  <conditionalFormatting sqref="P148:Q149">
    <cfRule type="expression" dxfId="1196" priority="675">
      <formula>AND($K$149,$E$149)=TRUE</formula>
    </cfRule>
  </conditionalFormatting>
  <conditionalFormatting sqref="P151:Q151">
    <cfRule type="expression" dxfId="1195" priority="677">
      <formula>AND($K$149,$E$149)=TRUE</formula>
    </cfRule>
  </conditionalFormatting>
  <conditionalFormatting sqref="P157:Q158">
    <cfRule type="expression" dxfId="1194" priority="666">
      <formula>AND($K$158,$E$158)=TRUE</formula>
    </cfRule>
  </conditionalFormatting>
  <conditionalFormatting sqref="P160:Q160">
    <cfRule type="expression" dxfId="1193" priority="668">
      <formula>AND($K$158,$E$158)=TRUE</formula>
    </cfRule>
  </conditionalFormatting>
  <conditionalFormatting sqref="P166:Q166">
    <cfRule type="expression" dxfId="1192" priority="662">
      <formula>AND(K167,$E$167)=TRUE</formula>
    </cfRule>
  </conditionalFormatting>
  <conditionalFormatting sqref="P175:Q176">
    <cfRule type="expression" dxfId="1191" priority="648">
      <formula>AND($K$176=TRUE,$E$176=TRUE)</formula>
    </cfRule>
  </conditionalFormatting>
  <conditionalFormatting sqref="P178:Q178">
    <cfRule type="expression" dxfId="1190" priority="650">
      <formula>AND($K$176=TRUE,$E$176=TRUE)</formula>
    </cfRule>
  </conditionalFormatting>
  <conditionalFormatting sqref="P184:Q185">
    <cfRule type="expression" dxfId="1189" priority="639">
      <formula>AND($K$185=TRUE,$E$185=TRUE)</formula>
    </cfRule>
  </conditionalFormatting>
  <conditionalFormatting sqref="P187:Q187">
    <cfRule type="expression" dxfId="1188" priority="641">
      <formula>AND($K$185=TRUE,$E$185=TRUE)</formula>
    </cfRule>
  </conditionalFormatting>
  <conditionalFormatting sqref="Q14">
    <cfRule type="expression" dxfId="1187" priority="819">
      <formula>AND(K14=TRUE,$E$14=TRUE)</formula>
    </cfRule>
  </conditionalFormatting>
  <conditionalFormatting sqref="Q15">
    <cfRule type="expression" dxfId="1186" priority="823">
      <formula>AND(K14,P14,E14)=TRUE</formula>
    </cfRule>
  </conditionalFormatting>
  <conditionalFormatting sqref="Q16">
    <cfRule type="expression" dxfId="1185" priority="822">
      <formula>AND(K14=TRUE,$E$14=TRUE)</formula>
    </cfRule>
    <cfRule type="expression" dxfId="1184" priority="1022">
      <formula>P13=TRUE</formula>
    </cfRule>
  </conditionalFormatting>
  <conditionalFormatting sqref="Q17">
    <cfRule type="expression" dxfId="1183" priority="1015">
      <formula>AND(P16,K14,E14)=TRUE</formula>
    </cfRule>
  </conditionalFormatting>
  <conditionalFormatting sqref="Q18">
    <cfRule type="expression" dxfId="1182" priority="1025">
      <formula>AND(P16,K14,E14)=TRUE</formula>
    </cfRule>
  </conditionalFormatting>
  <conditionalFormatting sqref="Q23">
    <cfRule type="expression" dxfId="1181" priority="801">
      <formula>AND(K23=TRUE,E23=TRUE)</formula>
    </cfRule>
  </conditionalFormatting>
  <conditionalFormatting sqref="Q24">
    <cfRule type="expression" dxfId="1180" priority="805">
      <formula>AND(K23,P23,E23)=TRUE</formula>
    </cfRule>
  </conditionalFormatting>
  <conditionalFormatting sqref="Q25">
    <cfRule type="expression" dxfId="1179" priority="808">
      <formula>P22=TRUE</formula>
    </cfRule>
    <cfRule type="expression" dxfId="1178" priority="804">
      <formula>AND(K23=TRUE,E23=TRUE)</formula>
    </cfRule>
  </conditionalFormatting>
  <conditionalFormatting sqref="Q26">
    <cfRule type="expression" dxfId="1177" priority="807">
      <formula>AND(P25,K23,E23)=TRUE</formula>
    </cfRule>
  </conditionalFormatting>
  <conditionalFormatting sqref="Q27">
    <cfRule type="expression" dxfId="1176" priority="809">
      <formula>AND(P25,K23,E23)=TRUE</formula>
    </cfRule>
  </conditionalFormatting>
  <conditionalFormatting sqref="Q32">
    <cfRule type="expression" dxfId="1175" priority="792">
      <formula>AND(K32=TRUE,$E$32=TRUE)</formula>
    </cfRule>
  </conditionalFormatting>
  <conditionalFormatting sqref="Q33">
    <cfRule type="expression" dxfId="1174" priority="796">
      <formula>AND(K32,P32,E32)=TRUE</formula>
    </cfRule>
  </conditionalFormatting>
  <conditionalFormatting sqref="Q34">
    <cfRule type="expression" dxfId="1173" priority="795">
      <formula>AND(K32=TRUE,$E$32=TRUE)</formula>
    </cfRule>
    <cfRule type="expression" dxfId="1172" priority="799">
      <formula>P31=TRUE</formula>
    </cfRule>
  </conditionalFormatting>
  <conditionalFormatting sqref="Q35">
    <cfRule type="expression" dxfId="1171" priority="798">
      <formula>AND(P34,K32,E32)=TRUE</formula>
    </cfRule>
  </conditionalFormatting>
  <conditionalFormatting sqref="Q36">
    <cfRule type="expression" dxfId="1170" priority="800">
      <formula>AND(P34,K32,E32)=TRUE</formula>
    </cfRule>
  </conditionalFormatting>
  <conditionalFormatting sqref="Q41">
    <cfRule type="expression" dxfId="1169" priority="783">
      <formula>AND(K41,$E$41)=TRUE</formula>
    </cfRule>
  </conditionalFormatting>
  <conditionalFormatting sqref="Q42">
    <cfRule type="expression" dxfId="1168" priority="787">
      <formula>AND(K41,P41,E41)=TRUE</formula>
    </cfRule>
  </conditionalFormatting>
  <conditionalFormatting sqref="Q43">
    <cfRule type="expression" dxfId="1167" priority="786">
      <formula>AND(K41,$E$41)=TRUE</formula>
    </cfRule>
    <cfRule type="expression" dxfId="1166" priority="790">
      <formula>P40=TRUE</formula>
    </cfRule>
  </conditionalFormatting>
  <conditionalFormatting sqref="Q44">
    <cfRule type="expression" dxfId="1165" priority="789">
      <formula>AND(P43,K41,E41)=TRUE</formula>
    </cfRule>
  </conditionalFormatting>
  <conditionalFormatting sqref="Q45">
    <cfRule type="expression" dxfId="1164" priority="791">
      <formula>AND(P43,K41,E41)=TRUE</formula>
    </cfRule>
  </conditionalFormatting>
  <conditionalFormatting sqref="Q50">
    <cfRule type="expression" dxfId="1163" priority="774">
      <formula>AND(K50=TRUE,$E$50=TRUE)</formula>
    </cfRule>
  </conditionalFormatting>
  <conditionalFormatting sqref="Q51">
    <cfRule type="expression" dxfId="1162" priority="778">
      <formula>AND(K50,P50,$E$50)=TRUE</formula>
    </cfRule>
  </conditionalFormatting>
  <conditionalFormatting sqref="Q52">
    <cfRule type="expression" dxfId="1161" priority="781">
      <formula>P49=TRUE</formula>
    </cfRule>
    <cfRule type="expression" dxfId="1160" priority="777">
      <formula>AND(K50=TRUE,$E$50=TRUE)</formula>
    </cfRule>
  </conditionalFormatting>
  <conditionalFormatting sqref="Q53">
    <cfRule type="expression" dxfId="1159" priority="780">
      <formula>AND(P52,K50,$E$50)=TRUE</formula>
    </cfRule>
  </conditionalFormatting>
  <conditionalFormatting sqref="Q54">
    <cfRule type="expression" dxfId="1158" priority="782">
      <formula>AND(P52,K50,$E$50)=TRUE</formula>
    </cfRule>
  </conditionalFormatting>
  <conditionalFormatting sqref="Q60">
    <cfRule type="expression" dxfId="1157" priority="769">
      <formula>AND(K59,P59,$E$59)=TRUE</formula>
    </cfRule>
  </conditionalFormatting>
  <conditionalFormatting sqref="Q61">
    <cfRule type="expression" dxfId="1156" priority="772">
      <formula>P58=TRUE</formula>
    </cfRule>
  </conditionalFormatting>
  <conditionalFormatting sqref="Q62">
    <cfRule type="expression" dxfId="1155" priority="771">
      <formula>AND(P61,K59,$E$59)=TRUE</formula>
    </cfRule>
  </conditionalFormatting>
  <conditionalFormatting sqref="Q63">
    <cfRule type="expression" dxfId="1154" priority="773">
      <formula>AND(P61,K59,$E$59)=TRUE</formula>
    </cfRule>
  </conditionalFormatting>
  <conditionalFormatting sqref="Q68">
    <cfRule type="expression" dxfId="1153" priority="756">
      <formula>AND(K68=TRUE,$E$68=TRUE)</formula>
    </cfRule>
  </conditionalFormatting>
  <conditionalFormatting sqref="Q69">
    <cfRule type="expression" dxfId="1152" priority="760">
      <formula>AND(K68,P68,$E$68)=TRUE</formula>
    </cfRule>
  </conditionalFormatting>
  <conditionalFormatting sqref="Q70">
    <cfRule type="expression" dxfId="1151" priority="763">
      <formula>P67=TRUE</formula>
    </cfRule>
    <cfRule type="expression" dxfId="1150" priority="759">
      <formula>AND(K68=TRUE,$E$68=TRUE)</formula>
    </cfRule>
  </conditionalFormatting>
  <conditionalFormatting sqref="Q71">
    <cfRule type="expression" dxfId="1149" priority="762">
      <formula>AND(P70,K68,$E$68)=TRUE</formula>
    </cfRule>
  </conditionalFormatting>
  <conditionalFormatting sqref="Q72">
    <cfRule type="expression" dxfId="1148" priority="764">
      <formula>AND(P70,K68,$E$68)=TRUE</formula>
    </cfRule>
  </conditionalFormatting>
  <conditionalFormatting sqref="Q77">
    <cfRule type="expression" dxfId="1147" priority="747">
      <formula>AND(K77=TRUE,$E$77=TRUE)</formula>
    </cfRule>
  </conditionalFormatting>
  <conditionalFormatting sqref="Q78">
    <cfRule type="expression" dxfId="1146" priority="751">
      <formula>AND(K77,P77,$E$77)=TRUE</formula>
    </cfRule>
  </conditionalFormatting>
  <conditionalFormatting sqref="Q79">
    <cfRule type="expression" dxfId="1145" priority="750">
      <formula>AND(K77=TRUE,$E$77=TRUE)</formula>
    </cfRule>
    <cfRule type="expression" dxfId="1144" priority="754">
      <formula>P76=TRUE</formula>
    </cfRule>
  </conditionalFormatting>
  <conditionalFormatting sqref="Q80">
    <cfRule type="expression" dxfId="1143" priority="753">
      <formula>AND(P79,K77,$E$77)=TRUE</formula>
    </cfRule>
  </conditionalFormatting>
  <conditionalFormatting sqref="Q81">
    <cfRule type="expression" dxfId="1142" priority="755">
      <formula>AND(P79,K77,$E$77)=TRUE</formula>
    </cfRule>
  </conditionalFormatting>
  <conditionalFormatting sqref="Q86">
    <cfRule type="expression" dxfId="1141" priority="738">
      <formula>AND(K86=TRUE,$E$86=TRUE)</formula>
    </cfRule>
  </conditionalFormatting>
  <conditionalFormatting sqref="Q87">
    <cfRule type="expression" dxfId="1140" priority="742">
      <formula>AND(K86,P86,$E$86)=TRUE</formula>
    </cfRule>
  </conditionalFormatting>
  <conditionalFormatting sqref="Q88">
    <cfRule type="expression" dxfId="1139" priority="745">
      <formula>P85=TRUE</formula>
    </cfRule>
    <cfRule type="expression" dxfId="1138" priority="741">
      <formula>AND(K86=TRUE,$E$86=TRUE)</formula>
    </cfRule>
  </conditionalFormatting>
  <conditionalFormatting sqref="Q89">
    <cfRule type="expression" dxfId="1137" priority="744">
      <formula>AND(P88,K86,$E$86)=TRUE</formula>
    </cfRule>
  </conditionalFormatting>
  <conditionalFormatting sqref="Q90">
    <cfRule type="expression" dxfId="1136" priority="746">
      <formula>AND(P88,K86,$E$86)=TRUE</formula>
    </cfRule>
  </conditionalFormatting>
  <conditionalFormatting sqref="Q95">
    <cfRule type="expression" dxfId="1135" priority="729">
      <formula>AND(K95=TRUE,$E$95=TRUE)</formula>
    </cfRule>
  </conditionalFormatting>
  <conditionalFormatting sqref="Q96">
    <cfRule type="expression" dxfId="1134" priority="733">
      <formula>AND(K95,P95,$E$95)=TRUE</formula>
    </cfRule>
  </conditionalFormatting>
  <conditionalFormatting sqref="Q97">
    <cfRule type="expression" dxfId="1133" priority="732">
      <formula>AND(K95=TRUE,$E$95=TRUE)</formula>
    </cfRule>
    <cfRule type="expression" dxfId="1132" priority="736">
      <formula>P94=TRUE</formula>
    </cfRule>
  </conditionalFormatting>
  <conditionalFormatting sqref="Q98">
    <cfRule type="expression" dxfId="1131" priority="735">
      <formula>AND(P97,K95,$E$95)=TRUE</formula>
    </cfRule>
  </conditionalFormatting>
  <conditionalFormatting sqref="Q99">
    <cfRule type="expression" dxfId="1130" priority="737">
      <formula>AND(P97,K95,$E$95)=TRUE</formula>
    </cfRule>
  </conditionalFormatting>
  <conditionalFormatting sqref="Q104">
    <cfRule type="expression" dxfId="1129" priority="720">
      <formula>AND(K104=TRUE,$E$104=TRUE)</formula>
    </cfRule>
  </conditionalFormatting>
  <conditionalFormatting sqref="Q105">
    <cfRule type="expression" dxfId="1128" priority="724">
      <formula>AND(K104,P104,$E$104)=TRUE</formula>
    </cfRule>
  </conditionalFormatting>
  <conditionalFormatting sqref="Q106">
    <cfRule type="expression" dxfId="1127" priority="723">
      <formula>AND(K104=TRUE,$E$104=TRUE)</formula>
    </cfRule>
    <cfRule type="expression" dxfId="1126" priority="727">
      <formula>P103=TRUE</formula>
    </cfRule>
  </conditionalFormatting>
  <conditionalFormatting sqref="Q107">
    <cfRule type="expression" dxfId="1125" priority="726">
      <formula>AND(P106,K104,$E$104)=TRUE</formula>
    </cfRule>
  </conditionalFormatting>
  <conditionalFormatting sqref="Q108">
    <cfRule type="expression" dxfId="1124" priority="728">
      <formula>AND(P106,K104,$E$104)=TRUE</formula>
    </cfRule>
  </conditionalFormatting>
  <conditionalFormatting sqref="Q113">
    <cfRule type="expression" dxfId="1123" priority="711">
      <formula>AND(K113=TRUE,$E$113=TRUE)</formula>
    </cfRule>
  </conditionalFormatting>
  <conditionalFormatting sqref="Q114">
    <cfRule type="expression" dxfId="1122" priority="715">
      <formula>AND(K113,P113,$E$113)=TRUE</formula>
    </cfRule>
  </conditionalFormatting>
  <conditionalFormatting sqref="Q115">
    <cfRule type="expression" dxfId="1121" priority="714">
      <formula>AND(K113=TRUE,$E$113=TRUE)</formula>
    </cfRule>
    <cfRule type="expression" dxfId="1120" priority="718">
      <formula>P112=TRUE</formula>
    </cfRule>
  </conditionalFormatting>
  <conditionalFormatting sqref="Q116">
    <cfRule type="expression" dxfId="1119" priority="717">
      <formula>AND(P115,K113,$E$113)=TRUE</formula>
    </cfRule>
  </conditionalFormatting>
  <conditionalFormatting sqref="Q117">
    <cfRule type="expression" dxfId="1118" priority="719">
      <formula>AND(P115,K113,$E$113)=TRUE</formula>
    </cfRule>
  </conditionalFormatting>
  <conditionalFormatting sqref="Q123">
    <cfRule type="expression" dxfId="1117" priority="706">
      <formula>AND(K122,P122,E122)</formula>
    </cfRule>
  </conditionalFormatting>
  <conditionalFormatting sqref="Q124">
    <cfRule type="expression" dxfId="1116" priority="709">
      <formula>P121=TRUE</formula>
    </cfRule>
  </conditionalFormatting>
  <conditionalFormatting sqref="Q125">
    <cfRule type="expression" dxfId="1115" priority="708">
      <formula>AND(P124,K122,$E$122)=TRUE</formula>
    </cfRule>
  </conditionalFormatting>
  <conditionalFormatting sqref="Q126">
    <cfRule type="expression" dxfId="1114" priority="710">
      <formula>AND(P124,K122,E122)=TRUE</formula>
    </cfRule>
  </conditionalFormatting>
  <conditionalFormatting sqref="Q131">
    <cfRule type="expression" dxfId="1113" priority="693">
      <formula>AND(K131,$E$131)=TRUE</formula>
    </cfRule>
  </conditionalFormatting>
  <conditionalFormatting sqref="Q132">
    <cfRule type="expression" dxfId="1112" priority="697">
      <formula>AND(K131,P131,$E$131)=TRUE</formula>
    </cfRule>
  </conditionalFormatting>
  <conditionalFormatting sqref="Q133">
    <cfRule type="expression" dxfId="1111" priority="696">
      <formula>AND(K131,$E$131)=TRUE</formula>
    </cfRule>
    <cfRule type="expression" dxfId="1110" priority="700">
      <formula>AND(K131,$E$131)=TRUE</formula>
    </cfRule>
  </conditionalFormatting>
  <conditionalFormatting sqref="Q134">
    <cfRule type="expression" dxfId="1109" priority="699">
      <formula>AND(P133,K131,$E$131)=TRUE</formula>
    </cfRule>
  </conditionalFormatting>
  <conditionalFormatting sqref="Q135">
    <cfRule type="expression" dxfId="1108" priority="701">
      <formula>AND(P133,K131,$E$131)=TRUE</formula>
    </cfRule>
  </conditionalFormatting>
  <conditionalFormatting sqref="Q141">
    <cfRule type="expression" dxfId="1107" priority="688">
      <formula>AND(K140,P140,$E$140)=TRUE</formula>
    </cfRule>
  </conditionalFormatting>
  <conditionalFormatting sqref="Q142">
    <cfRule type="expression" dxfId="1106" priority="691">
      <formula>P139=TRUE</formula>
    </cfRule>
  </conditionalFormatting>
  <conditionalFormatting sqref="Q143">
    <cfRule type="expression" dxfId="1105" priority="690">
      <formula>AND(P142,K140,$E$140)=TRUE</formula>
    </cfRule>
  </conditionalFormatting>
  <conditionalFormatting sqref="Q144">
    <cfRule type="expression" dxfId="1104" priority="692">
      <formula>AND(P142,K140,$E$140)=TRUE</formula>
    </cfRule>
  </conditionalFormatting>
  <conditionalFormatting sqref="Q150">
    <cfRule type="expression" dxfId="1103" priority="679">
      <formula>AND(K149,P149,$E$149)=TRUE</formula>
    </cfRule>
  </conditionalFormatting>
  <conditionalFormatting sqref="Q151">
    <cfRule type="expression" dxfId="1102" priority="682">
      <formula>P148=TRUE</formula>
    </cfRule>
  </conditionalFormatting>
  <conditionalFormatting sqref="Q152">
    <cfRule type="expression" dxfId="1101" priority="681">
      <formula>AND(P151,K149,$E$149)=TRUE</formula>
    </cfRule>
  </conditionalFormatting>
  <conditionalFormatting sqref="Q153">
    <cfRule type="expression" dxfId="1100" priority="683">
      <formula>AND(P151,K149,$E$149)=TRUE</formula>
    </cfRule>
  </conditionalFormatting>
  <conditionalFormatting sqref="Q159">
    <cfRule type="expression" dxfId="1099" priority="670">
      <formula>AND(K158,P158,$E$158)=TRUE</formula>
    </cfRule>
  </conditionalFormatting>
  <conditionalFormatting sqref="Q160">
    <cfRule type="expression" dxfId="1098" priority="673">
      <formula>P157=TRUE</formula>
    </cfRule>
  </conditionalFormatting>
  <conditionalFormatting sqref="Q161">
    <cfRule type="expression" dxfId="1097" priority="672">
      <formula>AND(P160,K158,$E$158)=TRUE</formula>
    </cfRule>
  </conditionalFormatting>
  <conditionalFormatting sqref="Q162">
    <cfRule type="expression" dxfId="1096" priority="674">
      <formula>AND(P160,K158,$E$158)=TRUE</formula>
    </cfRule>
  </conditionalFormatting>
  <conditionalFormatting sqref="Q167">
    <cfRule type="expression" dxfId="1095" priority="657">
      <formula>AND($K$167,$E$167)=TRUE</formula>
    </cfRule>
  </conditionalFormatting>
  <conditionalFormatting sqref="Q168">
    <cfRule type="expression" dxfId="1094" priority="661">
      <formula>AND(K167,P167,$E$167)=TRUE</formula>
    </cfRule>
  </conditionalFormatting>
  <conditionalFormatting sqref="Q169">
    <cfRule type="expression" dxfId="1093" priority="660">
      <formula>AND(K167,$E$167)=TRUE</formula>
    </cfRule>
    <cfRule type="expression" dxfId="1092" priority="664">
      <formula>P166=TRUE</formula>
    </cfRule>
  </conditionalFormatting>
  <conditionalFormatting sqref="Q170">
    <cfRule type="expression" dxfId="1091" priority="663">
      <formula>AND(P169,K167,$E$167)=TRUE</formula>
    </cfRule>
  </conditionalFormatting>
  <conditionalFormatting sqref="Q171">
    <cfRule type="expression" dxfId="1090" priority="665">
      <formula>AND(P169,K167,$E$167)=TRUE</formula>
    </cfRule>
  </conditionalFormatting>
  <conditionalFormatting sqref="Q177">
    <cfRule type="expression" dxfId="1089" priority="652">
      <formula>AND(K176,P176,$E$176)=TRUE</formula>
    </cfRule>
  </conditionalFormatting>
  <conditionalFormatting sqref="Q178">
    <cfRule type="expression" dxfId="1088" priority="655">
      <formula>P175=TRUE</formula>
    </cfRule>
  </conditionalFormatting>
  <conditionalFormatting sqref="Q179">
    <cfRule type="expression" dxfId="1087" priority="654">
      <formula>AND(P178,K176,$E$176)=TRUE</formula>
    </cfRule>
  </conditionalFormatting>
  <conditionalFormatting sqref="Q180">
    <cfRule type="expression" dxfId="1086" priority="656">
      <formula>AND(P178,K176,$E$176)=TRUE</formula>
    </cfRule>
  </conditionalFormatting>
  <conditionalFormatting sqref="Q186">
    <cfRule type="expression" dxfId="1085" priority="643">
      <formula>AND(K185,P185,$E$185=TRUE)</formula>
    </cfRule>
  </conditionalFormatting>
  <conditionalFormatting sqref="Q187">
    <cfRule type="expression" dxfId="1084" priority="646">
      <formula>P184=TRUE</formula>
    </cfRule>
  </conditionalFormatting>
  <conditionalFormatting sqref="Q188">
    <cfRule type="expression" dxfId="1083" priority="645">
      <formula>AND(P187,K185)=TRUE</formula>
    </cfRule>
  </conditionalFormatting>
  <conditionalFormatting sqref="Q189">
    <cfRule type="expression" dxfId="1082" priority="1">
      <formula>AND($P$187=TRUE,$K$185=TRUE,$E$185=TRUE)</formula>
    </cfRule>
  </conditionalFormatting>
  <conditionalFormatting sqref="Q10:R10">
    <cfRule type="expression" dxfId="1081" priority="4503">
      <formula>OR(K14,K23,K32,K41,K50,K59,K68,K77,K86,K95,K104,K113,K122,K131,K140,K149,K158,K167,K176,K185)=TRUE</formula>
    </cfRule>
  </conditionalFormatting>
  <conditionalFormatting sqref="S14">
    <cfRule type="expression" dxfId="1080" priority="473">
      <formula>E15=TRUE</formula>
    </cfRule>
  </conditionalFormatting>
  <conditionalFormatting sqref="S16">
    <cfRule type="expression" dxfId="1079" priority="466">
      <formula>E15=TRUE</formula>
    </cfRule>
  </conditionalFormatting>
  <conditionalFormatting sqref="S17">
    <cfRule type="expression" dxfId="1078" priority="467">
      <formula>E15=TRUE</formula>
    </cfRule>
  </conditionalFormatting>
  <conditionalFormatting sqref="S23">
    <cfRule type="expression" dxfId="1076" priority="463">
      <formula>E24=TRUE</formula>
    </cfRule>
  </conditionalFormatting>
  <conditionalFormatting sqref="S25">
    <cfRule type="expression" dxfId="1075" priority="456">
      <formula>E24=TRUE</formula>
    </cfRule>
  </conditionalFormatting>
  <conditionalFormatting sqref="S26">
    <cfRule type="expression" dxfId="1074" priority="457">
      <formula>E24=TRUE</formula>
    </cfRule>
  </conditionalFormatting>
  <conditionalFormatting sqref="S32">
    <cfRule type="expression" dxfId="1073" priority="453">
      <formula>E33=TRUE</formula>
    </cfRule>
  </conditionalFormatting>
  <conditionalFormatting sqref="S34">
    <cfRule type="expression" dxfId="1072" priority="446">
      <formula>E33=TRUE</formula>
    </cfRule>
  </conditionalFormatting>
  <conditionalFormatting sqref="S35">
    <cfRule type="expression" dxfId="1071" priority="447">
      <formula>E33=TRUE</formula>
    </cfRule>
  </conditionalFormatting>
  <conditionalFormatting sqref="S41">
    <cfRule type="expression" dxfId="1070" priority="443">
      <formula>E42=TRUE</formula>
    </cfRule>
  </conditionalFormatting>
  <conditionalFormatting sqref="S43">
    <cfRule type="expression" dxfId="1069" priority="436">
      <formula>E42=TRUE</formula>
    </cfRule>
  </conditionalFormatting>
  <conditionalFormatting sqref="S44">
    <cfRule type="expression" dxfId="1068" priority="437">
      <formula>E42=TRUE</formula>
    </cfRule>
  </conditionalFormatting>
  <conditionalFormatting sqref="S50">
    <cfRule type="expression" dxfId="1067" priority="433">
      <formula>E51=TRUE</formula>
    </cfRule>
  </conditionalFormatting>
  <conditionalFormatting sqref="S52">
    <cfRule type="expression" dxfId="1066" priority="426">
      <formula>E51=TRUE</formula>
    </cfRule>
  </conditionalFormatting>
  <conditionalFormatting sqref="S53">
    <cfRule type="expression" dxfId="1065" priority="427">
      <formula>E51=TRUE</formula>
    </cfRule>
  </conditionalFormatting>
  <conditionalFormatting sqref="S59">
    <cfRule type="expression" dxfId="1064" priority="423">
      <formula>E60=TRUE</formula>
    </cfRule>
  </conditionalFormatting>
  <conditionalFormatting sqref="S61">
    <cfRule type="expression" dxfId="1063" priority="416">
      <formula>E60=TRUE</formula>
    </cfRule>
  </conditionalFormatting>
  <conditionalFormatting sqref="S62">
    <cfRule type="expression" dxfId="1062" priority="417">
      <formula>E60=TRUE</formula>
    </cfRule>
  </conditionalFormatting>
  <conditionalFormatting sqref="S68">
    <cfRule type="expression" dxfId="1061" priority="413">
      <formula>E69=TRUE</formula>
    </cfRule>
  </conditionalFormatting>
  <conditionalFormatting sqref="S70">
    <cfRule type="expression" dxfId="1060" priority="406">
      <formula>E69=TRUE</formula>
    </cfRule>
  </conditionalFormatting>
  <conditionalFormatting sqref="S71">
    <cfRule type="expression" dxfId="1059" priority="407">
      <formula>E69=TRUE</formula>
    </cfRule>
  </conditionalFormatting>
  <conditionalFormatting sqref="S77">
    <cfRule type="expression" dxfId="1058" priority="403">
      <formula>E78=TRUE</formula>
    </cfRule>
  </conditionalFormatting>
  <conditionalFormatting sqref="S79">
    <cfRule type="expression" dxfId="1057" priority="396">
      <formula>E78=TRUE</formula>
    </cfRule>
  </conditionalFormatting>
  <conditionalFormatting sqref="S80">
    <cfRule type="expression" dxfId="1056" priority="397">
      <formula>E78=TRUE</formula>
    </cfRule>
  </conditionalFormatting>
  <conditionalFormatting sqref="S86">
    <cfRule type="expression" dxfId="1055" priority="393">
      <formula>E87=TRUE</formula>
    </cfRule>
  </conditionalFormatting>
  <conditionalFormatting sqref="S88">
    <cfRule type="expression" dxfId="1054" priority="386">
      <formula>E87=TRUE</formula>
    </cfRule>
  </conditionalFormatting>
  <conditionalFormatting sqref="S89">
    <cfRule type="expression" dxfId="1053" priority="387">
      <formula>E87=TRUE</formula>
    </cfRule>
  </conditionalFormatting>
  <conditionalFormatting sqref="S95">
    <cfRule type="expression" dxfId="1052" priority="383">
      <formula>E96=TRUE</formula>
    </cfRule>
  </conditionalFormatting>
  <conditionalFormatting sqref="S97">
    <cfRule type="expression" dxfId="1051" priority="376">
      <formula>E96=TRUE</formula>
    </cfRule>
  </conditionalFormatting>
  <conditionalFormatting sqref="S98">
    <cfRule type="expression" dxfId="1050" priority="377">
      <formula>E96=TRUE</formula>
    </cfRule>
  </conditionalFormatting>
  <conditionalFormatting sqref="S104">
    <cfRule type="expression" dxfId="1049" priority="373">
      <formula>E105=TRUE</formula>
    </cfRule>
  </conditionalFormatting>
  <conditionalFormatting sqref="S106">
    <cfRule type="expression" dxfId="1048" priority="366">
      <formula>E105=TRUE</formula>
    </cfRule>
  </conditionalFormatting>
  <conditionalFormatting sqref="S107">
    <cfRule type="expression" dxfId="1047" priority="367">
      <formula>E105=TRUE</formula>
    </cfRule>
  </conditionalFormatting>
  <conditionalFormatting sqref="S113">
    <cfRule type="expression" dxfId="1046" priority="363">
      <formula>E114=TRUE</formula>
    </cfRule>
  </conditionalFormatting>
  <conditionalFormatting sqref="S115">
    <cfRule type="expression" dxfId="1045" priority="356">
      <formula>E114=TRUE</formula>
    </cfRule>
  </conditionalFormatting>
  <conditionalFormatting sqref="S116">
    <cfRule type="expression" dxfId="1044" priority="357">
      <formula>E114=TRUE</formula>
    </cfRule>
  </conditionalFormatting>
  <conditionalFormatting sqref="S122">
    <cfRule type="expression" dxfId="1043" priority="353">
      <formula>E123=TRUE</formula>
    </cfRule>
  </conditionalFormatting>
  <conditionalFormatting sqref="S124">
    <cfRule type="expression" dxfId="1042" priority="346">
      <formula>E123=TRUE</formula>
    </cfRule>
  </conditionalFormatting>
  <conditionalFormatting sqref="S125">
    <cfRule type="expression" dxfId="1041" priority="347">
      <formula>E123=TRUE</formula>
    </cfRule>
  </conditionalFormatting>
  <conditionalFormatting sqref="S131">
    <cfRule type="expression" dxfId="1040" priority="343">
      <formula>E132=TRUE</formula>
    </cfRule>
  </conditionalFormatting>
  <conditionalFormatting sqref="S133">
    <cfRule type="expression" dxfId="1039" priority="336">
      <formula>E132=TRUE</formula>
    </cfRule>
  </conditionalFormatting>
  <conditionalFormatting sqref="S134">
    <cfRule type="expression" dxfId="1038" priority="337">
      <formula>E132=TRUE</formula>
    </cfRule>
  </conditionalFormatting>
  <conditionalFormatting sqref="S140">
    <cfRule type="expression" dxfId="1037" priority="333">
      <formula>E141=TRUE</formula>
    </cfRule>
  </conditionalFormatting>
  <conditionalFormatting sqref="S142">
    <cfRule type="expression" dxfId="1036" priority="326">
      <formula>E141=TRUE</formula>
    </cfRule>
  </conditionalFormatting>
  <conditionalFormatting sqref="S143">
    <cfRule type="expression" dxfId="1035" priority="327">
      <formula>E141=TRUE</formula>
    </cfRule>
  </conditionalFormatting>
  <conditionalFormatting sqref="S149">
    <cfRule type="expression" dxfId="1034" priority="323">
      <formula>E150=TRUE</formula>
    </cfRule>
  </conditionalFormatting>
  <conditionalFormatting sqref="S151">
    <cfRule type="expression" dxfId="1033" priority="316">
      <formula>E150=TRUE</formula>
    </cfRule>
  </conditionalFormatting>
  <conditionalFormatting sqref="S152">
    <cfRule type="expression" dxfId="1032" priority="317">
      <formula>E150=TRUE</formula>
    </cfRule>
  </conditionalFormatting>
  <conditionalFormatting sqref="S158">
    <cfRule type="expression" dxfId="1031" priority="313">
      <formula>E159=TRUE</formula>
    </cfRule>
  </conditionalFormatting>
  <conditionalFormatting sqref="S160">
    <cfRule type="expression" dxfId="1030" priority="306">
      <formula>E159=TRUE</formula>
    </cfRule>
  </conditionalFormatting>
  <conditionalFormatting sqref="S161">
    <cfRule type="expression" dxfId="1029" priority="307">
      <formula>E159=TRUE</formula>
    </cfRule>
  </conditionalFormatting>
  <conditionalFormatting sqref="S167">
    <cfRule type="expression" dxfId="1028" priority="303">
      <formula>E168=TRUE</formula>
    </cfRule>
  </conditionalFormatting>
  <conditionalFormatting sqref="S169">
    <cfRule type="expression" dxfId="1027" priority="296">
      <formula>E168=TRUE</formula>
    </cfRule>
  </conditionalFormatting>
  <conditionalFormatting sqref="S170">
    <cfRule type="expression" dxfId="1026" priority="297">
      <formula>E168=TRUE</formula>
    </cfRule>
  </conditionalFormatting>
  <conditionalFormatting sqref="S176">
    <cfRule type="expression" dxfId="1025" priority="293">
      <formula>E177=TRUE</formula>
    </cfRule>
  </conditionalFormatting>
  <conditionalFormatting sqref="S178">
    <cfRule type="expression" dxfId="1024" priority="286">
      <formula>E177=TRUE</formula>
    </cfRule>
  </conditionalFormatting>
  <conditionalFormatting sqref="S179">
    <cfRule type="expression" dxfId="1023" priority="287">
      <formula>E177=TRUE</formula>
    </cfRule>
  </conditionalFormatting>
  <conditionalFormatting sqref="S185">
    <cfRule type="expression" dxfId="1022" priority="283">
      <formula>E186=TRUE</formula>
    </cfRule>
  </conditionalFormatting>
  <conditionalFormatting sqref="S187">
    <cfRule type="expression" dxfId="1021" priority="276">
      <formula>E186=TRUE</formula>
    </cfRule>
  </conditionalFormatting>
  <conditionalFormatting sqref="S188">
    <cfRule type="expression" dxfId="1020" priority="277">
      <formula>E186=TRUE</formula>
    </cfRule>
  </conditionalFormatting>
  <conditionalFormatting sqref="S3:T3">
    <cfRule type="expression" dxfId="1019" priority="4504">
      <formula>OR(E15,E24,E33,E42,E51,E60,E69,E78,E87,E96,E105,E114,E123,E132,E141,E150,E159,E168,E177,E186)=TRUE</formula>
    </cfRule>
  </conditionalFormatting>
  <conditionalFormatting sqref="S10:T10">
    <cfRule type="expression" dxfId="1018" priority="4505">
      <formula>OR(E15,E24,E33,E42,E51,E60,E69,E78,E87,E96,E105,E114,E123,E132,E141,E150,E159,E168,E177,E186)=TRUE</formula>
    </cfRule>
  </conditionalFormatting>
  <conditionalFormatting sqref="S13:T13">
    <cfRule type="expression" dxfId="1017" priority="475">
      <formula>E15=TRUE</formula>
    </cfRule>
  </conditionalFormatting>
  <conditionalFormatting sqref="S15:T15">
    <cfRule type="expression" dxfId="1016" priority="472">
      <formula>E15=TRUE</formula>
    </cfRule>
  </conditionalFormatting>
  <conditionalFormatting sqref="S22:T22">
    <cfRule type="expression" dxfId="1015" priority="465">
      <formula>E24=TRUE</formula>
    </cfRule>
  </conditionalFormatting>
  <conditionalFormatting sqref="S24:T24">
    <cfRule type="expression" dxfId="1014" priority="462">
      <formula>E24=TRUE</formula>
    </cfRule>
  </conditionalFormatting>
  <conditionalFormatting sqref="S31:T31">
    <cfRule type="expression" dxfId="1012" priority="455">
      <formula>E33=TRUE</formula>
    </cfRule>
  </conditionalFormatting>
  <conditionalFormatting sqref="S33:T33">
    <cfRule type="expression" dxfId="1011" priority="452">
      <formula>E33=TRUE</formula>
    </cfRule>
  </conditionalFormatting>
  <conditionalFormatting sqref="S40:T40">
    <cfRule type="expression" dxfId="1009" priority="445">
      <formula>E42=TRUE</formula>
    </cfRule>
  </conditionalFormatting>
  <conditionalFormatting sqref="S42:T42">
    <cfRule type="expression" dxfId="1008" priority="442">
      <formula>E42=TRUE</formula>
    </cfRule>
  </conditionalFormatting>
  <conditionalFormatting sqref="S49:T49">
    <cfRule type="expression" dxfId="1006" priority="435">
      <formula>E51=TRUE</formula>
    </cfRule>
  </conditionalFormatting>
  <conditionalFormatting sqref="S51:T51">
    <cfRule type="expression" dxfId="1005" priority="432">
      <formula>E51=TRUE</formula>
    </cfRule>
  </conditionalFormatting>
  <conditionalFormatting sqref="S58:T58">
    <cfRule type="expression" dxfId="1003" priority="425">
      <formula>E60=TRUE</formula>
    </cfRule>
  </conditionalFormatting>
  <conditionalFormatting sqref="S60:T60">
    <cfRule type="expression" dxfId="1002" priority="422">
      <formula>E60=TRUE</formula>
    </cfRule>
  </conditionalFormatting>
  <conditionalFormatting sqref="S67:T67">
    <cfRule type="expression" dxfId="1000" priority="415">
      <formula>E69=TRUE</formula>
    </cfRule>
  </conditionalFormatting>
  <conditionalFormatting sqref="S69:T69">
    <cfRule type="expression" dxfId="999" priority="412">
      <formula>E69=TRUE</formula>
    </cfRule>
  </conditionalFormatting>
  <conditionalFormatting sqref="S76:T76">
    <cfRule type="expression" dxfId="997" priority="405">
      <formula>E78=TRUE</formula>
    </cfRule>
  </conditionalFormatting>
  <conditionalFormatting sqref="S78:T78">
    <cfRule type="expression" dxfId="996" priority="402">
      <formula>E78=TRUE</formula>
    </cfRule>
  </conditionalFormatting>
  <conditionalFormatting sqref="S85:T85">
    <cfRule type="expression" dxfId="994" priority="395">
      <formula>E87=TRUE</formula>
    </cfRule>
  </conditionalFormatting>
  <conditionalFormatting sqref="S87:T87">
    <cfRule type="expression" dxfId="993" priority="392">
      <formula>E87=TRUE</formula>
    </cfRule>
  </conditionalFormatting>
  <conditionalFormatting sqref="S94:T94">
    <cfRule type="expression" dxfId="991" priority="385">
      <formula>E96=TRUE</formula>
    </cfRule>
  </conditionalFormatting>
  <conditionalFormatting sqref="S96:T96">
    <cfRule type="expression" dxfId="990" priority="382">
      <formula>E96=TRUE</formula>
    </cfRule>
  </conditionalFormatting>
  <conditionalFormatting sqref="S103:T103">
    <cfRule type="expression" dxfId="988" priority="375">
      <formula>E105=TRUE</formula>
    </cfRule>
  </conditionalFormatting>
  <conditionalFormatting sqref="S105:T105">
    <cfRule type="expression" dxfId="987" priority="372">
      <formula>E105=TRUE</formula>
    </cfRule>
  </conditionalFormatting>
  <conditionalFormatting sqref="S112:T112">
    <cfRule type="expression" dxfId="985" priority="365">
      <formula>E114=TRUE</formula>
    </cfRule>
  </conditionalFormatting>
  <conditionalFormatting sqref="S114:T114">
    <cfRule type="expression" dxfId="984" priority="362">
      <formula>E114=TRUE</formula>
    </cfRule>
  </conditionalFormatting>
  <conditionalFormatting sqref="S121:T121">
    <cfRule type="expression" dxfId="982" priority="355">
      <formula>E123=TRUE</formula>
    </cfRule>
  </conditionalFormatting>
  <conditionalFormatting sqref="S123:T123">
    <cfRule type="expression" dxfId="981" priority="352">
      <formula>E123=TRUE</formula>
    </cfRule>
  </conditionalFormatting>
  <conditionalFormatting sqref="S130:T130">
    <cfRule type="expression" dxfId="979" priority="345">
      <formula>E132=TRUE</formula>
    </cfRule>
  </conditionalFormatting>
  <conditionalFormatting sqref="S132:T132">
    <cfRule type="expression" dxfId="978" priority="342">
      <formula>E132=TRUE</formula>
    </cfRule>
  </conditionalFormatting>
  <conditionalFormatting sqref="S139:T139">
    <cfRule type="expression" dxfId="976" priority="335">
      <formula>E141=TRUE</formula>
    </cfRule>
  </conditionalFormatting>
  <conditionalFormatting sqref="S141:T141">
    <cfRule type="expression" dxfId="975" priority="332">
      <formula>E141=TRUE</formula>
    </cfRule>
  </conditionalFormatting>
  <conditionalFormatting sqref="S148:T148">
    <cfRule type="expression" dxfId="973" priority="325">
      <formula>E150=TRUE</formula>
    </cfRule>
  </conditionalFormatting>
  <conditionalFormatting sqref="S150:T150">
    <cfRule type="expression" dxfId="972" priority="322">
      <formula>E150=TRUE</formula>
    </cfRule>
  </conditionalFormatting>
  <conditionalFormatting sqref="S157:T157">
    <cfRule type="expression" dxfId="970" priority="315">
      <formula>E159=TRUE</formula>
    </cfRule>
  </conditionalFormatting>
  <conditionalFormatting sqref="S159:T159">
    <cfRule type="expression" dxfId="969" priority="312">
      <formula>E159=TRUE</formula>
    </cfRule>
  </conditionalFormatting>
  <conditionalFormatting sqref="S166:T166">
    <cfRule type="expression" dxfId="967" priority="305">
      <formula>E168=TRUE</formula>
    </cfRule>
  </conditionalFormatting>
  <conditionalFormatting sqref="S168:T168">
    <cfRule type="expression" dxfId="966" priority="302">
      <formula>E168=TRUE</formula>
    </cfRule>
  </conditionalFormatting>
  <conditionalFormatting sqref="S175:T175">
    <cfRule type="expression" dxfId="964" priority="295">
      <formula>E177=TRUE</formula>
    </cfRule>
  </conditionalFormatting>
  <conditionalFormatting sqref="S177:T177">
    <cfRule type="expression" dxfId="963" priority="292">
      <formula>E177=TRUE</formula>
    </cfRule>
  </conditionalFormatting>
  <conditionalFormatting sqref="S184:T184">
    <cfRule type="expression" dxfId="961" priority="285">
      <formula>E186=TRUE</formula>
    </cfRule>
  </conditionalFormatting>
  <conditionalFormatting sqref="S186:T186">
    <cfRule type="expression" dxfId="960" priority="282">
      <formula>E186=TRUE</formula>
    </cfRule>
  </conditionalFormatting>
  <conditionalFormatting sqref="T14">
    <cfRule type="expression" dxfId="958" priority="474">
      <formula>E15=TRUE</formula>
    </cfRule>
  </conditionalFormatting>
  <conditionalFormatting sqref="T16">
    <cfRule type="expression" dxfId="957" priority="471">
      <formula>E15=TRUE</formula>
    </cfRule>
  </conditionalFormatting>
  <conditionalFormatting sqref="T17">
    <cfRule type="expression" dxfId="956" priority="470">
      <formula>E15=TRUE</formula>
    </cfRule>
  </conditionalFormatting>
  <conditionalFormatting sqref="T23">
    <cfRule type="expression" dxfId="954" priority="464">
      <formula>E24=TRUE</formula>
    </cfRule>
  </conditionalFormatting>
  <conditionalFormatting sqref="T25">
    <cfRule type="expression" dxfId="953" priority="461">
      <formula>E24=TRUE</formula>
    </cfRule>
  </conditionalFormatting>
  <conditionalFormatting sqref="T26">
    <cfRule type="expression" dxfId="952" priority="460">
      <formula>E24=TRUE</formula>
    </cfRule>
  </conditionalFormatting>
  <conditionalFormatting sqref="T32">
    <cfRule type="expression" dxfId="951" priority="454">
      <formula>E33=TRUE</formula>
    </cfRule>
  </conditionalFormatting>
  <conditionalFormatting sqref="T34">
    <cfRule type="expression" dxfId="950" priority="451">
      <formula>E33=TRUE</formula>
    </cfRule>
  </conditionalFormatting>
  <conditionalFormatting sqref="T35">
    <cfRule type="expression" dxfId="949" priority="450">
      <formula>E33=TRUE</formula>
    </cfRule>
  </conditionalFormatting>
  <conditionalFormatting sqref="T41">
    <cfRule type="expression" dxfId="948" priority="444">
      <formula>E42=TRUE</formula>
    </cfRule>
  </conditionalFormatting>
  <conditionalFormatting sqref="T43">
    <cfRule type="expression" dxfId="947" priority="441">
      <formula>E42=TRUE</formula>
    </cfRule>
  </conditionalFormatting>
  <conditionalFormatting sqref="T44">
    <cfRule type="expression" dxfId="946" priority="440">
      <formula>E42=TRUE</formula>
    </cfRule>
  </conditionalFormatting>
  <conditionalFormatting sqref="T50">
    <cfRule type="expression" dxfId="945" priority="434">
      <formula>E51=TRUE</formula>
    </cfRule>
  </conditionalFormatting>
  <conditionalFormatting sqref="T52">
    <cfRule type="expression" dxfId="944" priority="431">
      <formula>E51=TRUE</formula>
    </cfRule>
  </conditionalFormatting>
  <conditionalFormatting sqref="T53">
    <cfRule type="expression" dxfId="943" priority="430">
      <formula>E51=TRUE</formula>
    </cfRule>
  </conditionalFormatting>
  <conditionalFormatting sqref="T59">
    <cfRule type="expression" dxfId="942" priority="424">
      <formula>E60=TRUE</formula>
    </cfRule>
  </conditionalFormatting>
  <conditionalFormatting sqref="T61">
    <cfRule type="expression" dxfId="941" priority="421">
      <formula>E60=TRUE</formula>
    </cfRule>
  </conditionalFormatting>
  <conditionalFormatting sqref="T62">
    <cfRule type="expression" dxfId="940" priority="420">
      <formula>E60=TRUE</formula>
    </cfRule>
  </conditionalFormatting>
  <conditionalFormatting sqref="T68">
    <cfRule type="expression" dxfId="939" priority="414">
      <formula>E69=TRUE</formula>
    </cfRule>
  </conditionalFormatting>
  <conditionalFormatting sqref="T70">
    <cfRule type="expression" dxfId="938" priority="411">
      <formula>E69=TRUE</formula>
    </cfRule>
  </conditionalFormatting>
  <conditionalFormatting sqref="T71">
    <cfRule type="expression" dxfId="937" priority="410">
      <formula>E69=TRUE</formula>
    </cfRule>
  </conditionalFormatting>
  <conditionalFormatting sqref="T77">
    <cfRule type="expression" dxfId="936" priority="404">
      <formula>E78=TRUE</formula>
    </cfRule>
  </conditionalFormatting>
  <conditionalFormatting sqref="T79">
    <cfRule type="expression" dxfId="935" priority="401">
      <formula>E78=TRUE</formula>
    </cfRule>
  </conditionalFormatting>
  <conditionalFormatting sqref="T80">
    <cfRule type="expression" dxfId="934" priority="400">
      <formula>E78=TRUE</formula>
    </cfRule>
  </conditionalFormatting>
  <conditionalFormatting sqref="T86">
    <cfRule type="expression" dxfId="933" priority="394">
      <formula>E87=TRUE</formula>
    </cfRule>
  </conditionalFormatting>
  <conditionalFormatting sqref="T88">
    <cfRule type="expression" dxfId="932" priority="391">
      <formula>E87=TRUE</formula>
    </cfRule>
  </conditionalFormatting>
  <conditionalFormatting sqref="T89">
    <cfRule type="expression" dxfId="931" priority="390">
      <formula>E87=TRUE</formula>
    </cfRule>
  </conditionalFormatting>
  <conditionalFormatting sqref="T95">
    <cfRule type="expression" dxfId="930" priority="384">
      <formula>E96=TRUE</formula>
    </cfRule>
  </conditionalFormatting>
  <conditionalFormatting sqref="T97">
    <cfRule type="expression" dxfId="929" priority="381">
      <formula>E96=TRUE</formula>
    </cfRule>
  </conditionalFormatting>
  <conditionalFormatting sqref="T98">
    <cfRule type="expression" dxfId="928" priority="380">
      <formula>E96=TRUE</formula>
    </cfRule>
  </conditionalFormatting>
  <conditionalFormatting sqref="T104">
    <cfRule type="expression" dxfId="927" priority="374">
      <formula>E105=TRUE</formula>
    </cfRule>
  </conditionalFormatting>
  <conditionalFormatting sqref="T106">
    <cfRule type="expression" dxfId="926" priority="371">
      <formula>E105=TRUE</formula>
    </cfRule>
  </conditionalFormatting>
  <conditionalFormatting sqref="T107">
    <cfRule type="expression" dxfId="925" priority="370">
      <formula>E105=TRUE</formula>
    </cfRule>
  </conditionalFormatting>
  <conditionalFormatting sqref="T113">
    <cfRule type="expression" dxfId="924" priority="364">
      <formula>E114=TRUE</formula>
    </cfRule>
  </conditionalFormatting>
  <conditionalFormatting sqref="T115">
    <cfRule type="expression" dxfId="923" priority="361">
      <formula>E114=TRUE</formula>
    </cfRule>
  </conditionalFormatting>
  <conditionalFormatting sqref="T116">
    <cfRule type="expression" dxfId="922" priority="360">
      <formula>E114=TRUE</formula>
    </cfRule>
  </conditionalFormatting>
  <conditionalFormatting sqref="T122">
    <cfRule type="expression" dxfId="921" priority="354">
      <formula>E123=TRUE</formula>
    </cfRule>
  </conditionalFormatting>
  <conditionalFormatting sqref="T124">
    <cfRule type="expression" dxfId="920" priority="351">
      <formula>E123=TRUE</formula>
    </cfRule>
  </conditionalFormatting>
  <conditionalFormatting sqref="T125">
    <cfRule type="expression" dxfId="919" priority="350">
      <formula>E123=TRUE</formula>
    </cfRule>
  </conditionalFormatting>
  <conditionalFormatting sqref="T131">
    <cfRule type="expression" dxfId="918" priority="344">
      <formula>E132=TRUE</formula>
    </cfRule>
  </conditionalFormatting>
  <conditionalFormatting sqref="T133">
    <cfRule type="expression" dxfId="917" priority="341">
      <formula>E132=TRUE</formula>
    </cfRule>
  </conditionalFormatting>
  <conditionalFormatting sqref="T134">
    <cfRule type="expression" dxfId="916" priority="340">
      <formula>E132=TRUE</formula>
    </cfRule>
  </conditionalFormatting>
  <conditionalFormatting sqref="T140">
    <cfRule type="expression" dxfId="915" priority="334">
      <formula>E141=TRUE</formula>
    </cfRule>
  </conditionalFormatting>
  <conditionalFormatting sqref="T142">
    <cfRule type="expression" dxfId="914" priority="331">
      <formula>E141=TRUE</formula>
    </cfRule>
  </conditionalFormatting>
  <conditionalFormatting sqref="T143">
    <cfRule type="expression" dxfId="913" priority="330">
      <formula>E141=TRUE</formula>
    </cfRule>
  </conditionalFormatting>
  <conditionalFormatting sqref="T149">
    <cfRule type="expression" dxfId="912" priority="324">
      <formula>E150=TRUE</formula>
    </cfRule>
  </conditionalFormatting>
  <conditionalFormatting sqref="T151">
    <cfRule type="expression" dxfId="911" priority="321">
      <formula>E150=TRUE</formula>
    </cfRule>
  </conditionalFormatting>
  <conditionalFormatting sqref="T152">
    <cfRule type="expression" dxfId="910" priority="320">
      <formula>E150=TRUE</formula>
    </cfRule>
  </conditionalFormatting>
  <conditionalFormatting sqref="T158">
    <cfRule type="expression" dxfId="909" priority="314">
      <formula>E159=TRUE</formula>
    </cfRule>
  </conditionalFormatting>
  <conditionalFormatting sqref="T160">
    <cfRule type="expression" dxfId="908" priority="311">
      <formula>E159=TRUE</formula>
    </cfRule>
  </conditionalFormatting>
  <conditionalFormatting sqref="T161">
    <cfRule type="expression" dxfId="907" priority="310">
      <formula>E159=TRUE</formula>
    </cfRule>
  </conditionalFormatting>
  <conditionalFormatting sqref="T167">
    <cfRule type="expression" dxfId="906" priority="304">
      <formula>E168=TRUE</formula>
    </cfRule>
  </conditionalFormatting>
  <conditionalFormatting sqref="T169">
    <cfRule type="expression" dxfId="905" priority="301">
      <formula>E168=TRUE</formula>
    </cfRule>
  </conditionalFormatting>
  <conditionalFormatting sqref="T170">
    <cfRule type="expression" dxfId="904" priority="300">
      <formula>E168=TRUE</formula>
    </cfRule>
  </conditionalFormatting>
  <conditionalFormatting sqref="T176">
    <cfRule type="expression" dxfId="903" priority="294">
      <formula>E177=TRUE</formula>
    </cfRule>
  </conditionalFormatting>
  <conditionalFormatting sqref="T178">
    <cfRule type="expression" dxfId="902" priority="291">
      <formula>E177=TRUE</formula>
    </cfRule>
  </conditionalFormatting>
  <conditionalFormatting sqref="T179">
    <cfRule type="expression" dxfId="901" priority="290">
      <formula>E177=TRUE</formula>
    </cfRule>
  </conditionalFormatting>
  <conditionalFormatting sqref="T185">
    <cfRule type="expression" dxfId="900" priority="284">
      <formula>E186=TRUE</formula>
    </cfRule>
  </conditionalFormatting>
  <conditionalFormatting sqref="T187">
    <cfRule type="expression" dxfId="899" priority="281">
      <formula>E186=TRUE</formula>
    </cfRule>
  </conditionalFormatting>
  <conditionalFormatting sqref="T188">
    <cfRule type="expression" dxfId="898" priority="280">
      <formula>E186=TRUE</formula>
    </cfRule>
  </conditionalFormatting>
  <dataValidations count="3">
    <dataValidation type="list" allowBlank="1" showInputMessage="1" showErrorMessage="1" sqref="H13 H166 H175 H22 H31 H40 H49 H58 H67 H76 H85 H94 H103 H112 H121 H130 H139 H148 H157 H184" xr:uid="{ED4F3B92-7624-4B2D-BC8D-95B3B42DFF5C}">
      <formula1>GroupsDef</formula1>
    </dataValidation>
    <dataValidation type="list" allowBlank="1" showInputMessage="1" showErrorMessage="1" sqref="N15 N177 N24 N33 N186 N51 N60 N69 N78 N87 N96 N105 N114 N123 N132 N141 N150 N159 N168 N42" xr:uid="{6DB43523-ACC7-4B09-977F-783C68F643E6}">
      <formula1>Groupsshare</formula1>
    </dataValidation>
    <dataValidation type="list" allowBlank="1" showInputMessage="1" showErrorMessage="1" sqref="Q15 Q177 Q24 Q33 Q42 Q51 Q60 Q69 Q78 Q87 Q96 Q105 Q114 Q123 Q132 Q141 Q150 Q159 Q168 Q186" xr:uid="{66128999-725E-458E-8120-FE28069A265B}">
      <formula1>Groupsaccess</formula1>
    </dataValidation>
  </dataValidations>
  <hyperlinks>
    <hyperlink ref="C5" r:id="rId1" xr:uid="{B1C69D1E-3C63-4BE1-9FDD-7B407678566C}"/>
    <hyperlink ref="S5:T5" r:id="rId2" location="teams-discoverability-sharing" display="Private teams discoverability and shared channel controls" xr:uid="{FCED9CF8-DB8E-4D3C-98C1-AA99FA534F7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64" stopIfTrue="1" id="{B69D21A9-0F1F-4B51-8F34-77775DDEB283}">
            <xm:f>$C13=INputs!$P$4</xm:f>
            <x14:dxf>
              <font>
                <color theme="2" tint="-0.24994659260841701"/>
              </font>
            </x14:dxf>
          </x14:cfRule>
          <x14:cfRule type="expression" priority="222" stopIfTrue="1" id="{5DF37CDF-9D94-47E9-8BC8-D19CFA5A8EDE}">
            <xm:f>$C13=INputs!$P$3</xm:f>
            <x14:dxf>
              <font>
                <color theme="2" tint="-0.24994659260841701"/>
              </font>
            </x14:dxf>
          </x14:cfRule>
          <xm:sqref>C13</xm:sqref>
        </x14:conditionalFormatting>
        <x14:conditionalFormatting xmlns:xm="http://schemas.microsoft.com/office/excel/2006/main">
          <x14:cfRule type="expression" priority="161" stopIfTrue="1" id="{BF3FBC5B-E557-4C0D-91EA-C0166C4CF86A}">
            <xm:f>$C22=INputs!$P$4</xm:f>
            <x14:dxf>
              <font>
                <color theme="2" tint="-0.24994659260841701"/>
              </font>
            </x14:dxf>
          </x14:cfRule>
          <x14:cfRule type="expression" priority="162" stopIfTrue="1" id="{97A41008-C32F-4196-86A0-39364E4BE2CA}">
            <xm:f>$C22=INputs!$P$3</xm:f>
            <x14:dxf>
              <font>
                <color theme="2" tint="-0.24994659260841701"/>
              </font>
            </x14:dxf>
          </x14:cfRule>
          <xm:sqref>C22</xm:sqref>
        </x14:conditionalFormatting>
        <x14:conditionalFormatting xmlns:xm="http://schemas.microsoft.com/office/excel/2006/main">
          <x14:cfRule type="expression" priority="158" stopIfTrue="1" id="{39B5CFD3-A26B-4681-BFCA-0AC36ABE5BF3}">
            <xm:f>$C31=INputs!$P$4</xm:f>
            <x14:dxf>
              <font>
                <color theme="2" tint="-0.24994659260841701"/>
              </font>
            </x14:dxf>
          </x14:cfRule>
          <x14:cfRule type="expression" priority="159" stopIfTrue="1" id="{CE2B3026-7D1C-42BF-B125-163660D4DCAF}">
            <xm:f>$C31=INputs!$P$3</xm:f>
            <x14:dxf>
              <font>
                <color theme="2" tint="-0.24994659260841701"/>
              </font>
            </x14:dxf>
          </x14:cfRule>
          <xm:sqref>C31</xm:sqref>
        </x14:conditionalFormatting>
        <x14:conditionalFormatting xmlns:xm="http://schemas.microsoft.com/office/excel/2006/main">
          <x14:cfRule type="expression" priority="156" stopIfTrue="1" id="{84BBD787-34DA-4B32-B7FC-39B62A2B6030}">
            <xm:f>$C40=INputs!$P$3</xm:f>
            <x14:dxf>
              <font>
                <color theme="2" tint="-0.24994659260841701"/>
              </font>
            </x14:dxf>
          </x14:cfRule>
          <x14:cfRule type="expression" priority="155" stopIfTrue="1" id="{1429774D-F706-4B99-9BFA-4368651C1C5F}">
            <xm:f>$C40=INputs!$P$4</xm:f>
            <x14:dxf>
              <font>
                <color theme="2" tint="-0.24994659260841701"/>
              </font>
            </x14:dxf>
          </x14:cfRule>
          <xm:sqref>C40</xm:sqref>
        </x14:conditionalFormatting>
        <x14:conditionalFormatting xmlns:xm="http://schemas.microsoft.com/office/excel/2006/main">
          <x14:cfRule type="expression" priority="153" stopIfTrue="1" id="{377383A5-D218-4C61-A168-62DC21CBAC70}">
            <xm:f>$C49=INputs!$P$3</xm:f>
            <x14:dxf>
              <font>
                <color theme="2" tint="-0.24994659260841701"/>
              </font>
            </x14:dxf>
          </x14:cfRule>
          <x14:cfRule type="expression" priority="152" stopIfTrue="1" id="{AC2CCF6E-FB3B-4B3E-AC9A-5B668673BC59}">
            <xm:f>$C49=INputs!$P$4</xm:f>
            <x14:dxf>
              <font>
                <color theme="2" tint="-0.24994659260841701"/>
              </font>
            </x14:dxf>
          </x14:cfRule>
          <xm:sqref>C49</xm:sqref>
        </x14:conditionalFormatting>
        <x14:conditionalFormatting xmlns:xm="http://schemas.microsoft.com/office/excel/2006/main">
          <x14:cfRule type="expression" priority="149" stopIfTrue="1" id="{7624E27A-B6EF-48BB-B620-2576EFE12F67}">
            <xm:f>$C58=INputs!$P$4</xm:f>
            <x14:dxf>
              <font>
                <color theme="2" tint="-0.24994659260841701"/>
              </font>
            </x14:dxf>
          </x14:cfRule>
          <x14:cfRule type="expression" priority="150" stopIfTrue="1" id="{B9C09B0C-B37C-4368-9262-E84C90581A23}">
            <xm:f>$C58=INputs!$P$3</xm:f>
            <x14:dxf>
              <font>
                <color theme="2" tint="-0.24994659260841701"/>
              </font>
            </x14:dxf>
          </x14:cfRule>
          <xm:sqref>C58</xm:sqref>
        </x14:conditionalFormatting>
        <x14:conditionalFormatting xmlns:xm="http://schemas.microsoft.com/office/excel/2006/main">
          <x14:cfRule type="expression" priority="147" stopIfTrue="1" id="{74D50A7F-69EC-48D6-B564-85F725032AA2}">
            <xm:f>$C67=INputs!$P$3</xm:f>
            <x14:dxf>
              <font>
                <color theme="2" tint="-0.24994659260841701"/>
              </font>
            </x14:dxf>
          </x14:cfRule>
          <x14:cfRule type="expression" priority="146" stopIfTrue="1" id="{CACECF30-87A5-45B7-83C3-99C3FFA96030}">
            <xm:f>$C67=INputs!$P$4</xm:f>
            <x14:dxf>
              <font>
                <color theme="2" tint="-0.24994659260841701"/>
              </font>
            </x14:dxf>
          </x14:cfRule>
          <xm:sqref>C67</xm:sqref>
        </x14:conditionalFormatting>
        <x14:conditionalFormatting xmlns:xm="http://schemas.microsoft.com/office/excel/2006/main">
          <x14:cfRule type="expression" priority="143" stopIfTrue="1" id="{FC4B9B3E-FE16-4B2B-92CD-BBE988793695}">
            <xm:f>$C76=INputs!$P$4</xm:f>
            <x14:dxf>
              <font>
                <color theme="2" tint="-0.24994659260841701"/>
              </font>
            </x14:dxf>
          </x14:cfRule>
          <x14:cfRule type="expression" priority="144" stopIfTrue="1" id="{C58D21BB-D0DF-41AA-890F-C0DCDB55B1D1}">
            <xm:f>$C76=INputs!$P$3</xm:f>
            <x14:dxf>
              <font>
                <color theme="2" tint="-0.24994659260841701"/>
              </font>
            </x14:dxf>
          </x14:cfRule>
          <xm:sqref>C76</xm:sqref>
        </x14:conditionalFormatting>
        <x14:conditionalFormatting xmlns:xm="http://schemas.microsoft.com/office/excel/2006/main">
          <x14:cfRule type="expression" priority="129" stopIfTrue="1" id="{C5CA2F6F-8120-4BDE-AFB9-B35715B30D37}">
            <xm:f>$C85=INputs!$P$3</xm:f>
            <x14:dxf>
              <font>
                <color theme="2" tint="-0.24994659260841701"/>
              </font>
            </x14:dxf>
          </x14:cfRule>
          <x14:cfRule type="expression" priority="128" stopIfTrue="1" id="{3DCCA99E-C7BA-4FCB-AECB-EFEFECBAEBE4}">
            <xm:f>$C85=INputs!$P$4</xm:f>
            <x14:dxf>
              <font>
                <color theme="2" tint="-0.24994659260841701"/>
              </font>
            </x14:dxf>
          </x14:cfRule>
          <xm:sqref>C85</xm:sqref>
        </x14:conditionalFormatting>
        <x14:conditionalFormatting xmlns:xm="http://schemas.microsoft.com/office/excel/2006/main">
          <x14:cfRule type="expression" priority="126" stopIfTrue="1" id="{7BC0502E-15A3-4F6D-8DE9-C894238D447F}">
            <xm:f>$C94=INputs!$P$3</xm:f>
            <x14:dxf>
              <font>
                <color theme="2" tint="-0.24994659260841701"/>
              </font>
            </x14:dxf>
          </x14:cfRule>
          <x14:cfRule type="expression" priority="125" stopIfTrue="1" id="{EAC83502-74D4-4EE0-AD48-72BD7D3C7052}">
            <xm:f>$C94=INputs!$P$4</xm:f>
            <x14:dxf>
              <font>
                <color theme="2" tint="-0.24994659260841701"/>
              </font>
            </x14:dxf>
          </x14:cfRule>
          <xm:sqref>C94</xm:sqref>
        </x14:conditionalFormatting>
        <x14:conditionalFormatting xmlns:xm="http://schemas.microsoft.com/office/excel/2006/main">
          <x14:cfRule type="expression" priority="123" stopIfTrue="1" id="{99F49E8F-6965-491D-BB86-823797E5756B}">
            <xm:f>$C103=INputs!$P$3</xm:f>
            <x14:dxf>
              <font>
                <color theme="2" tint="-0.24994659260841701"/>
              </font>
            </x14:dxf>
          </x14:cfRule>
          <x14:cfRule type="expression" priority="122" stopIfTrue="1" id="{38176B81-A95A-403E-90A8-F6F0F66150F2}">
            <xm:f>$C103=INputs!$P$4</xm:f>
            <x14:dxf>
              <font>
                <color theme="2" tint="-0.24994659260841701"/>
              </font>
            </x14:dxf>
          </x14:cfRule>
          <x14:cfRule type="expression" priority="124" id="{DB3E5F40-3940-4569-8742-528D6D22AA4C}">
            <xm:f>'Sensitivity Labels'!$F$97=FALSE</xm:f>
            <x14:dxf>
              <font>
                <color theme="2" tint="-0.499984740745262"/>
              </font>
              <fill>
                <patternFill>
                  <bgColor theme="2" tint="-0.499984740745262"/>
                </patternFill>
              </fill>
              <border>
                <left/>
                <right/>
                <top/>
                <bottom/>
              </border>
            </x14:dxf>
          </x14:cfRule>
          <xm:sqref>C103</xm:sqref>
        </x14:conditionalFormatting>
        <x14:conditionalFormatting xmlns:xm="http://schemas.microsoft.com/office/excel/2006/main">
          <x14:cfRule type="expression" priority="120" stopIfTrue="1" id="{3946C201-3A01-43FD-AAE5-BE95A4929E1F}">
            <xm:f>$C112=INputs!$P$3</xm:f>
            <x14:dxf>
              <font>
                <color theme="2" tint="-0.24994659260841701"/>
              </font>
            </x14:dxf>
          </x14:cfRule>
          <x14:cfRule type="expression" priority="119" stopIfTrue="1" id="{2293AAAA-816A-49B4-9DFD-9EA6A9B6B965}">
            <xm:f>$C112=INputs!$P$4</xm:f>
            <x14:dxf>
              <font>
                <color theme="2" tint="-0.24994659260841701"/>
              </font>
            </x14:dxf>
          </x14:cfRule>
          <xm:sqref>C112</xm:sqref>
        </x14:conditionalFormatting>
        <x14:conditionalFormatting xmlns:xm="http://schemas.microsoft.com/office/excel/2006/main">
          <x14:cfRule type="expression" priority="117" stopIfTrue="1" id="{6F7C9BF9-DB1B-4801-AC7B-689C91EE9D73}">
            <xm:f>$C121=INputs!$P$3</xm:f>
            <x14:dxf>
              <font>
                <color theme="2" tint="-0.24994659260841701"/>
              </font>
            </x14:dxf>
          </x14:cfRule>
          <x14:cfRule type="expression" priority="116" stopIfTrue="1" id="{ACA7E554-DC29-4F35-B514-3A6A3C70D48A}">
            <xm:f>$C121=INputs!$P$4</xm:f>
            <x14:dxf>
              <font>
                <color theme="2" tint="-0.24994659260841701"/>
              </font>
            </x14:dxf>
          </x14:cfRule>
          <xm:sqref>C121</xm:sqref>
        </x14:conditionalFormatting>
        <x14:conditionalFormatting xmlns:xm="http://schemas.microsoft.com/office/excel/2006/main">
          <x14:cfRule type="expression" priority="114" stopIfTrue="1" id="{F6A63761-8A1E-4163-891B-870BA7563AE9}">
            <xm:f>$C130=INputs!$P$3</xm:f>
            <x14:dxf>
              <font>
                <color theme="2" tint="-0.24994659260841701"/>
              </font>
            </x14:dxf>
          </x14:cfRule>
          <x14:cfRule type="expression" priority="113" stopIfTrue="1" id="{17D1D1BB-85A2-49BD-B56E-F4E37333D667}">
            <xm:f>$C130=INputs!$P$4</xm:f>
            <x14:dxf>
              <font>
                <color theme="2" tint="-0.24994659260841701"/>
              </font>
            </x14:dxf>
          </x14:cfRule>
          <xm:sqref>C130</xm:sqref>
        </x14:conditionalFormatting>
        <x14:conditionalFormatting xmlns:xm="http://schemas.microsoft.com/office/excel/2006/main">
          <x14:cfRule type="expression" priority="110" stopIfTrue="1" id="{BF60C8F7-7FB1-4A37-B5AA-37BD113EBD18}">
            <xm:f>$C139=INputs!$P$4</xm:f>
            <x14:dxf>
              <font>
                <color theme="2" tint="-0.24994659260841701"/>
              </font>
            </x14:dxf>
          </x14:cfRule>
          <x14:cfRule type="expression" priority="111" stopIfTrue="1" id="{A786A22B-0A7E-495B-9F00-39DE387F8E36}">
            <xm:f>$C139=INputs!$P$3</xm:f>
            <x14:dxf>
              <font>
                <color theme="2" tint="-0.24994659260841701"/>
              </font>
            </x14:dxf>
          </x14:cfRule>
          <xm:sqref>C139</xm:sqref>
        </x14:conditionalFormatting>
        <x14:conditionalFormatting xmlns:xm="http://schemas.microsoft.com/office/excel/2006/main">
          <x14:cfRule type="expression" priority="107" stopIfTrue="1" id="{E7475F70-5373-4D64-B78E-7CE2ACECD297}">
            <xm:f>$C148=INputs!$P$4</xm:f>
            <x14:dxf>
              <font>
                <color theme="2" tint="-0.24994659260841701"/>
              </font>
            </x14:dxf>
          </x14:cfRule>
          <x14:cfRule type="expression" priority="108" stopIfTrue="1" id="{B9108A68-BA43-41DE-A44C-4D9D9B66AAF3}">
            <xm:f>$C148=INputs!$P$3</xm:f>
            <x14:dxf>
              <font>
                <color theme="2" tint="-0.24994659260841701"/>
              </font>
            </x14:dxf>
          </x14:cfRule>
          <xm:sqref>C148</xm:sqref>
        </x14:conditionalFormatting>
        <x14:conditionalFormatting xmlns:xm="http://schemas.microsoft.com/office/excel/2006/main">
          <x14:cfRule type="expression" priority="104" stopIfTrue="1" id="{FA9A6DDF-8282-4F5A-836E-3E60E46FDE62}">
            <xm:f>$C157=INputs!$P$4</xm:f>
            <x14:dxf>
              <font>
                <color theme="2" tint="-0.24994659260841701"/>
              </font>
            </x14:dxf>
          </x14:cfRule>
          <x14:cfRule type="expression" priority="105" stopIfTrue="1" id="{38904411-D64B-4B50-A58F-117A8D49FCFF}">
            <xm:f>$C157=INputs!$P$3</xm:f>
            <x14:dxf>
              <font>
                <color theme="2" tint="-0.24994659260841701"/>
              </font>
            </x14:dxf>
          </x14:cfRule>
          <xm:sqref>C157</xm:sqref>
        </x14:conditionalFormatting>
        <x14:conditionalFormatting xmlns:xm="http://schemas.microsoft.com/office/excel/2006/main">
          <x14:cfRule type="expression" priority="101" stopIfTrue="1" id="{F11526DF-46C1-421B-AE55-ACC7AE204EA5}">
            <xm:f>$C166=INputs!$P$4</xm:f>
            <x14:dxf>
              <font>
                <color theme="2" tint="-0.24994659260841701"/>
              </font>
            </x14:dxf>
          </x14:cfRule>
          <x14:cfRule type="expression" priority="102" stopIfTrue="1" id="{729C70D7-0D73-4C14-94B1-249E729ED3FD}">
            <xm:f>$C166=INputs!$P$3</xm:f>
            <x14:dxf>
              <font>
                <color theme="2" tint="-0.24994659260841701"/>
              </font>
            </x14:dxf>
          </x14:cfRule>
          <xm:sqref>C166</xm:sqref>
        </x14:conditionalFormatting>
        <x14:conditionalFormatting xmlns:xm="http://schemas.microsoft.com/office/excel/2006/main">
          <x14:cfRule type="expression" priority="98" stopIfTrue="1" id="{6361A86B-C9C9-4598-A538-75F1D28A1ED7}">
            <xm:f>$C175=INputs!$P$4</xm:f>
            <x14:dxf>
              <font>
                <color theme="2" tint="-0.24994659260841701"/>
              </font>
            </x14:dxf>
          </x14:cfRule>
          <x14:cfRule type="expression" priority="99" stopIfTrue="1" id="{39B4F382-B0C4-4B47-AC82-CC7B4DC93A4C}">
            <xm:f>$C175=INputs!$P$3</xm:f>
            <x14:dxf>
              <font>
                <color theme="2" tint="-0.24994659260841701"/>
              </font>
            </x14:dxf>
          </x14:cfRule>
          <xm:sqref>C175</xm:sqref>
        </x14:conditionalFormatting>
        <x14:conditionalFormatting xmlns:xm="http://schemas.microsoft.com/office/excel/2006/main">
          <x14:cfRule type="expression" priority="95" stopIfTrue="1" id="{FE6F537F-8BB6-49B8-8E65-A789EBAA0BE9}">
            <xm:f>$C184=INputs!$P$4</xm:f>
            <x14:dxf>
              <font>
                <color theme="2" tint="-0.24994659260841701"/>
              </font>
            </x14:dxf>
          </x14:cfRule>
          <x14:cfRule type="expression" priority="96" stopIfTrue="1" id="{3D928680-53FC-4D93-AB3C-32091E53BC03}">
            <xm:f>$C184=INputs!$P$3</xm:f>
            <x14:dxf>
              <font>
                <color theme="2" tint="-0.24994659260841701"/>
              </font>
            </x14:dxf>
          </x14:cfRule>
          <xm:sqref>C184</xm:sqref>
        </x14:conditionalFormatting>
        <x14:conditionalFormatting xmlns:xm="http://schemas.microsoft.com/office/excel/2006/main">
          <x14:cfRule type="expression" priority="268" id="{607F2B43-3734-453C-BC61-81BBA154E9C9}">
            <xm:f>'Sensitivity Labels'!$F$17=FALSE</xm:f>
            <x14:dxf>
              <font>
                <color theme="2" tint="-0.499984740745262"/>
              </font>
              <fill>
                <patternFill>
                  <bgColor theme="2" tint="-0.499984740745262"/>
                </patternFill>
              </fill>
              <border>
                <left/>
                <right/>
                <top/>
                <bottom/>
              </border>
            </x14:dxf>
          </x14:cfRule>
          <xm:sqref>C13:T13 D14:T18</xm:sqref>
        </x14:conditionalFormatting>
        <x14:conditionalFormatting xmlns:xm="http://schemas.microsoft.com/office/excel/2006/main">
          <x14:cfRule type="expression" priority="78" id="{E3D7BA5B-F7F2-4C52-A5CC-6A323A768E02}">
            <xm:f>OR(INputs!$C$3=INputs!$A$3,INputs!$C$3=INputs!$A$4)</xm:f>
            <x14:dxf>
              <font>
                <color theme="2" tint="-0.499984740745262"/>
              </font>
              <fill>
                <patternFill>
                  <bgColor theme="2" tint="-0.499984740745262"/>
                </patternFill>
              </fill>
              <border>
                <left/>
                <right/>
                <top/>
                <bottom/>
                <vertical/>
                <horizontal/>
              </border>
            </x14:dxf>
          </x14:cfRule>
          <xm:sqref>D13:T18</xm:sqref>
        </x14:conditionalFormatting>
        <x14:conditionalFormatting xmlns:xm="http://schemas.microsoft.com/office/excel/2006/main">
          <x14:cfRule type="expression" priority="2" id="{31936712-CA14-41BC-93E6-ADC035085C77}">
            <xm:f>'Sensitivity Labels'!$F$25=FALSE</xm:f>
            <x14:dxf>
              <font>
                <color theme="2" tint="-0.499984740745262"/>
              </font>
              <fill>
                <patternFill>
                  <bgColor theme="2" tint="-0.499984740745262"/>
                </patternFill>
              </fill>
              <border>
                <left/>
                <right/>
                <top/>
                <bottom/>
                <vertical/>
                <horizontal/>
              </border>
            </x14:dxf>
          </x14:cfRule>
          <x14:cfRule type="expression" priority="58" id="{D05C3559-5308-4376-AAF9-002C5473BAA5}">
            <xm:f>OR(INputs!$C$4=INputs!$A$3,INputs!$C$4=INputs!$A$4)</xm:f>
            <x14:dxf>
              <font>
                <color theme="2" tint="-0.499984740745262"/>
              </font>
              <fill>
                <patternFill>
                  <bgColor theme="2" tint="-0.499984740745262"/>
                </patternFill>
              </fill>
              <border>
                <left/>
                <right/>
                <top/>
                <bottom/>
                <vertical/>
                <horizontal/>
              </border>
            </x14:dxf>
          </x14:cfRule>
          <xm:sqref>D22:T27</xm:sqref>
        </x14:conditionalFormatting>
        <x14:conditionalFormatting xmlns:xm="http://schemas.microsoft.com/office/excel/2006/main">
          <x14:cfRule type="expression" priority="57" id="{CDE89086-B8F7-4331-ADF8-22570B592A02}">
            <xm:f>OR(INputs!$C$5=INputs!$A$3,INputs!$C$5=INputs!$A$4)</xm:f>
            <x14:dxf>
              <font>
                <color theme="2" tint="-0.499984740745262"/>
              </font>
              <fill>
                <patternFill>
                  <bgColor theme="2" tint="-0.499984740745262"/>
                </patternFill>
              </fill>
              <border>
                <left/>
                <right/>
                <top/>
                <bottom/>
                <vertical/>
                <horizontal/>
              </border>
            </x14:dxf>
          </x14:cfRule>
          <x14:cfRule type="expression" priority="76" id="{382E2E6C-31DA-4D8A-9449-5B4D637290F9}">
            <xm:f>'Sensitivity Labels'!$F$33=FALSE</xm:f>
            <x14:dxf>
              <font>
                <color theme="2" tint="-0.499984740745262"/>
              </font>
              <fill>
                <patternFill>
                  <bgColor theme="2" tint="-0.499984740745262"/>
                </patternFill>
              </fill>
              <border>
                <left/>
                <right/>
                <top/>
                <bottom/>
              </border>
            </x14:dxf>
          </x14:cfRule>
          <xm:sqref>D31:T36</xm:sqref>
        </x14:conditionalFormatting>
        <x14:conditionalFormatting xmlns:xm="http://schemas.microsoft.com/office/excel/2006/main">
          <x14:cfRule type="expression" priority="55" id="{F9B81CF3-9145-4151-9F1A-9ABFAFB6782A}">
            <xm:f>OR(INputs!$C$6=INputs!$A$3,INputs!$C$6=INputs!$A$4)</xm:f>
            <x14:dxf>
              <font>
                <color theme="2" tint="-0.499984740745262"/>
              </font>
              <fill>
                <patternFill>
                  <bgColor theme="2" tint="-0.499984740745262"/>
                </patternFill>
              </fill>
              <border>
                <left/>
                <right/>
                <top/>
                <bottom/>
                <vertical/>
                <horizontal/>
              </border>
            </x14:dxf>
          </x14:cfRule>
          <x14:cfRule type="expression" priority="56" id="{32DE32BE-CB04-4E36-862D-88CA5A369F8E}">
            <xm:f>'Sensitivity Labels'!$F$41=FALSE</xm:f>
            <x14:dxf>
              <font>
                <color theme="2" tint="-0.499984740745262"/>
              </font>
              <fill>
                <patternFill>
                  <bgColor theme="2" tint="-0.499984740745262"/>
                </patternFill>
              </fill>
              <border>
                <left/>
                <right/>
                <top/>
                <bottom/>
              </border>
            </x14:dxf>
          </x14:cfRule>
          <xm:sqref>D40:T45</xm:sqref>
        </x14:conditionalFormatting>
        <x14:conditionalFormatting xmlns:xm="http://schemas.microsoft.com/office/excel/2006/main">
          <x14:cfRule type="expression" priority="4" id="{160EFD7D-AC74-4423-BD09-A2271E024226}">
            <xm:f>'Sensitivity Labels'!$F$49=FALSE</xm:f>
            <x14:dxf>
              <font>
                <color theme="2" tint="-0.499984740745262"/>
              </font>
              <fill>
                <patternFill>
                  <bgColor theme="2" tint="-0.499984740745262"/>
                </patternFill>
              </fill>
              <border>
                <left/>
                <right/>
                <top/>
                <bottom/>
                <vertical/>
                <horizontal/>
              </border>
            </x14:dxf>
          </x14:cfRule>
          <x14:cfRule type="expression" priority="3" id="{B1546A7A-48B3-46CD-BE3F-3534C00798BF}">
            <xm:f>OR(INputs!$C$7=INputs!$A$3,INputs!$C$7=INputs!$A$4)</xm:f>
            <x14:dxf>
              <font>
                <color theme="2" tint="-0.499984740745262"/>
              </font>
              <fill>
                <patternFill>
                  <bgColor theme="2" tint="-0.499984740745262"/>
                </patternFill>
              </fill>
              <border>
                <left/>
                <right/>
                <top/>
                <bottom/>
                <vertical/>
                <horizontal/>
              </border>
            </x14:dxf>
          </x14:cfRule>
          <xm:sqref>D49:T54</xm:sqref>
        </x14:conditionalFormatting>
        <x14:conditionalFormatting xmlns:xm="http://schemas.microsoft.com/office/excel/2006/main">
          <x14:cfRule type="expression" priority="73" id="{D065A064-39CC-4F1B-8644-E73C7F0E8C33}">
            <xm:f>'Sensitivity Labels'!$F$57=FALSE</xm:f>
            <x14:dxf>
              <font>
                <color theme="2" tint="-0.499984740745262"/>
              </font>
              <fill>
                <patternFill>
                  <bgColor theme="2" tint="-0.499984740745262"/>
                </patternFill>
              </fill>
              <border>
                <left/>
                <right/>
                <top/>
                <bottom/>
              </border>
            </x14:dxf>
          </x14:cfRule>
          <x14:cfRule type="expression" priority="49" id="{75822A6F-BBC9-4F15-B36A-C2B82BB0C64D}">
            <xm:f>OR(INputs!$C$8=INputs!$A$3,INputs!$C$8=INputs!$A$4)</xm:f>
            <x14:dxf>
              <font>
                <color theme="2" tint="-0.499984740745262"/>
              </font>
              <fill>
                <patternFill>
                  <bgColor theme="2" tint="-0.499984740745262"/>
                </patternFill>
              </fill>
              <border>
                <left/>
                <right/>
                <top/>
                <bottom/>
                <vertical/>
                <horizontal/>
              </border>
            </x14:dxf>
          </x14:cfRule>
          <xm:sqref>D58:T63</xm:sqref>
        </x14:conditionalFormatting>
        <x14:conditionalFormatting xmlns:xm="http://schemas.microsoft.com/office/excel/2006/main">
          <x14:cfRule type="expression" priority="72" id="{1002C13F-7F3B-4FC2-8D5E-4BDDC49F0EAC}">
            <xm:f>'Sensitivity Labels'!$F$65=FALSE</xm:f>
            <x14:dxf>
              <font>
                <color theme="2" tint="-0.499984740745262"/>
              </font>
              <fill>
                <patternFill>
                  <bgColor theme="2" tint="-0.499984740745262"/>
                </patternFill>
              </fill>
              <border>
                <left/>
                <right/>
                <top/>
                <bottom/>
              </border>
            </x14:dxf>
          </x14:cfRule>
          <x14:cfRule type="expression" priority="46" id="{BD1E63D0-4B0B-4C73-B636-C5E57540EF1A}">
            <xm:f>OR(INputs!$C$9=INputs!$A$3,INputs!$C$9=INputs!$A$4)</xm:f>
            <x14:dxf>
              <font>
                <color theme="2" tint="-0.499984740745262"/>
              </font>
              <fill>
                <patternFill>
                  <bgColor theme="2" tint="-0.499984740745262"/>
                </patternFill>
              </fill>
              <border>
                <left/>
                <right/>
                <top/>
                <bottom/>
                <vertical/>
                <horizontal/>
              </border>
            </x14:dxf>
          </x14:cfRule>
          <xm:sqref>D67:T72</xm:sqref>
        </x14:conditionalFormatting>
        <x14:conditionalFormatting xmlns:xm="http://schemas.microsoft.com/office/excel/2006/main">
          <x14:cfRule type="expression" priority="43" id="{57DCF1DB-04F0-4AFE-8EC3-A79911B802F1}">
            <xm:f>OR(INputs!$C$10=INputs!$A$3,INputs!$C$10=INputs!$A$4)</xm:f>
            <x14:dxf>
              <font>
                <color theme="2" tint="-0.499984740745262"/>
              </font>
              <fill>
                <patternFill>
                  <bgColor theme="2" tint="-0.499984740745262"/>
                </patternFill>
              </fill>
              <border>
                <left/>
                <right/>
                <top/>
                <bottom/>
                <vertical/>
                <horizontal/>
              </border>
            </x14:dxf>
          </x14:cfRule>
          <x14:cfRule type="expression" priority="71" id="{44EE4F0B-5C51-49BC-869C-CC2E31F224F2}">
            <xm:f>'Sensitivity Labels'!$F$73=FALSE</xm:f>
            <x14:dxf>
              <font>
                <color theme="2" tint="-0.499984740745262"/>
              </font>
              <fill>
                <patternFill>
                  <bgColor theme="2" tint="-0.499984740745262"/>
                </patternFill>
              </fill>
              <border>
                <left/>
                <right/>
                <top/>
                <bottom/>
              </border>
            </x14:dxf>
          </x14:cfRule>
          <xm:sqref>D76:T81</xm:sqref>
        </x14:conditionalFormatting>
        <x14:conditionalFormatting xmlns:xm="http://schemas.microsoft.com/office/excel/2006/main">
          <x14:cfRule type="expression" priority="40" id="{23523E8C-FF21-4F00-8B46-D75A034E89A2}">
            <xm:f>OR(INputs!$C$11=INputs!$A$3,INputs!$C$11=INputs!$A$4)</xm:f>
            <x14:dxf>
              <font>
                <color theme="2" tint="-0.499984740745262"/>
              </font>
              <fill>
                <patternFill>
                  <bgColor theme="2" tint="-0.499984740745262"/>
                </patternFill>
              </fill>
              <border>
                <left/>
                <right/>
                <top/>
                <bottom/>
                <vertical/>
                <horizontal/>
              </border>
            </x14:dxf>
          </x14:cfRule>
          <x14:cfRule type="expression" priority="70" id="{0F533AC3-6620-495F-AF2E-48A0C7D794D8}">
            <xm:f>'Sensitivity Labels'!$F$81=FALSE</xm:f>
            <x14:dxf>
              <font>
                <color theme="2" tint="-0.499984740745262"/>
              </font>
              <fill>
                <patternFill>
                  <bgColor theme="2" tint="-0.499984740745262"/>
                </patternFill>
              </fill>
              <border>
                <left/>
                <right/>
                <top/>
                <bottom/>
              </border>
            </x14:dxf>
          </x14:cfRule>
          <xm:sqref>D85:T90</xm:sqref>
        </x14:conditionalFormatting>
        <x14:conditionalFormatting xmlns:xm="http://schemas.microsoft.com/office/excel/2006/main">
          <x14:cfRule type="expression" priority="69" id="{B87D73EB-351E-4E1A-AA54-06382BE4A3D0}">
            <xm:f>'Sensitivity Labels'!$F$89=FALSE</xm:f>
            <x14:dxf>
              <font>
                <color theme="2" tint="-0.499984740745262"/>
              </font>
              <fill>
                <patternFill>
                  <bgColor theme="2" tint="-0.499984740745262"/>
                </patternFill>
              </fill>
              <border>
                <left/>
                <right/>
                <top/>
                <bottom/>
              </border>
            </x14:dxf>
          </x14:cfRule>
          <x14:cfRule type="expression" priority="37" id="{E404180E-255E-4882-ACC3-1E348F15DEEB}">
            <xm:f>OR(INputs!$C$12=INputs!$A$3,INputs!$C$12=INputs!$A$4)</xm:f>
            <x14:dxf>
              <font>
                <color theme="2" tint="-0.499984740745262"/>
              </font>
              <fill>
                <patternFill>
                  <bgColor theme="2" tint="-0.499984740745262"/>
                </patternFill>
              </fill>
              <border>
                <left/>
                <right/>
                <top/>
                <bottom/>
                <vertical/>
                <horizontal/>
              </border>
            </x14:dxf>
          </x14:cfRule>
          <xm:sqref>D94:T99</xm:sqref>
        </x14:conditionalFormatting>
        <x14:conditionalFormatting xmlns:xm="http://schemas.microsoft.com/office/excel/2006/main">
          <x14:cfRule type="expression" priority="68" id="{015B4B2F-F7BB-4E7D-8DF9-575F672839D6}">
            <xm:f>OR(INputs!$C$13=INputs!$A$3,INputs!$C$13=INputs!$A$4)</xm:f>
            <x14:dxf>
              <font>
                <color theme="2" tint="-0.499984740745262"/>
              </font>
              <fill>
                <patternFill>
                  <bgColor theme="2" tint="-0.499984740745262"/>
                </patternFill>
              </fill>
              <border>
                <left/>
                <right/>
                <top/>
                <bottom/>
                <vertical/>
                <horizontal/>
              </border>
            </x14:dxf>
          </x14:cfRule>
          <x14:cfRule type="expression" priority="212" id="{3B0B8793-B96D-4D2D-AB81-34B0E7D4149D}">
            <xm:f>'Sensitivity Labels'!$F$105=FALSE</xm:f>
            <x14:dxf>
              <font>
                <color theme="2" tint="-0.499984740745262"/>
              </font>
              <fill>
                <patternFill>
                  <bgColor theme="2" tint="-0.499984740745262"/>
                </patternFill>
              </fill>
              <border>
                <left/>
                <right/>
                <top/>
                <bottom/>
                <vertical/>
                <horizontal/>
              </border>
            </x14:dxf>
          </x14:cfRule>
          <xm:sqref>D103:T108</xm:sqref>
        </x14:conditionalFormatting>
        <x14:conditionalFormatting xmlns:xm="http://schemas.microsoft.com/office/excel/2006/main">
          <x14:cfRule type="expression" priority="121" id="{96383F32-8EB5-41FC-94AF-BD8E9F13FC7A}">
            <xm:f>'Sensitivity Labels'!$F$105=FALSE</xm:f>
            <x14:dxf>
              <font>
                <color theme="2" tint="-0.499984740745262"/>
              </font>
              <fill>
                <patternFill>
                  <bgColor theme="2" tint="-0.499984740745262"/>
                </patternFill>
              </fill>
              <border>
                <left/>
                <right/>
                <top/>
                <bottom/>
              </border>
            </x14:dxf>
          </x14:cfRule>
          <x14:cfRule type="expression" priority="67" id="{A8568691-A027-4102-B65B-8727507F7B08}">
            <xm:f>OR(INputs!$C$14=INputs!$A$3,INputs!$C$14=INputs!$A$4)</xm:f>
            <x14:dxf>
              <font>
                <color theme="2" tint="-0.499984740745262"/>
              </font>
              <fill>
                <patternFill>
                  <bgColor theme="2" tint="-0.499984740745262"/>
                </patternFill>
              </fill>
              <border>
                <left/>
                <right/>
                <top/>
                <bottom/>
                <vertical/>
                <horizontal/>
              </border>
            </x14:dxf>
          </x14:cfRule>
          <xm:sqref>D112:T117</xm:sqref>
        </x14:conditionalFormatting>
        <x14:conditionalFormatting xmlns:xm="http://schemas.microsoft.com/office/excel/2006/main">
          <x14:cfRule type="expression" priority="28" id="{B81AD44D-6B64-41EB-A68C-3530DC2F6278}">
            <xm:f>OR(INputs!$C$15=INputs!$A$3,INputs!$C$15=INputs!$A$4)</xm:f>
            <x14:dxf>
              <font>
                <color theme="2" tint="-0.499984740745262"/>
              </font>
              <fill>
                <patternFill>
                  <bgColor theme="2" tint="-0.499984740745262"/>
                </patternFill>
              </fill>
              <border>
                <left/>
                <right/>
                <top/>
                <bottom/>
                <vertical/>
                <horizontal/>
              </border>
            </x14:dxf>
          </x14:cfRule>
          <x14:cfRule type="expression" priority="66" id="{3080DE21-AA60-4F14-84FF-36AB3FFDD611}">
            <xm:f>'Sensitivity Labels'!$F$113=FALSE</xm:f>
            <x14:dxf>
              <font>
                <color theme="2" tint="-0.499984740745262"/>
              </font>
              <fill>
                <patternFill>
                  <bgColor theme="2" tint="-0.499984740745262"/>
                </patternFill>
              </fill>
              <border>
                <left/>
                <right/>
                <top/>
                <bottom/>
              </border>
            </x14:dxf>
          </x14:cfRule>
          <xm:sqref>D121:T126</xm:sqref>
        </x14:conditionalFormatting>
        <x14:conditionalFormatting xmlns:xm="http://schemas.microsoft.com/office/excel/2006/main">
          <x14:cfRule type="expression" priority="25" id="{6D9FFB65-ECF9-45F5-B1AA-00D2C508569E}">
            <xm:f>OR(INputs!$C$16=INputs!$A$3,INputs!$C$16=INputs!$A$4)</xm:f>
            <x14:dxf>
              <font>
                <color theme="2" tint="-0.499984740745262"/>
              </font>
              <fill>
                <patternFill>
                  <bgColor theme="2" tint="-0.499984740745262"/>
                </patternFill>
              </fill>
              <border>
                <left/>
                <right/>
                <top/>
                <bottom/>
                <vertical/>
                <horizontal/>
              </border>
            </x14:dxf>
          </x14:cfRule>
          <x14:cfRule type="expression" priority="65" id="{54B1DE5B-2E5D-41C4-A653-A35D5D59CD43}">
            <xm:f>'Sensitivity Labels'!$F$121=FALSE</xm:f>
            <x14:dxf>
              <font>
                <color theme="2" tint="-0.499984740745262"/>
              </font>
              <fill>
                <patternFill>
                  <bgColor theme="2" tint="-0.499984740745262"/>
                </patternFill>
              </fill>
              <border>
                <left/>
                <right/>
                <top/>
                <bottom/>
              </border>
            </x14:dxf>
          </x14:cfRule>
          <xm:sqref>D130:T135</xm:sqref>
        </x14:conditionalFormatting>
        <x14:conditionalFormatting xmlns:xm="http://schemas.microsoft.com/office/excel/2006/main">
          <x14:cfRule type="expression" priority="22" id="{C7D96EF9-DDCD-495F-B3D0-B9F2CEFF656F}">
            <xm:f>OR(INputs!$C$17=INputs!$A$3,INputs!$C$17=INputs!$A$4)</xm:f>
            <x14:dxf>
              <font>
                <color theme="2" tint="-0.499984740745262"/>
              </font>
              <fill>
                <patternFill>
                  <bgColor theme="2" tint="-0.499984740745262"/>
                </patternFill>
              </fill>
              <border>
                <left/>
                <right/>
                <top/>
                <bottom/>
                <vertical/>
                <horizontal/>
              </border>
            </x14:dxf>
          </x14:cfRule>
          <x14:cfRule type="expression" priority="64" id="{3B8A24EC-0420-4CC0-9C7E-7D2D61ADD8C3}">
            <xm:f>'Sensitivity Labels'!$F$129=FALSE</xm:f>
            <x14:dxf>
              <font>
                <color theme="2" tint="-0.499984740745262"/>
              </font>
              <fill>
                <patternFill>
                  <bgColor theme="2" tint="-0.499984740745262"/>
                </patternFill>
              </fill>
              <border>
                <left/>
                <right/>
                <top/>
                <bottom/>
              </border>
            </x14:dxf>
          </x14:cfRule>
          <xm:sqref>D139:T144</xm:sqref>
        </x14:conditionalFormatting>
        <x14:conditionalFormatting xmlns:xm="http://schemas.microsoft.com/office/excel/2006/main">
          <x14:cfRule type="expression" priority="19" id="{1927DD85-954D-49F2-AF2C-3781D3116091}">
            <xm:f>OR(INputs!$C$18=INputs!$A$3,INputs!$C$18=INputs!$A$4)</xm:f>
            <x14:dxf>
              <font>
                <color theme="2" tint="-0.499984740745262"/>
              </font>
              <fill>
                <patternFill>
                  <bgColor theme="2" tint="-0.499984740745262"/>
                </patternFill>
              </fill>
              <border>
                <left/>
                <right/>
                <top/>
                <bottom/>
                <vertical/>
                <horizontal/>
              </border>
            </x14:dxf>
          </x14:cfRule>
          <x14:cfRule type="expression" priority="63" id="{8F88D260-3FB0-4CD6-AB4F-D35620176E7D}">
            <xm:f>'Sensitivity Labels'!$F$137=FALSE</xm:f>
            <x14:dxf>
              <font>
                <color theme="2" tint="-0.499984740745262"/>
              </font>
              <fill>
                <patternFill>
                  <bgColor theme="2" tint="-0.499984740745262"/>
                </patternFill>
              </fill>
              <border>
                <left/>
                <right/>
                <top/>
                <bottom/>
              </border>
            </x14:dxf>
          </x14:cfRule>
          <xm:sqref>D148:T153</xm:sqref>
        </x14:conditionalFormatting>
        <x14:conditionalFormatting xmlns:xm="http://schemas.microsoft.com/office/excel/2006/main">
          <x14:cfRule type="expression" priority="16" id="{D681A7B2-4370-44D8-91C0-90B04F617FD1}">
            <xm:f>OR(INputs!$C$19=INputs!$A$3,INputs!$C$19=INputs!$A$4)</xm:f>
            <x14:dxf>
              <font>
                <color theme="2" tint="-0.499984740745262"/>
              </font>
              <fill>
                <patternFill>
                  <bgColor theme="2" tint="-0.499984740745262"/>
                </patternFill>
              </fill>
              <border>
                <left/>
                <right/>
                <top/>
                <bottom/>
                <vertical/>
                <horizontal/>
              </border>
            </x14:dxf>
          </x14:cfRule>
          <x14:cfRule type="expression" priority="62" id="{CA19579E-1786-47CE-AEE3-BEDA7D3982F5}">
            <xm:f>'Sensitivity Labels'!$F$145=FALSE</xm:f>
            <x14:dxf>
              <font>
                <color theme="2" tint="-0.499984740745262"/>
              </font>
              <fill>
                <patternFill>
                  <bgColor theme="2" tint="-0.499984740745262"/>
                </patternFill>
              </fill>
              <border>
                <left/>
                <right/>
                <top/>
                <bottom/>
              </border>
            </x14:dxf>
          </x14:cfRule>
          <xm:sqref>D157:T162</xm:sqref>
        </x14:conditionalFormatting>
        <x14:conditionalFormatting xmlns:xm="http://schemas.microsoft.com/office/excel/2006/main">
          <x14:cfRule type="expression" priority="13" id="{F529A022-30FD-44EF-A5F3-E8DAE3BB07BE}">
            <xm:f>OR(INputs!$C$20=INputs!$A$3,INputs!$C$20=INputs!$A$4)</xm:f>
            <x14:dxf>
              <font>
                <color theme="2" tint="-0.499984740745262"/>
              </font>
              <fill>
                <patternFill>
                  <bgColor theme="2" tint="-0.499984740745262"/>
                </patternFill>
              </fill>
              <border>
                <left/>
                <right/>
                <top/>
                <bottom/>
                <vertical/>
                <horizontal/>
              </border>
            </x14:dxf>
          </x14:cfRule>
          <x14:cfRule type="expression" priority="61" id="{6C52D503-6DAE-4210-A712-06E2BB66E859}">
            <xm:f>'Sensitivity Labels'!$F$153=FALSE</xm:f>
            <x14:dxf>
              <font>
                <color theme="2" tint="-0.499984740745262"/>
              </font>
              <fill>
                <patternFill>
                  <bgColor theme="2" tint="-0.499984740745262"/>
                </patternFill>
              </fill>
              <border>
                <left/>
                <right/>
                <top/>
                <bottom/>
              </border>
            </x14:dxf>
          </x14:cfRule>
          <xm:sqref>D166:T171</xm:sqref>
        </x14:conditionalFormatting>
        <x14:conditionalFormatting xmlns:xm="http://schemas.microsoft.com/office/excel/2006/main">
          <x14:cfRule type="expression" priority="10" id="{A6D7235F-D36B-4AE9-94BD-4ECA27BE4729}">
            <xm:f>OR(INputs!$C$21=INputs!$A$3,INputs!$C$21=INputs!$A$4)</xm:f>
            <x14:dxf>
              <font>
                <color theme="2" tint="-0.499984740745262"/>
              </font>
              <fill>
                <patternFill>
                  <bgColor theme="2" tint="-0.499984740745262"/>
                </patternFill>
              </fill>
              <border>
                <left/>
                <right/>
                <top/>
                <bottom/>
                <vertical/>
                <horizontal/>
              </border>
            </x14:dxf>
          </x14:cfRule>
          <x14:cfRule type="expression" priority="60" id="{3751600E-DB0A-43BF-9095-6EB9A0B71A28}">
            <xm:f>'Sensitivity Labels'!$F$161=FALSE</xm:f>
            <x14:dxf>
              <font>
                <color theme="2" tint="-0.499984740745262"/>
              </font>
              <fill>
                <patternFill>
                  <bgColor theme="2" tint="-0.499984740745262"/>
                </patternFill>
              </fill>
              <border>
                <left/>
                <right/>
                <top/>
                <bottom/>
              </border>
            </x14:dxf>
          </x14:cfRule>
          <xm:sqref>D175:T180</xm:sqref>
        </x14:conditionalFormatting>
        <x14:conditionalFormatting xmlns:xm="http://schemas.microsoft.com/office/excel/2006/main">
          <x14:cfRule type="expression" priority="59" id="{C3CDBD3A-7AAD-468E-BFCB-197DE7DEC171}">
            <xm:f>'Sensitivity Labels'!$F$169=FALSE</xm:f>
            <x14:dxf>
              <font>
                <color theme="2" tint="-0.499984740745262"/>
              </font>
              <fill>
                <patternFill>
                  <bgColor theme="2" tint="-0.499984740745262"/>
                </patternFill>
              </fill>
              <border>
                <left/>
                <right/>
                <top/>
                <bottom/>
              </border>
            </x14:dxf>
          </x14:cfRule>
          <x14:cfRule type="expression" priority="7" id="{1C5346BF-F0C0-4D17-ACE3-3AF3E614D47A}">
            <xm:f>OR(INputs!$C$22=INputs!$A$3,INputs!$C$22=INputs!$A$4)</xm:f>
            <x14:dxf>
              <font>
                <color theme="2" tint="-0.499984740745262"/>
              </font>
              <fill>
                <patternFill>
                  <bgColor theme="2" tint="-0.499984740745262"/>
                </patternFill>
              </fill>
              <border>
                <left/>
                <right/>
                <top/>
                <bottom/>
                <vertical/>
                <horizontal/>
              </border>
            </x14:dxf>
          </x14:cfRule>
          <xm:sqref>D184:T189</xm:sqref>
        </x14:conditionalFormatting>
        <x14:conditionalFormatting xmlns:xm="http://schemas.microsoft.com/office/excel/2006/main">
          <x14:cfRule type="expression" priority="468" id="{00000000-000E-0000-0500-000076010000}">
            <xm:f>AND(E15=TRUE,$H$13=INputs!$AN$4,$S$16=TRUE)</xm:f>
            <x14:dxf>
              <font>
                <color theme="1"/>
              </font>
            </x14:dxf>
          </x14:cfRule>
          <xm:sqref>S18</xm:sqref>
        </x14:conditionalFormatting>
        <x14:conditionalFormatting xmlns:xm="http://schemas.microsoft.com/office/excel/2006/main">
          <x14:cfRule type="expression" priority="163" id="{4939C4ED-6E3D-410A-9DA2-89BB09514C80}">
            <xm:f>AND($S$25=TRUE,$H$22=INputs!$AN$4,$E$24)</xm:f>
            <x14:dxf>
              <font>
                <color theme="1"/>
              </font>
            </x14:dxf>
          </x14:cfRule>
          <xm:sqref>S27:T27</xm:sqref>
        </x14:conditionalFormatting>
        <x14:conditionalFormatting xmlns:xm="http://schemas.microsoft.com/office/excel/2006/main">
          <x14:cfRule type="expression" priority="160" id="{E9600844-641C-4F76-ADCD-9716D612B520}">
            <xm:f>AND($S34=TRUE,$H31=INputs!$AN$4,$E33)</xm:f>
            <x14:dxf>
              <font>
                <color theme="1"/>
              </font>
            </x14:dxf>
          </x14:cfRule>
          <xm:sqref>S36:T36</xm:sqref>
        </x14:conditionalFormatting>
        <x14:conditionalFormatting xmlns:xm="http://schemas.microsoft.com/office/excel/2006/main">
          <x14:cfRule type="expression" priority="75" id="{5CEEA8BE-2B64-4FAC-B34C-6A75751E61A4}">
            <xm:f>AND($S43=TRUE,$H40=INputs!$AN$4,$E42)</xm:f>
            <x14:dxf>
              <font>
                <color theme="1"/>
              </font>
            </x14:dxf>
          </x14:cfRule>
          <xm:sqref>S45:T45</xm:sqref>
        </x14:conditionalFormatting>
        <x14:conditionalFormatting xmlns:xm="http://schemas.microsoft.com/office/excel/2006/main">
          <x14:cfRule type="expression" priority="52" id="{6627C0CF-62C8-4A4B-9F89-3145EC2DE6A4}">
            <xm:f>AND($S52=TRUE,$H49=INputs!$AN$4,$E51)</xm:f>
            <x14:dxf>
              <font>
                <color theme="1"/>
              </font>
            </x14:dxf>
          </x14:cfRule>
          <xm:sqref>S54:T54</xm:sqref>
        </x14:conditionalFormatting>
        <x14:conditionalFormatting xmlns:xm="http://schemas.microsoft.com/office/excel/2006/main">
          <x14:cfRule type="expression" priority="151" id="{F804D48E-00B7-4FE7-8AA3-41278D1D0494}">
            <xm:f>AND($S61=TRUE,$H58=INputs!$AN$4,$E60)</xm:f>
            <x14:dxf>
              <font>
                <color theme="1"/>
              </font>
            </x14:dxf>
          </x14:cfRule>
          <xm:sqref>S63:T63</xm:sqref>
        </x14:conditionalFormatting>
        <x14:conditionalFormatting xmlns:xm="http://schemas.microsoft.com/office/excel/2006/main">
          <x14:cfRule type="expression" priority="148" id="{E9FF6477-1F4B-4776-9EF3-4607D8C2C4B1}">
            <xm:f>AND($S70=TRUE,$H67=INputs!$AN$4,$E69)</xm:f>
            <x14:dxf>
              <font>
                <color theme="1"/>
              </font>
            </x14:dxf>
          </x14:cfRule>
          <xm:sqref>S72:T72</xm:sqref>
        </x14:conditionalFormatting>
        <x14:conditionalFormatting xmlns:xm="http://schemas.microsoft.com/office/excel/2006/main">
          <x14:cfRule type="expression" priority="145" id="{4B45D215-D9CD-42D4-9099-EBFC6742D97B}">
            <xm:f>AND($S79=TRUE,$H76=INputs!$AN$4,$E78)</xm:f>
            <x14:dxf>
              <font>
                <color theme="1"/>
              </font>
            </x14:dxf>
          </x14:cfRule>
          <xm:sqref>S81:T81</xm:sqref>
        </x14:conditionalFormatting>
        <x14:conditionalFormatting xmlns:xm="http://schemas.microsoft.com/office/excel/2006/main">
          <x14:cfRule type="expression" priority="130" id="{8E62212D-C87E-4C0A-8875-4DD5389E68AF}">
            <xm:f>AND($S88=TRUE,$H85=INputs!$AN$4,$E87)</xm:f>
            <x14:dxf>
              <font>
                <color theme="1"/>
              </font>
            </x14:dxf>
          </x14:cfRule>
          <xm:sqref>S90:T90</xm:sqref>
        </x14:conditionalFormatting>
        <x14:conditionalFormatting xmlns:xm="http://schemas.microsoft.com/office/excel/2006/main">
          <x14:cfRule type="expression" priority="127" id="{C1D9E1F2-EFD9-41A7-937E-5156814F59BD}">
            <xm:f>AND($S97=TRUE,$H94=INputs!$AN$4,$E96)</xm:f>
            <x14:dxf>
              <font>
                <color theme="1"/>
              </font>
            </x14:dxf>
          </x14:cfRule>
          <xm:sqref>S99:T99</xm:sqref>
        </x14:conditionalFormatting>
        <x14:conditionalFormatting xmlns:xm="http://schemas.microsoft.com/office/excel/2006/main">
          <x14:cfRule type="expression" priority="34" id="{335DC4D1-7C73-41DE-BC6E-23E39AF706DC}">
            <xm:f>AND($S106=TRUE,$H103=INputs!$AN$4,$E105)</xm:f>
            <x14:dxf>
              <font>
                <color theme="1"/>
              </font>
            </x14:dxf>
          </x14:cfRule>
          <xm:sqref>S108:T108</xm:sqref>
        </x14:conditionalFormatting>
        <x14:conditionalFormatting xmlns:xm="http://schemas.microsoft.com/office/excel/2006/main">
          <x14:cfRule type="expression" priority="31" id="{3F38E4C4-3EB4-4CF6-8B37-06D3E7EB386B}">
            <xm:f>AND($S115=TRUE,$H112=INputs!$AN$4,$E114)</xm:f>
            <x14:dxf>
              <font>
                <color theme="1"/>
              </font>
            </x14:dxf>
          </x14:cfRule>
          <xm:sqref>S117:T117</xm:sqref>
        </x14:conditionalFormatting>
        <x14:conditionalFormatting xmlns:xm="http://schemas.microsoft.com/office/excel/2006/main">
          <x14:cfRule type="expression" priority="118" id="{7FBCEF33-73B1-4ABA-B74F-BB4E72D45217}">
            <xm:f>AND($S124=TRUE,$H121=INputs!$AN$4,$E123)</xm:f>
            <x14:dxf>
              <font>
                <color theme="1"/>
              </font>
            </x14:dxf>
          </x14:cfRule>
          <xm:sqref>S126:T126</xm:sqref>
        </x14:conditionalFormatting>
        <x14:conditionalFormatting xmlns:xm="http://schemas.microsoft.com/office/excel/2006/main">
          <x14:cfRule type="expression" priority="115" id="{262D4AB9-B561-411F-B4AB-AACB14BAFFA8}">
            <xm:f>AND($S133=TRUE,$H130=INputs!$AN$4,$E132)</xm:f>
            <x14:dxf>
              <font>
                <color theme="1"/>
              </font>
            </x14:dxf>
          </x14:cfRule>
          <xm:sqref>S135:T135</xm:sqref>
        </x14:conditionalFormatting>
        <x14:conditionalFormatting xmlns:xm="http://schemas.microsoft.com/office/excel/2006/main">
          <x14:cfRule type="expression" priority="112" id="{CA024A8C-3E17-48EC-94C5-272691A34FDC}">
            <xm:f>AND($S142=TRUE,$H139=INputs!$AN$4,$E141)</xm:f>
            <x14:dxf>
              <font>
                <color theme="1"/>
              </font>
            </x14:dxf>
          </x14:cfRule>
          <xm:sqref>S144:T144</xm:sqref>
        </x14:conditionalFormatting>
        <x14:conditionalFormatting xmlns:xm="http://schemas.microsoft.com/office/excel/2006/main">
          <x14:cfRule type="expression" priority="109" id="{4AF5EAC9-021F-4F55-AEFC-A32AFAB1AE64}">
            <xm:f>AND($S151=TRUE,$H148=INputs!$AN$4,$E150)</xm:f>
            <x14:dxf>
              <font>
                <color theme="1"/>
              </font>
            </x14:dxf>
          </x14:cfRule>
          <xm:sqref>S153:T153</xm:sqref>
        </x14:conditionalFormatting>
        <x14:conditionalFormatting xmlns:xm="http://schemas.microsoft.com/office/excel/2006/main">
          <x14:cfRule type="expression" priority="106" id="{A52EBBDA-DC6C-4CF4-8AD5-9AD7866EBEFB}">
            <xm:f>AND($S160=TRUE,$H157=INputs!$AN$4,$E159)</xm:f>
            <x14:dxf>
              <font>
                <color theme="1"/>
              </font>
            </x14:dxf>
          </x14:cfRule>
          <xm:sqref>S162:T162</xm:sqref>
        </x14:conditionalFormatting>
        <x14:conditionalFormatting xmlns:xm="http://schemas.microsoft.com/office/excel/2006/main">
          <x14:cfRule type="expression" priority="103" id="{71B8465B-59D0-4CB6-86A7-103C49E6A2B5}">
            <xm:f>AND($S169=TRUE,$H166=INputs!$AN$4,$E168)</xm:f>
            <x14:dxf>
              <font>
                <color theme="1"/>
              </font>
            </x14:dxf>
          </x14:cfRule>
          <xm:sqref>S171:T171</xm:sqref>
        </x14:conditionalFormatting>
        <x14:conditionalFormatting xmlns:xm="http://schemas.microsoft.com/office/excel/2006/main">
          <x14:cfRule type="expression" priority="100" id="{B80B3636-B04D-4A0A-AEDD-0D78A66214C3}">
            <xm:f>AND($S178=TRUE,$H175=INputs!$AN$4,$E177)</xm:f>
            <x14:dxf>
              <font>
                <color theme="1"/>
              </font>
            </x14:dxf>
          </x14:cfRule>
          <xm:sqref>S180:T180</xm:sqref>
        </x14:conditionalFormatting>
        <x14:conditionalFormatting xmlns:xm="http://schemas.microsoft.com/office/excel/2006/main">
          <x14:cfRule type="expression" priority="97" id="{7502FE56-DA50-4DD9-B0A5-C7603BFD71DE}">
            <xm:f>AND($S187=TRUE,$H184=INputs!$AN$4,$E186)</xm:f>
            <x14:dxf>
              <font>
                <color theme="1"/>
              </font>
            </x14:dxf>
          </x14:cfRule>
          <xm:sqref>S189:T189</xm:sqref>
        </x14:conditionalFormatting>
        <x14:conditionalFormatting xmlns:xm="http://schemas.microsoft.com/office/excel/2006/main">
          <x14:cfRule type="expression" priority="469" id="{00000000-000E-0000-0500-000077010000}">
            <xm:f>AND(E15=TRUE,$H$13=INputs!$AN$4,$S$16=TRUE)</xm:f>
            <x14:dxf>
              <font>
                <color theme="1"/>
              </font>
            </x14:dxf>
          </x14:cfRule>
          <xm:sqref>T18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CC15-27BB-42A9-961C-60A3DF17B5EB}">
  <sheetPr>
    <tabColor theme="6" tint="0.39997558519241921"/>
  </sheetPr>
  <dimension ref="A1:AA90"/>
  <sheetViews>
    <sheetView showGridLines="0" zoomScaleNormal="100" workbookViewId="0">
      <pane xSplit="3" ySplit="10" topLeftCell="D11" activePane="bottomRight" state="frozen"/>
      <selection pane="topRight" activeCell="D1" sqref="D1"/>
      <selection pane="bottomLeft" activeCell="A5" sqref="A5"/>
      <selection pane="bottomRight" activeCell="X3" sqref="X3"/>
    </sheetView>
  </sheetViews>
  <sheetFormatPr defaultRowHeight="18.5" outlineLevelRow="1" x14ac:dyDescent="0.45"/>
  <cols>
    <col min="1" max="1" width="3.453125" style="323" customWidth="1"/>
    <col min="2" max="2" width="18.54296875" customWidth="1"/>
    <col min="3" max="3" width="34.1796875" hidden="1" customWidth="1"/>
    <col min="4" max="4" width="21.1796875" style="3" customWidth="1"/>
    <col min="5" max="5" width="6.54296875" customWidth="1"/>
    <col min="6" max="6" width="23.81640625" customWidth="1"/>
    <col min="7" max="7" width="23.54296875" style="3" customWidth="1"/>
    <col min="8" max="8" width="17.1796875" hidden="1" customWidth="1"/>
    <col min="9" max="9" width="19.54296875" customWidth="1"/>
    <col min="10" max="10" width="20.7265625" style="133" customWidth="1"/>
    <col min="11" max="11" width="7.81640625" hidden="1" customWidth="1"/>
    <col min="12" max="12" width="10.1796875" hidden="1" customWidth="1"/>
    <col min="13" max="13" width="9.54296875" hidden="1" customWidth="1"/>
    <col min="14" max="14" width="22.1796875" hidden="1" customWidth="1"/>
    <col min="15" max="15" width="33.453125" customWidth="1"/>
    <col min="16" max="16" width="43.453125" customWidth="1"/>
    <col min="17" max="17" width="7.54296875" style="2" customWidth="1"/>
    <col min="18" max="18" width="41.26953125" style="244" customWidth="1"/>
    <col min="19" max="19" width="7.54296875" style="2" customWidth="1"/>
    <col min="20" max="20" width="41.54296875" customWidth="1"/>
    <col min="21" max="21" width="7" customWidth="1"/>
    <col min="22" max="22" width="30.7265625" customWidth="1"/>
  </cols>
  <sheetData>
    <row r="1" spans="1:27" ht="5.15" customHeight="1" thickBot="1" x14ac:dyDescent="0.4">
      <c r="A1"/>
    </row>
    <row r="2" spans="1:27" s="324" customFormat="1" ht="24" thickBot="1" x14ac:dyDescent="0.55000000000000004">
      <c r="A2"/>
      <c r="B2" s="727" t="s">
        <v>88</v>
      </c>
      <c r="C2" s="728"/>
      <c r="D2" s="728"/>
      <c r="E2" s="728"/>
      <c r="F2" s="728"/>
      <c r="G2" s="728"/>
      <c r="H2" s="728"/>
      <c r="I2" s="729"/>
      <c r="J2" s="749" t="s">
        <v>258</v>
      </c>
      <c r="K2" s="749"/>
      <c r="L2" s="749"/>
      <c r="M2" s="749"/>
      <c r="N2" s="749"/>
      <c r="O2" s="749"/>
      <c r="P2" s="378" t="s">
        <v>94</v>
      </c>
      <c r="Q2" s="727" t="s">
        <v>259</v>
      </c>
      <c r="R2" s="728"/>
      <c r="S2" s="728"/>
      <c r="T2" s="728"/>
      <c r="U2" s="728"/>
      <c r="V2" s="729"/>
      <c r="W2"/>
      <c r="X2"/>
      <c r="Y2"/>
      <c r="Z2"/>
      <c r="AA2"/>
    </row>
    <row r="3" spans="1:27" s="3" customFormat="1" ht="43.5" x14ac:dyDescent="0.35">
      <c r="B3" s="379" t="s">
        <v>115</v>
      </c>
      <c r="C3" s="380" t="s">
        <v>116</v>
      </c>
      <c r="D3" s="380" t="s">
        <v>117</v>
      </c>
      <c r="E3" s="730" t="s">
        <v>118</v>
      </c>
      <c r="F3" s="731"/>
      <c r="G3" s="380" t="s">
        <v>119</v>
      </c>
      <c r="H3" s="380" t="s">
        <v>120</v>
      </c>
      <c r="I3" s="381" t="s">
        <v>121</v>
      </c>
      <c r="J3" s="750"/>
      <c r="K3" s="751"/>
      <c r="L3" s="751"/>
      <c r="M3" s="751"/>
      <c r="N3" s="751"/>
      <c r="O3" s="752"/>
      <c r="P3" s="382" t="s">
        <v>260</v>
      </c>
      <c r="Q3" s="735" t="s">
        <v>230</v>
      </c>
      <c r="R3" s="731"/>
      <c r="S3" s="732" t="s">
        <v>231</v>
      </c>
      <c r="T3" s="734"/>
      <c r="U3" s="732" t="s">
        <v>234</v>
      </c>
      <c r="V3" s="733"/>
      <c r="Z3"/>
      <c r="AA3"/>
    </row>
    <row r="4" spans="1:27" s="3" customFormat="1" hidden="1" outlineLevel="1" x14ac:dyDescent="0.35">
      <c r="A4" s="681" t="s">
        <v>122</v>
      </c>
      <c r="B4" s="665" t="s">
        <v>261</v>
      </c>
      <c r="C4" s="339"/>
      <c r="D4" s="678" t="s">
        <v>262</v>
      </c>
      <c r="E4" s="664" t="s">
        <v>261</v>
      </c>
      <c r="F4" s="665"/>
      <c r="G4" s="678" t="s">
        <v>263</v>
      </c>
      <c r="H4" s="339"/>
      <c r="I4" s="678" t="s">
        <v>261</v>
      </c>
      <c r="J4" s="664" t="s">
        <v>264</v>
      </c>
      <c r="K4" s="603"/>
      <c r="L4" s="603"/>
      <c r="M4" s="603"/>
      <c r="N4" s="603"/>
      <c r="O4" s="665"/>
      <c r="P4" s="678" t="s">
        <v>265</v>
      </c>
      <c r="Q4" s="664" t="s">
        <v>266</v>
      </c>
      <c r="R4" s="665"/>
      <c r="S4" s="664" t="s">
        <v>267</v>
      </c>
      <c r="T4" s="665"/>
      <c r="U4" s="664" t="s">
        <v>268</v>
      </c>
      <c r="V4" s="668"/>
      <c r="Z4"/>
      <c r="AA4"/>
    </row>
    <row r="5" spans="1:27" s="3" customFormat="1" hidden="1" outlineLevel="1" x14ac:dyDescent="0.35">
      <c r="A5" s="683"/>
      <c r="B5" s="667"/>
      <c r="C5" s="334"/>
      <c r="D5" s="679"/>
      <c r="E5" s="666"/>
      <c r="F5" s="667"/>
      <c r="G5" s="679"/>
      <c r="H5" s="334"/>
      <c r="I5" s="679"/>
      <c r="J5" s="666"/>
      <c r="K5" s="680"/>
      <c r="L5" s="680"/>
      <c r="M5" s="680"/>
      <c r="N5" s="680"/>
      <c r="O5" s="667"/>
      <c r="P5" s="679"/>
      <c r="Q5" s="666"/>
      <c r="R5" s="667"/>
      <c r="S5" s="666"/>
      <c r="T5" s="667"/>
      <c r="U5" s="666"/>
      <c r="V5" s="669"/>
      <c r="Z5"/>
      <c r="AA5"/>
    </row>
    <row r="6" spans="1:27" s="3" customFormat="1" ht="21.65" hidden="1" customHeight="1" outlineLevel="1" x14ac:dyDescent="0.35">
      <c r="A6" s="683"/>
      <c r="B6" s="667"/>
      <c r="C6" s="338" t="s">
        <v>269</v>
      </c>
      <c r="D6" s="679"/>
      <c r="E6" s="666"/>
      <c r="F6" s="667"/>
      <c r="G6" s="679"/>
      <c r="H6" s="317"/>
      <c r="I6" s="679"/>
      <c r="J6" s="666"/>
      <c r="K6" s="680"/>
      <c r="L6" s="680"/>
      <c r="M6" s="680"/>
      <c r="N6" s="680"/>
      <c r="O6" s="667"/>
      <c r="P6" s="679"/>
      <c r="Q6" s="666"/>
      <c r="R6" s="667"/>
      <c r="S6" s="666"/>
      <c r="T6" s="667"/>
      <c r="U6" s="666"/>
      <c r="V6" s="669"/>
      <c r="Z6"/>
      <c r="AA6"/>
    </row>
    <row r="7" spans="1:27" s="3" customFormat="1" ht="377.15" hidden="1" customHeight="1" outlineLevel="1" thickBot="1" x14ac:dyDescent="0.4">
      <c r="A7" s="683"/>
      <c r="B7" s="667"/>
      <c r="C7" s="337"/>
      <c r="D7" s="679"/>
      <c r="E7" s="666"/>
      <c r="F7" s="667"/>
      <c r="G7" s="679"/>
      <c r="H7" s="317"/>
      <c r="I7" s="679"/>
      <c r="J7" s="666"/>
      <c r="K7" s="680"/>
      <c r="L7" s="680"/>
      <c r="M7" s="680"/>
      <c r="N7" s="680"/>
      <c r="O7" s="667"/>
      <c r="P7" s="679"/>
      <c r="Q7" s="666"/>
      <c r="R7" s="667"/>
      <c r="S7" s="666"/>
      <c r="T7" s="667"/>
      <c r="U7" s="666"/>
      <c r="V7" s="669"/>
      <c r="Z7"/>
      <c r="AA7"/>
    </row>
    <row r="8" spans="1:27" s="3" customFormat="1" ht="21" hidden="1" customHeight="1" outlineLevel="1" x14ac:dyDescent="0.35">
      <c r="A8" s="681" t="s">
        <v>130</v>
      </c>
      <c r="B8" s="347"/>
      <c r="C8" s="348"/>
      <c r="D8" s="348"/>
      <c r="E8" s="684"/>
      <c r="F8" s="685"/>
      <c r="G8" s="349"/>
      <c r="H8" s="350"/>
      <c r="I8" s="349"/>
      <c r="J8" s="349"/>
      <c r="K8" s="349"/>
      <c r="L8" s="349"/>
      <c r="M8" s="351"/>
      <c r="N8" s="351"/>
      <c r="O8" s="352"/>
      <c r="P8" s="352"/>
      <c r="Q8" s="670"/>
      <c r="R8" s="671"/>
      <c r="S8" s="670"/>
      <c r="T8" s="674"/>
      <c r="U8" s="670"/>
      <c r="V8" s="676"/>
      <c r="Z8"/>
      <c r="AA8"/>
    </row>
    <row r="9" spans="1:27" s="3" customFormat="1" ht="21.65" hidden="1" customHeight="1" outlineLevel="1" thickBot="1" x14ac:dyDescent="0.4">
      <c r="A9" s="682"/>
      <c r="B9" s="353"/>
      <c r="C9" s="354"/>
      <c r="D9" s="354"/>
      <c r="E9" s="686"/>
      <c r="F9" s="687"/>
      <c r="G9" s="355"/>
      <c r="H9" s="356"/>
      <c r="I9" s="355"/>
      <c r="J9" s="355"/>
      <c r="K9" s="355"/>
      <c r="L9" s="355"/>
      <c r="M9" s="357"/>
      <c r="N9" s="357"/>
      <c r="O9" s="358"/>
      <c r="P9" s="358"/>
      <c r="Q9" s="672"/>
      <c r="R9" s="673"/>
      <c r="S9" s="672"/>
      <c r="T9" s="675"/>
      <c r="U9" s="672"/>
      <c r="V9" s="677"/>
      <c r="Z9"/>
      <c r="AA9"/>
    </row>
    <row r="10" spans="1:27" s="3" customFormat="1" ht="25" customHeight="1" collapsed="1" thickBot="1" x14ac:dyDescent="0.4">
      <c r="B10" s="340"/>
      <c r="C10" s="341"/>
      <c r="D10" s="342"/>
      <c r="E10" s="343"/>
      <c r="F10" s="335"/>
      <c r="G10" s="344"/>
      <c r="H10" s="341"/>
      <c r="I10" s="343"/>
      <c r="J10" s="345"/>
      <c r="K10" s="335"/>
      <c r="L10" s="335"/>
      <c r="M10" s="335"/>
      <c r="N10" s="335"/>
      <c r="O10" s="343"/>
      <c r="P10" s="345"/>
      <c r="Q10" s="345"/>
      <c r="R10" s="346"/>
      <c r="S10" s="335"/>
      <c r="T10" s="335"/>
      <c r="U10" s="335"/>
      <c r="V10" s="336"/>
      <c r="Z10"/>
      <c r="AA10"/>
    </row>
    <row r="11" spans="1:27" ht="14.5" x14ac:dyDescent="0.35">
      <c r="A11" s="721">
        <v>1</v>
      </c>
      <c r="B11" s="709">
        <f>'Sensitivity Labels'!C11</f>
        <v>0</v>
      </c>
      <c r="C11" s="713">
        <f>'Sensitivity Labels'!D11</f>
        <v>0</v>
      </c>
      <c r="D11" s="715">
        <f>'Sensitivity Labels'!E11</f>
        <v>0</v>
      </c>
      <c r="E11" s="359" t="b">
        <f>'Sensitivity Labels'!F11</f>
        <v>0</v>
      </c>
      <c r="F11" s="360" t="str">
        <f>'Sensitivity Labels'!G11</f>
        <v>Files &amp; Other Data assets</v>
      </c>
      <c r="G11" s="707">
        <f>'Sensitivity Labels'!I11</f>
        <v>0</v>
      </c>
      <c r="H11" s="709">
        <f>'Sensitivity Labels'!J11</f>
        <v>0</v>
      </c>
      <c r="I11" s="711">
        <f>'Sensitivity Labels'!K11</f>
        <v>0</v>
      </c>
      <c r="J11" s="361" t="str">
        <f>IF(OR(M11=TRUE,M12=TRUE),"Encryption",(IF(K11=TRUE,"Remove Encryption","No Encryption")))</f>
        <v>No Encryption</v>
      </c>
      <c r="K11" s="362" t="b">
        <f>'Emails, Files, &amp; Other Data'!H12</f>
        <v>0</v>
      </c>
      <c r="L11" s="363" t="str">
        <f>'Emails, Files, &amp; Other Data'!I12</f>
        <v>Remove access control settings if already applied to items</v>
      </c>
      <c r="M11" s="362" t="b">
        <f>'Emails, Files, &amp; Other Data'!J12</f>
        <v>0</v>
      </c>
      <c r="N11" s="363" t="str">
        <f>'Emails, Files, &amp; Other Data'!K12</f>
        <v>Assign Permissions now</v>
      </c>
      <c r="O11" s="364" t="s">
        <v>147</v>
      </c>
      <c r="P11" s="755" t="str">
        <f>IF(E13=TRUE,"Yes","No")</f>
        <v>No</v>
      </c>
      <c r="Q11" s="741" t="str">
        <f>IF(OR('Groups &amp; Sites'!H13=INputs!AN$3,'Groups &amp; Sites'!H13=INputs!AN$4),"Yes","No")</f>
        <v>No</v>
      </c>
      <c r="R11" s="742" t="str">
        <f>'Groups &amp; Sites'!F13</f>
        <v>Privacy and external user access</v>
      </c>
      <c r="S11" s="711" t="str">
        <f>IF('Groups &amp; Sites'!K13=TRUE,"Yes","No")</f>
        <v>No</v>
      </c>
      <c r="T11" s="742" t="str">
        <f>'Groups &amp; Sites'!L13</f>
        <v>Content can be shared with</v>
      </c>
      <c r="U11" s="711" t="str">
        <f>IF('Groups &amp; Sites'!S14=TRUE,"Yes","No")</f>
        <v>No</v>
      </c>
      <c r="V11" s="736" t="str">
        <f>'Groups &amp; Sites'!T14</f>
        <v>Allow users to discover private teams that have this label applied.</v>
      </c>
    </row>
    <row r="12" spans="1:27" ht="14.5" x14ac:dyDescent="0.35">
      <c r="A12" s="722"/>
      <c r="B12" s="709"/>
      <c r="C12" s="713"/>
      <c r="D12" s="716"/>
      <c r="E12" s="359" t="b">
        <f>'Sensitivity Labels'!F13</f>
        <v>0</v>
      </c>
      <c r="F12" s="360" t="str">
        <f>'Sensitivity Labels'!G13</f>
        <v>Emails</v>
      </c>
      <c r="G12" s="707"/>
      <c r="H12" s="709"/>
      <c r="I12" s="711"/>
      <c r="J12" s="365" t="str">
        <f>IF(OR('Emails, Files, &amp; Other Data'!X12=TRUE,'Emails, Files, &amp; Other Data'!X13=TRUE,'Emails, Files, &amp; Other Data'!X14=TRUE),"Yes","No")</f>
        <v>No</v>
      </c>
      <c r="K12" s="366"/>
      <c r="L12" s="366"/>
      <c r="M12" s="367" t="b">
        <f>'Emails, Files, &amp; Other Data'!J13</f>
        <v>0</v>
      </c>
      <c r="N12" s="366" t="str">
        <f>'Emails, Files, &amp; Other Data'!K13</f>
        <v>Let users assign permissions when they apply the label</v>
      </c>
      <c r="O12" s="368" t="s">
        <v>270</v>
      </c>
      <c r="P12" s="755"/>
      <c r="Q12" s="744"/>
      <c r="R12" s="743"/>
      <c r="S12" s="737"/>
      <c r="T12" s="743"/>
      <c r="U12" s="737"/>
      <c r="V12" s="693"/>
    </row>
    <row r="13" spans="1:27" ht="14.5" x14ac:dyDescent="0.35">
      <c r="A13" s="722"/>
      <c r="B13" s="709"/>
      <c r="C13" s="713"/>
      <c r="D13" s="716"/>
      <c r="E13" s="359" t="b">
        <f>'Sensitivity Labels'!F15</f>
        <v>0</v>
      </c>
      <c r="F13" s="360" t="str">
        <f>'Sensitivity Labels'!G15</f>
        <v>Meetings</v>
      </c>
      <c r="G13" s="707"/>
      <c r="H13" s="709"/>
      <c r="I13" s="711"/>
      <c r="J13" s="747" t="str">
        <f>IF('Emails, Files, &amp; Other Data'!AB12=TRUE,"Yes","No")</f>
        <v>No</v>
      </c>
      <c r="K13" s="366"/>
      <c r="L13" s="366"/>
      <c r="M13" s="366"/>
      <c r="N13" s="366"/>
      <c r="O13" s="745" t="s">
        <v>157</v>
      </c>
      <c r="P13" s="755"/>
      <c r="Q13" s="740" t="str">
        <f>IF('Groups &amp; Sites'!H15=TRUE,"Yes","No")</f>
        <v>No</v>
      </c>
      <c r="R13" s="738" t="str">
        <f>'Groups &amp; Sites'!I15</f>
        <v>Let Microsoft 365 Group owners add people outside your organization to the group as guests.</v>
      </c>
      <c r="S13" s="711" t="str">
        <f>IF('Groups &amp; Sites'!K14=TRUE,"Yes","No")</f>
        <v>No</v>
      </c>
      <c r="T13" s="739" t="str">
        <f>'Groups &amp; Sites'!L14</f>
        <v>Use Microsoft Entra Conditional Access to protect labeled SharePoint sites</v>
      </c>
      <c r="U13" s="754" t="str">
        <f>IF(OR('Groups &amp; Sites'!S16=TRUE,'Groups &amp; Sites'!S17=TRUE,'Groups &amp; Sites'!S18=TRUE),"Yes","No")</f>
        <v>Yes</v>
      </c>
      <c r="V13" s="696" t="str">
        <f>'Groups &amp; Sites'!S15</f>
        <v>Teams shared channels</v>
      </c>
    </row>
    <row r="14" spans="1:27" ht="15" thickBot="1" x14ac:dyDescent="0.4">
      <c r="A14" s="723"/>
      <c r="B14" s="710"/>
      <c r="C14" s="714"/>
      <c r="D14" s="717"/>
      <c r="E14" s="369" t="b">
        <f>'Sensitivity Labels'!F17</f>
        <v>0</v>
      </c>
      <c r="F14" s="370" t="str">
        <f>'Sensitivity Labels'!G17</f>
        <v>Groups &amp; Sites</v>
      </c>
      <c r="G14" s="708"/>
      <c r="H14" s="710"/>
      <c r="I14" s="712"/>
      <c r="J14" s="748"/>
      <c r="K14" s="371"/>
      <c r="L14" s="371"/>
      <c r="M14" s="371"/>
      <c r="N14" s="371"/>
      <c r="O14" s="746"/>
      <c r="P14" s="756"/>
      <c r="Q14" s="741"/>
      <c r="R14" s="739"/>
      <c r="S14" s="711"/>
      <c r="T14" s="739"/>
      <c r="U14" s="711"/>
      <c r="V14" s="753"/>
    </row>
    <row r="15" spans="1:27" ht="14.5" x14ac:dyDescent="0.35">
      <c r="A15" s="725">
        <f>A11+1</f>
        <v>2</v>
      </c>
      <c r="B15" s="702">
        <f>'Sensitivity Labels'!C19</f>
        <v>0</v>
      </c>
      <c r="C15" s="719">
        <f>'Sensitivity Labels'!D19</f>
        <v>0</v>
      </c>
      <c r="D15" s="544">
        <f>'Sensitivity Labels'!E19</f>
        <v>0</v>
      </c>
      <c r="E15" s="64" t="b">
        <f>'Sensitivity Labels'!F19</f>
        <v>0</v>
      </c>
      <c r="F15" t="str">
        <f>'Sensitivity Labels'!G19</f>
        <v>Files &amp; Other Data assets</v>
      </c>
      <c r="G15" s="699">
        <f>'Sensitivity Labels'!I19</f>
        <v>0</v>
      </c>
      <c r="H15" s="702">
        <f>'Sensitivity Labels'!J19</f>
        <v>0</v>
      </c>
      <c r="I15" s="705">
        <f>'Sensitivity Labels'!K19</f>
        <v>0</v>
      </c>
      <c r="J15" s="330" t="str">
        <f>IF(OR(M15=TRUE,M16=TRUE),"Encryption",(IF(K15=TRUE,"Remove Encryption","No Encryption")))</f>
        <v>No Encryption</v>
      </c>
      <c r="K15" s="325" t="b">
        <f>'Emails, Files, &amp; Other Data'!H24</f>
        <v>0</v>
      </c>
      <c r="L15" s="326" t="str">
        <f>L11</f>
        <v>Remove access control settings if already applied to items</v>
      </c>
      <c r="M15" s="325" t="b">
        <f>'Emails, Files, &amp; Other Data'!J24</f>
        <v>0</v>
      </c>
      <c r="N15" s="326" t="str">
        <f>N11</f>
        <v>Assign Permissions now</v>
      </c>
      <c r="O15" s="331" t="str">
        <f>O$11</f>
        <v>Access Control</v>
      </c>
      <c r="P15" s="784" t="str">
        <f>IF(E17=TRUE,"Yes","No")</f>
        <v>No</v>
      </c>
      <c r="Q15" s="757" t="str">
        <f>IF(OR('Groups &amp; Sites'!H22=INputs!AN$3,'Groups &amp; Sites'!H22=INputs!AN$4),"Yes","No")</f>
        <v>No</v>
      </c>
      <c r="R15" s="759" t="str">
        <f>R$11</f>
        <v>Privacy and external user access</v>
      </c>
      <c r="S15" s="690" t="str">
        <f>IF('Groups &amp; Sites'!K22=TRUE,"Yes","No")</f>
        <v>No</v>
      </c>
      <c r="T15" s="759" t="str">
        <f>T$11</f>
        <v>Content can be shared with</v>
      </c>
      <c r="U15" s="690" t="str">
        <f>IF('Groups &amp; Sites'!S23=TRUE,"Yes","No")</f>
        <v>No</v>
      </c>
      <c r="V15" s="688" t="str">
        <f>V$11</f>
        <v>Allow users to discover private teams that have this label applied.</v>
      </c>
    </row>
    <row r="16" spans="1:27" ht="14.5" x14ac:dyDescent="0.35">
      <c r="A16" s="724"/>
      <c r="B16" s="702"/>
      <c r="C16" s="719"/>
      <c r="D16" s="544"/>
      <c r="E16" s="64" t="b">
        <f>'Sensitivity Labels'!F21</f>
        <v>0</v>
      </c>
      <c r="F16" t="str">
        <f>'Sensitivity Labels'!G21</f>
        <v>Emails</v>
      </c>
      <c r="G16" s="699"/>
      <c r="H16" s="702"/>
      <c r="I16" s="705"/>
      <c r="J16" s="332" t="str">
        <f>IF(OR('Emails, Files, &amp; Other Data'!X24=TRUE,'Emails, Files, &amp; Other Data'!X25=TRUE,'Emails, Files, &amp; Other Data'!X26=TRUE),"Yes","No")</f>
        <v>No</v>
      </c>
      <c r="K16" s="327"/>
      <c r="L16" s="327"/>
      <c r="M16" s="328" t="b">
        <f>'Emails, Files, &amp; Other Data'!J25</f>
        <v>0</v>
      </c>
      <c r="N16" s="327" t="str">
        <f>N12</f>
        <v>Let users assign permissions when they apply the label</v>
      </c>
      <c r="O16" s="333" t="str">
        <f>O$12</f>
        <v>Content Marking</v>
      </c>
      <c r="P16" s="785"/>
      <c r="Q16" s="758"/>
      <c r="R16" s="760"/>
      <c r="S16" s="691"/>
      <c r="T16" s="760"/>
      <c r="U16" s="691"/>
      <c r="V16" s="689"/>
    </row>
    <row r="17" spans="1:22" ht="14.5" x14ac:dyDescent="0.35">
      <c r="A17" s="724"/>
      <c r="B17" s="702"/>
      <c r="C17" s="719"/>
      <c r="D17" s="544"/>
      <c r="E17" s="64" t="b">
        <f>'Sensitivity Labels'!F23</f>
        <v>0</v>
      </c>
      <c r="F17" t="str">
        <f>'Sensitivity Labels'!G23</f>
        <v>Meetings</v>
      </c>
      <c r="G17" s="699"/>
      <c r="H17" s="702"/>
      <c r="I17" s="705"/>
      <c r="J17" s="782" t="str">
        <f>IF('Emails, Files, &amp; Other Data'!AB24=TRUE,"Yes","No")</f>
        <v>No</v>
      </c>
      <c r="K17" s="327"/>
      <c r="L17" s="327"/>
      <c r="M17" s="327"/>
      <c r="N17" s="327"/>
      <c r="O17" s="780" t="str">
        <f>O$13</f>
        <v>Auto-labeling for files and emails: "Client-side Auto-Labeling"</v>
      </c>
      <c r="P17" s="785"/>
      <c r="Q17" s="770" t="str">
        <f>IF('Groups &amp; Sites'!H24=TRUE,"Yes","No")</f>
        <v>No</v>
      </c>
      <c r="R17" s="768" t="str">
        <f>R$13</f>
        <v>Let Microsoft 365 Group owners add people outside your organization to the group as guests.</v>
      </c>
      <c r="S17" s="761" t="str">
        <f>IF('Groups &amp; Sites'!K23=TRUE,"Yes","No")</f>
        <v>No</v>
      </c>
      <c r="T17" s="763" t="str">
        <f>T$13</f>
        <v>Use Microsoft Entra Conditional Access to protect labeled SharePoint sites</v>
      </c>
      <c r="U17" s="765" t="str">
        <f>IF(OR('Groups &amp; Sites'!S25=TRUE,'Groups &amp; Sites'!S26=TRUE,'Groups &amp; Sites'!S27=TRUE),"Yes","No")</f>
        <v>No</v>
      </c>
      <c r="V17" s="694" t="str">
        <f>V$13</f>
        <v>Teams shared channels</v>
      </c>
    </row>
    <row r="18" spans="1:22" ht="15" thickBot="1" x14ac:dyDescent="0.4">
      <c r="A18" s="726"/>
      <c r="B18" s="703"/>
      <c r="C18" s="720"/>
      <c r="D18" s="545"/>
      <c r="E18" s="69" t="b">
        <f>'Sensitivity Labels'!F25</f>
        <v>0</v>
      </c>
      <c r="F18" s="67" t="str">
        <f>'Sensitivity Labels'!G25</f>
        <v>Groups &amp; Sites</v>
      </c>
      <c r="G18" s="700"/>
      <c r="H18" s="703"/>
      <c r="I18" s="706"/>
      <c r="J18" s="783"/>
      <c r="K18" s="329"/>
      <c r="L18" s="329"/>
      <c r="M18" s="329"/>
      <c r="N18" s="329"/>
      <c r="O18" s="781"/>
      <c r="P18" s="786"/>
      <c r="Q18" s="771"/>
      <c r="R18" s="764"/>
      <c r="S18" s="762"/>
      <c r="T18" s="764"/>
      <c r="U18" s="762"/>
      <c r="V18" s="695"/>
    </row>
    <row r="19" spans="1:22" ht="14.5" x14ac:dyDescent="0.35">
      <c r="A19" s="721">
        <f>A15+1</f>
        <v>3</v>
      </c>
      <c r="B19" s="709">
        <f>'Sensitivity Labels'!C27</f>
        <v>0</v>
      </c>
      <c r="C19" s="713">
        <f>'Sensitivity Labels'!D27</f>
        <v>0</v>
      </c>
      <c r="D19" s="715">
        <f>'Sensitivity Labels'!E27</f>
        <v>0</v>
      </c>
      <c r="E19" s="372" t="b">
        <f>'Sensitivity Labels'!F27</f>
        <v>0</v>
      </c>
      <c r="F19" s="373" t="str">
        <f>'Sensitivity Labels'!G27</f>
        <v>Files &amp; Other Data assets</v>
      </c>
      <c r="G19" s="707">
        <f>'Sensitivity Labels'!I27</f>
        <v>0</v>
      </c>
      <c r="H19" s="709">
        <f>'Sensitivity Labels'!J27</f>
        <v>0</v>
      </c>
      <c r="I19" s="711">
        <f>'Sensitivity Labels'!K27</f>
        <v>0</v>
      </c>
      <c r="J19" s="374" t="str">
        <f>IF(OR(M19=TRUE,M20=TRUE),"Encryption",(IF(K19=TRUE,"Remove Encryption","No Encryption")))</f>
        <v>No Encryption</v>
      </c>
      <c r="K19" s="375" t="b">
        <f>'Emails, Files, &amp; Other Data'!H36</f>
        <v>0</v>
      </c>
      <c r="L19" s="376" t="str">
        <f>L15</f>
        <v>Remove access control settings if already applied to items</v>
      </c>
      <c r="M19" s="375" t="b">
        <f>'Emails, Files, &amp; Other Data'!J36</f>
        <v>0</v>
      </c>
      <c r="N19" s="376" t="str">
        <f>N15</f>
        <v>Assign Permissions now</v>
      </c>
      <c r="O19" s="377" t="str">
        <f>O$11</f>
        <v>Access Control</v>
      </c>
      <c r="P19" s="787" t="str">
        <f>IF(E21=TRUE,"Yes","No")</f>
        <v>No</v>
      </c>
      <c r="Q19" s="769" t="str">
        <f>IF(OR('Groups &amp; Sites'!H31=INputs!AN$3,'Groups &amp; Sites'!H31=INputs!AN$4),"Yes","No")</f>
        <v>No</v>
      </c>
      <c r="R19" s="767" t="str">
        <f>R$11</f>
        <v>Privacy and external user access</v>
      </c>
      <c r="S19" s="766" t="str">
        <f>IF('Groups &amp; Sites'!K31=TRUE,"Yes","No")</f>
        <v>No</v>
      </c>
      <c r="T19" s="767" t="str">
        <f>T$11</f>
        <v>Content can be shared with</v>
      </c>
      <c r="U19" s="766" t="str">
        <f>IF('Groups &amp; Sites'!S32=TRUE,"Yes","No")</f>
        <v>No</v>
      </c>
      <c r="V19" s="692" t="str">
        <f>V$11</f>
        <v>Allow users to discover private teams that have this label applied.</v>
      </c>
    </row>
    <row r="20" spans="1:22" ht="14.5" x14ac:dyDescent="0.35">
      <c r="A20" s="722"/>
      <c r="B20" s="709"/>
      <c r="C20" s="713"/>
      <c r="D20" s="716"/>
      <c r="E20" s="359" t="b">
        <f>'Sensitivity Labels'!F29</f>
        <v>0</v>
      </c>
      <c r="F20" s="360" t="str">
        <f>'Sensitivity Labels'!G29</f>
        <v>Emails</v>
      </c>
      <c r="G20" s="707"/>
      <c r="H20" s="709"/>
      <c r="I20" s="711"/>
      <c r="J20" s="365" t="str">
        <f>IF(OR('Emails, Files, &amp; Other Data'!X36=TRUE,'Emails, Files, &amp; Other Data'!X37=TRUE,'Emails, Files, &amp; Other Data'!X38=TRUE),"Yes","No")</f>
        <v>No</v>
      </c>
      <c r="K20" s="366"/>
      <c r="L20" s="366"/>
      <c r="M20" s="367" t="b">
        <f>'Emails, Files, &amp; Other Data'!J37</f>
        <v>0</v>
      </c>
      <c r="N20" s="366" t="str">
        <f>N16</f>
        <v>Let users assign permissions when they apply the label</v>
      </c>
      <c r="O20" s="368" t="str">
        <f>O$12</f>
        <v>Content Marking</v>
      </c>
      <c r="P20" s="755"/>
      <c r="Q20" s="744"/>
      <c r="R20" s="743"/>
      <c r="S20" s="737"/>
      <c r="T20" s="743"/>
      <c r="U20" s="737"/>
      <c r="V20" s="693"/>
    </row>
    <row r="21" spans="1:22" ht="14.5" x14ac:dyDescent="0.35">
      <c r="A21" s="722"/>
      <c r="B21" s="709"/>
      <c r="C21" s="713"/>
      <c r="D21" s="716"/>
      <c r="E21" s="359" t="b">
        <f>'Sensitivity Labels'!F31</f>
        <v>0</v>
      </c>
      <c r="F21" s="360" t="str">
        <f>'Sensitivity Labels'!G31</f>
        <v>Meetings</v>
      </c>
      <c r="G21" s="707"/>
      <c r="H21" s="709"/>
      <c r="I21" s="711"/>
      <c r="J21" s="747" t="str">
        <f>IF('Emails, Files, &amp; Other Data'!AB36=TRUE,"Yes","No")</f>
        <v>No</v>
      </c>
      <c r="K21" s="366"/>
      <c r="L21" s="366"/>
      <c r="M21" s="366"/>
      <c r="N21" s="366"/>
      <c r="O21" s="745" t="str">
        <f>O$13</f>
        <v>Auto-labeling for files and emails: "Client-side Auto-Labeling"</v>
      </c>
      <c r="P21" s="755"/>
      <c r="Q21" s="740" t="str">
        <f>IF('Groups &amp; Sites'!H33=TRUE,"Yes","No")</f>
        <v>No</v>
      </c>
      <c r="R21" s="738" t="str">
        <f>R$13</f>
        <v>Let Microsoft 365 Group owners add people outside your organization to the group as guests.</v>
      </c>
      <c r="S21" s="711" t="str">
        <f>IF('Groups &amp; Sites'!K32=TRUE,"Yes","No")</f>
        <v>No</v>
      </c>
      <c r="T21" s="739" t="str">
        <f>T$13</f>
        <v>Use Microsoft Entra Conditional Access to protect labeled SharePoint sites</v>
      </c>
      <c r="U21" s="754" t="str">
        <f>IF(OR('Groups &amp; Sites'!S34=TRUE,'Groups &amp; Sites'!S35=TRUE,'Groups &amp; Sites'!S36=TRUE),"Yes","No")</f>
        <v>No</v>
      </c>
      <c r="V21" s="696" t="str">
        <f>V$13</f>
        <v>Teams shared channels</v>
      </c>
    </row>
    <row r="22" spans="1:22" ht="15" thickBot="1" x14ac:dyDescent="0.4">
      <c r="A22" s="723"/>
      <c r="B22" s="710"/>
      <c r="C22" s="714"/>
      <c r="D22" s="717"/>
      <c r="E22" s="369" t="b">
        <f>'Sensitivity Labels'!F33</f>
        <v>0</v>
      </c>
      <c r="F22" s="370" t="str">
        <f>'Sensitivity Labels'!G33</f>
        <v>Groups &amp; Sites</v>
      </c>
      <c r="G22" s="708"/>
      <c r="H22" s="710"/>
      <c r="I22" s="712"/>
      <c r="J22" s="748"/>
      <c r="K22" s="371"/>
      <c r="L22" s="371"/>
      <c r="M22" s="371"/>
      <c r="N22" s="371"/>
      <c r="O22" s="746"/>
      <c r="P22" s="756"/>
      <c r="Q22" s="772"/>
      <c r="R22" s="773"/>
      <c r="S22" s="712"/>
      <c r="T22" s="773"/>
      <c r="U22" s="712"/>
      <c r="V22" s="697"/>
    </row>
    <row r="23" spans="1:22" ht="14.5" x14ac:dyDescent="0.35">
      <c r="A23" s="725">
        <f>A19+1</f>
        <v>4</v>
      </c>
      <c r="B23" s="701">
        <f>'Sensitivity Labels'!C35</f>
        <v>0</v>
      </c>
      <c r="C23" s="718">
        <f>'Sensitivity Labels'!D35</f>
        <v>0</v>
      </c>
      <c r="D23" s="543">
        <f>'Sensitivity Labels'!E35</f>
        <v>0</v>
      </c>
      <c r="E23" s="60" t="b">
        <f>'Sensitivity Labels'!F35</f>
        <v>0</v>
      </c>
      <c r="F23" s="62" t="str">
        <f>'Sensitivity Labels'!G35</f>
        <v>Files &amp; Other Data assets</v>
      </c>
      <c r="G23" s="698">
        <f>'Sensitivity Labels'!I35</f>
        <v>0</v>
      </c>
      <c r="H23" s="701">
        <f>'Sensitivity Labels'!J35</f>
        <v>0</v>
      </c>
      <c r="I23" s="704">
        <f>'Sensitivity Labels'!K35</f>
        <v>0</v>
      </c>
      <c r="J23" s="330" t="str">
        <f>IF(OR(M23=TRUE,M24=TRUE),"Encryption",(IF(K23=TRUE,"Remove Encryption","No Encryption")))</f>
        <v>No Encryption</v>
      </c>
      <c r="K23" s="325" t="b">
        <f>'Emails, Files, &amp; Other Data'!H48</f>
        <v>0</v>
      </c>
      <c r="L23" s="326" t="str">
        <f>L19</f>
        <v>Remove access control settings if already applied to items</v>
      </c>
      <c r="M23" s="325" t="b">
        <f>'Emails, Files, &amp; Other Data'!J48</f>
        <v>0</v>
      </c>
      <c r="N23" s="326" t="str">
        <f>N19</f>
        <v>Assign Permissions now</v>
      </c>
      <c r="O23" s="331" t="str">
        <f>O$11</f>
        <v>Access Control</v>
      </c>
      <c r="P23" s="784" t="str">
        <f>IF(E25=TRUE,"Yes","No")</f>
        <v>No</v>
      </c>
      <c r="Q23" s="757" t="str">
        <f>IF(OR('Groups &amp; Sites'!H40=INputs!AN$3,'Groups &amp; Sites'!H40=INputs!AN$4),"Yes","No")</f>
        <v>No</v>
      </c>
      <c r="R23" s="759" t="str">
        <f>R$11</f>
        <v>Privacy and external user access</v>
      </c>
      <c r="S23" s="690" t="str">
        <f>IF('Groups &amp; Sites'!K40=TRUE,"Yes","No")</f>
        <v>No</v>
      </c>
      <c r="T23" s="759" t="str">
        <f>T$11</f>
        <v>Content can be shared with</v>
      </c>
      <c r="U23" s="690" t="str">
        <f>IF('Groups &amp; Sites'!S41=TRUE,"Yes","No")</f>
        <v>No</v>
      </c>
      <c r="V23" s="688" t="str">
        <f>V$11</f>
        <v>Allow users to discover private teams that have this label applied.</v>
      </c>
    </row>
    <row r="24" spans="1:22" ht="14.5" x14ac:dyDescent="0.35">
      <c r="A24" s="724"/>
      <c r="B24" s="702"/>
      <c r="C24" s="719"/>
      <c r="D24" s="544"/>
      <c r="E24" s="64" t="b">
        <f>'Sensitivity Labels'!F37</f>
        <v>0</v>
      </c>
      <c r="F24" t="str">
        <f>'Sensitivity Labels'!G37</f>
        <v>Emails</v>
      </c>
      <c r="G24" s="699"/>
      <c r="H24" s="702"/>
      <c r="I24" s="705"/>
      <c r="J24" s="332" t="str">
        <f>IF(OR('Emails, Files, &amp; Other Data'!X48=TRUE,'Emails, Files, &amp; Other Data'!X49=TRUE,'Emails, Files, &amp; Other Data'!X50=TRUE),"Yes","No")</f>
        <v>No</v>
      </c>
      <c r="K24" s="327"/>
      <c r="L24" s="327"/>
      <c r="M24" s="328" t="b">
        <f>'Emails, Files, &amp; Other Data'!J49</f>
        <v>0</v>
      </c>
      <c r="N24" s="327" t="str">
        <f>N20</f>
        <v>Let users assign permissions when they apply the label</v>
      </c>
      <c r="O24" s="333" t="str">
        <f>O$12</f>
        <v>Content Marking</v>
      </c>
      <c r="P24" s="785"/>
      <c r="Q24" s="758"/>
      <c r="R24" s="760"/>
      <c r="S24" s="691"/>
      <c r="T24" s="760"/>
      <c r="U24" s="691"/>
      <c r="V24" s="689"/>
    </row>
    <row r="25" spans="1:22" ht="14.5" x14ac:dyDescent="0.35">
      <c r="A25" s="724"/>
      <c r="B25" s="702"/>
      <c r="C25" s="719"/>
      <c r="D25" s="544"/>
      <c r="E25" s="64" t="b">
        <f>'Sensitivity Labels'!F39</f>
        <v>0</v>
      </c>
      <c r="F25" t="str">
        <f>'Sensitivity Labels'!G39</f>
        <v>Meetings</v>
      </c>
      <c r="G25" s="699"/>
      <c r="H25" s="702"/>
      <c r="I25" s="705"/>
      <c r="J25" s="782" t="str">
        <f>IF('Emails, Files, &amp; Other Data'!AB48=TRUE,"Yes","No")</f>
        <v>No</v>
      </c>
      <c r="K25" s="327"/>
      <c r="L25" s="327"/>
      <c r="M25" s="327"/>
      <c r="N25" s="327"/>
      <c r="O25" s="780" t="str">
        <f>O$13</f>
        <v>Auto-labeling for files and emails: "Client-side Auto-Labeling"</v>
      </c>
      <c r="P25" s="785"/>
      <c r="Q25" s="770" t="str">
        <f>IF('Groups &amp; Sites'!H42=TRUE,"Yes","No")</f>
        <v>No</v>
      </c>
      <c r="R25" s="768" t="str">
        <f>R$13</f>
        <v>Let Microsoft 365 Group owners add people outside your organization to the group as guests.</v>
      </c>
      <c r="S25" s="761" t="str">
        <f>IF('Groups &amp; Sites'!K41=TRUE,"Yes","No")</f>
        <v>No</v>
      </c>
      <c r="T25" s="763" t="str">
        <f>T$13</f>
        <v>Use Microsoft Entra Conditional Access to protect labeled SharePoint sites</v>
      </c>
      <c r="U25" s="765" t="str">
        <f>IF(OR('Groups &amp; Sites'!S43=TRUE,'Groups &amp; Sites'!S44=TRUE,'Groups &amp; Sites'!S45=TRUE),"Yes","No")</f>
        <v>No</v>
      </c>
      <c r="V25" s="694" t="str">
        <f>V$13</f>
        <v>Teams shared channels</v>
      </c>
    </row>
    <row r="26" spans="1:22" ht="15" thickBot="1" x14ac:dyDescent="0.4">
      <c r="A26" s="726"/>
      <c r="B26" s="703"/>
      <c r="C26" s="720"/>
      <c r="D26" s="545"/>
      <c r="E26" s="69" t="b">
        <f>'Sensitivity Labels'!F41</f>
        <v>0</v>
      </c>
      <c r="F26" s="67" t="str">
        <f>'Sensitivity Labels'!G41</f>
        <v>Groups &amp; Sites</v>
      </c>
      <c r="G26" s="700"/>
      <c r="H26" s="703"/>
      <c r="I26" s="706"/>
      <c r="J26" s="783"/>
      <c r="K26" s="329"/>
      <c r="L26" s="329"/>
      <c r="M26" s="329"/>
      <c r="N26" s="329"/>
      <c r="O26" s="781"/>
      <c r="P26" s="786"/>
      <c r="Q26" s="771"/>
      <c r="R26" s="764"/>
      <c r="S26" s="762"/>
      <c r="T26" s="764"/>
      <c r="U26" s="762"/>
      <c r="V26" s="695"/>
    </row>
    <row r="27" spans="1:22" ht="14.5" x14ac:dyDescent="0.35">
      <c r="A27" s="721">
        <f>A23+1</f>
        <v>5</v>
      </c>
      <c r="B27" s="709">
        <f>'Sensitivity Labels'!C43</f>
        <v>0</v>
      </c>
      <c r="C27" s="713">
        <f>'Sensitivity Labels'!D43</f>
        <v>0</v>
      </c>
      <c r="D27" s="715">
        <f>'Sensitivity Labels'!E43</f>
        <v>0</v>
      </c>
      <c r="E27" s="372" t="b">
        <f>'Sensitivity Labels'!F43</f>
        <v>0</v>
      </c>
      <c r="F27" s="373" t="str">
        <f>'Sensitivity Labels'!G43</f>
        <v>Files &amp; Other Data assets</v>
      </c>
      <c r="G27" s="707">
        <f>'Sensitivity Labels'!I43</f>
        <v>0</v>
      </c>
      <c r="H27" s="709">
        <f>'Sensitivity Labels'!J43</f>
        <v>0</v>
      </c>
      <c r="I27" s="711">
        <f>'Sensitivity Labels'!K43</f>
        <v>0</v>
      </c>
      <c r="J27" s="374" t="str">
        <f>IF(OR(M27=TRUE,M28=TRUE),"Encryption",(IF(K27=TRUE,"Remove Encryption","No Encryption")))</f>
        <v>No Encryption</v>
      </c>
      <c r="K27" s="375" t="b">
        <f>'Emails, Files, &amp; Other Data'!H60</f>
        <v>0</v>
      </c>
      <c r="L27" s="376" t="str">
        <f>L23</f>
        <v>Remove access control settings if already applied to items</v>
      </c>
      <c r="M27" s="375" t="b">
        <f>'Emails, Files, &amp; Other Data'!J60</f>
        <v>0</v>
      </c>
      <c r="N27" s="376" t="str">
        <f>N23</f>
        <v>Assign Permissions now</v>
      </c>
      <c r="O27" s="377" t="str">
        <f>O$11</f>
        <v>Access Control</v>
      </c>
      <c r="P27" s="787" t="str">
        <f>IF(E29=TRUE,"Yes","No")</f>
        <v>No</v>
      </c>
      <c r="Q27" s="769" t="str">
        <f>IF(OR('Groups &amp; Sites'!H49=INputs!AN$3,'Groups &amp; Sites'!H49=INputs!AN$4),"Yes","No")</f>
        <v>No</v>
      </c>
      <c r="R27" s="774" t="str">
        <f>R$11</f>
        <v>Privacy and external user access</v>
      </c>
      <c r="S27" s="776" t="str">
        <f>IF('Groups &amp; Sites'!K49=TRUE,"Yes","No")</f>
        <v>No</v>
      </c>
      <c r="T27" s="778" t="str">
        <f>T$11</f>
        <v>Content can be shared with</v>
      </c>
      <c r="U27" s="766" t="str">
        <f>IF('Groups &amp; Sites'!S50=TRUE,"Yes","No")</f>
        <v>No</v>
      </c>
      <c r="V27" s="692" t="str">
        <f>V$11</f>
        <v>Allow users to discover private teams that have this label applied.</v>
      </c>
    </row>
    <row r="28" spans="1:22" ht="14.5" x14ac:dyDescent="0.35">
      <c r="A28" s="722"/>
      <c r="B28" s="709"/>
      <c r="C28" s="713"/>
      <c r="D28" s="716"/>
      <c r="E28" s="359" t="b">
        <f>'Sensitivity Labels'!F45</f>
        <v>0</v>
      </c>
      <c r="F28" s="360" t="str">
        <f>'Sensitivity Labels'!G45</f>
        <v>Emails</v>
      </c>
      <c r="G28" s="707"/>
      <c r="H28" s="709"/>
      <c r="I28" s="711"/>
      <c r="J28" s="365" t="str">
        <f>IF(OR('Emails, Files, &amp; Other Data'!X60=TRUE,'Emails, Files, &amp; Other Data'!X61=TRUE,'Emails, Files, &amp; Other Data'!X62=TRUE),"Yes","No")</f>
        <v>No</v>
      </c>
      <c r="K28" s="366"/>
      <c r="L28" s="366"/>
      <c r="M28" s="367" t="b">
        <f>'Emails, Files, &amp; Other Data'!J61</f>
        <v>0</v>
      </c>
      <c r="N28" s="366" t="str">
        <f>N24</f>
        <v>Let users assign permissions when they apply the label</v>
      </c>
      <c r="O28" s="368" t="str">
        <f>O$12</f>
        <v>Content Marking</v>
      </c>
      <c r="P28" s="755"/>
      <c r="Q28" s="744"/>
      <c r="R28" s="775"/>
      <c r="S28" s="777" t="str">
        <f>IF('Groups &amp; Sites'!K50=TRUE,"Yes","No")</f>
        <v>No</v>
      </c>
      <c r="T28" s="779" t="str">
        <f>T$13</f>
        <v>Use Microsoft Entra Conditional Access to protect labeled SharePoint sites</v>
      </c>
      <c r="U28" s="737"/>
      <c r="V28" s="693"/>
    </row>
    <row r="29" spans="1:22" ht="14.5" x14ac:dyDescent="0.35">
      <c r="A29" s="722"/>
      <c r="B29" s="709"/>
      <c r="C29" s="713"/>
      <c r="D29" s="716"/>
      <c r="E29" s="359" t="b">
        <f>'Sensitivity Labels'!F47</f>
        <v>0</v>
      </c>
      <c r="F29" s="360" t="str">
        <f>'Sensitivity Labels'!G47</f>
        <v>Meetings</v>
      </c>
      <c r="G29" s="707"/>
      <c r="H29" s="709"/>
      <c r="I29" s="711"/>
      <c r="J29" s="747" t="str">
        <f>IF('Emails, Files, &amp; Other Data'!AB60=TRUE,"Yes","No")</f>
        <v>No</v>
      </c>
      <c r="K29" s="366"/>
      <c r="L29" s="366"/>
      <c r="M29" s="366"/>
      <c r="N29" s="366"/>
      <c r="O29" s="745" t="str">
        <f>O$13</f>
        <v>Auto-labeling for files and emails: "Client-side Auto-Labeling"</v>
      </c>
      <c r="P29" s="755"/>
      <c r="Q29" s="740" t="str">
        <f>IF('Groups &amp; Sites'!H51=TRUE,"Yes","No")</f>
        <v>No</v>
      </c>
      <c r="R29" s="738" t="str">
        <f>R$13</f>
        <v>Let Microsoft 365 Group owners add people outside your organization to the group as guests.</v>
      </c>
      <c r="S29" s="711" t="str">
        <f>IF('Groups &amp; Sites'!K51=TRUE,"Yes","No")</f>
        <v>No</v>
      </c>
      <c r="T29" s="739" t="str">
        <f>T$13</f>
        <v>Use Microsoft Entra Conditional Access to protect labeled SharePoint sites</v>
      </c>
      <c r="U29" s="754" t="str">
        <f>IF(OR('Groups &amp; Sites'!S52=TRUE,'Groups &amp; Sites'!S53=TRUE,'Groups &amp; Sites'!S54=TRUE),"Yes","No")</f>
        <v>No</v>
      </c>
      <c r="V29" s="696" t="str">
        <f>V$13</f>
        <v>Teams shared channels</v>
      </c>
    </row>
    <row r="30" spans="1:22" ht="15" thickBot="1" x14ac:dyDescent="0.4">
      <c r="A30" s="723"/>
      <c r="B30" s="710"/>
      <c r="C30" s="714"/>
      <c r="D30" s="717"/>
      <c r="E30" s="369" t="b">
        <f>'Sensitivity Labels'!F49</f>
        <v>0</v>
      </c>
      <c r="F30" s="370" t="str">
        <f>'Sensitivity Labels'!G49</f>
        <v>Groups &amp; Sites</v>
      </c>
      <c r="G30" s="708"/>
      <c r="H30" s="710"/>
      <c r="I30" s="712"/>
      <c r="J30" s="748"/>
      <c r="K30" s="371"/>
      <c r="L30" s="371"/>
      <c r="M30" s="371"/>
      <c r="N30" s="371"/>
      <c r="O30" s="746"/>
      <c r="P30" s="756"/>
      <c r="Q30" s="772"/>
      <c r="R30" s="773"/>
      <c r="S30" s="737" t="str">
        <f>IF('Groups &amp; Sites'!K52=TRUE,"Yes","No")</f>
        <v>No</v>
      </c>
      <c r="T30" s="773"/>
      <c r="U30" s="712"/>
      <c r="V30" s="697"/>
    </row>
    <row r="31" spans="1:22" ht="14.5" x14ac:dyDescent="0.35">
      <c r="A31" s="725">
        <f>A27+1</f>
        <v>6</v>
      </c>
      <c r="B31" s="701">
        <f>'Sensitivity Labels'!C51</f>
        <v>0</v>
      </c>
      <c r="C31" s="718"/>
      <c r="D31" s="543">
        <f>'Sensitivity Labels'!E51</f>
        <v>0</v>
      </c>
      <c r="E31" s="60" t="b">
        <f>'Sensitivity Labels'!F51</f>
        <v>0</v>
      </c>
      <c r="F31" s="62" t="str">
        <f>'Sensitivity Labels'!G51</f>
        <v>Files &amp; Other Data assets</v>
      </c>
      <c r="G31" s="698">
        <f>'Sensitivity Labels'!I51</f>
        <v>0</v>
      </c>
      <c r="H31" s="701">
        <f>'Sensitivity Labels'!J51</f>
        <v>0</v>
      </c>
      <c r="I31" s="704">
        <f>'Sensitivity Labels'!K51</f>
        <v>0</v>
      </c>
      <c r="J31" s="330" t="str">
        <f>IF(OR(M31=TRUE,M32=TRUE),"Encryption",(IF(K31=TRUE,"Remove Encryption","No Encryption")))</f>
        <v>No Encryption</v>
      </c>
      <c r="K31" s="325" t="b">
        <f>'Emails, Files, &amp; Other Data'!H72</f>
        <v>0</v>
      </c>
      <c r="L31" s="326" t="str">
        <f>L27</f>
        <v>Remove access control settings if already applied to items</v>
      </c>
      <c r="M31" s="325" t="b">
        <f>'Emails, Files, &amp; Other Data'!J72</f>
        <v>0</v>
      </c>
      <c r="N31" s="326" t="str">
        <f>N27</f>
        <v>Assign Permissions now</v>
      </c>
      <c r="O31" s="331" t="str">
        <f>O$11</f>
        <v>Access Control</v>
      </c>
      <c r="P31" s="784" t="str">
        <f>IF(E33=TRUE,"Yes","No")</f>
        <v>No</v>
      </c>
      <c r="Q31" s="757" t="str">
        <f>IF(OR('Groups &amp; Sites'!H58=INputs!AN$3,'Groups &amp; Sites'!H58=INputs!AN$4),"Yes","No")</f>
        <v>No</v>
      </c>
      <c r="R31" s="759" t="str">
        <f>R$11</f>
        <v>Privacy and external user access</v>
      </c>
      <c r="S31" s="690" t="str">
        <f>IF('Groups &amp; Sites'!K58=TRUE,"Yes","No")</f>
        <v>No</v>
      </c>
      <c r="T31" s="759" t="str">
        <f>T$11</f>
        <v>Content can be shared with</v>
      </c>
      <c r="U31" s="690" t="str">
        <f>IF('Groups &amp; Sites'!S59=TRUE,"Yes","No")</f>
        <v>No</v>
      </c>
      <c r="V31" s="688" t="str">
        <f>V$11</f>
        <v>Allow users to discover private teams that have this label applied.</v>
      </c>
    </row>
    <row r="32" spans="1:22" ht="14.5" x14ac:dyDescent="0.35">
      <c r="A32" s="724"/>
      <c r="B32" s="702">
        <f>'Sensitivity Labels'!C53</f>
        <v>0</v>
      </c>
      <c r="C32" s="719">
        <f>'Sensitivity Labels'!D53</f>
        <v>0</v>
      </c>
      <c r="D32" s="544">
        <f>'Sensitivity Labels'!E53</f>
        <v>0</v>
      </c>
      <c r="E32" s="64" t="b">
        <f>'Sensitivity Labels'!F53</f>
        <v>0</v>
      </c>
      <c r="F32" t="str">
        <f>'Sensitivity Labels'!G53</f>
        <v>Emails</v>
      </c>
      <c r="G32" s="699"/>
      <c r="H32" s="702"/>
      <c r="I32" s="705"/>
      <c r="J32" s="332" t="str">
        <f>IF(OR('Emails, Files, &amp; Other Data'!X72=TRUE,'Emails, Files, &amp; Other Data'!X73=TRUE,'Emails, Files, &amp; Other Data'!X74=TRUE),"Yes","No")</f>
        <v>No</v>
      </c>
      <c r="K32" s="327"/>
      <c r="L32" s="327"/>
      <c r="M32" s="328" t="b">
        <f>'Emails, Files, &amp; Other Data'!J73</f>
        <v>0</v>
      </c>
      <c r="N32" s="327" t="str">
        <f>N28</f>
        <v>Let users assign permissions when they apply the label</v>
      </c>
      <c r="O32" s="333" t="str">
        <f>O$12</f>
        <v>Content Marking</v>
      </c>
      <c r="P32" s="785"/>
      <c r="Q32" s="758"/>
      <c r="R32" s="760"/>
      <c r="S32" s="691"/>
      <c r="T32" s="760"/>
      <c r="U32" s="691"/>
      <c r="V32" s="689"/>
    </row>
    <row r="33" spans="1:22" ht="14.5" x14ac:dyDescent="0.35">
      <c r="A33" s="724"/>
      <c r="B33" s="702"/>
      <c r="C33" s="719"/>
      <c r="D33" s="544"/>
      <c r="E33" s="64" t="b">
        <f>'Sensitivity Labels'!F55</f>
        <v>0</v>
      </c>
      <c r="F33" t="str">
        <f>'Sensitivity Labels'!G55</f>
        <v>Meetings</v>
      </c>
      <c r="G33" s="699"/>
      <c r="H33" s="702"/>
      <c r="I33" s="705"/>
      <c r="J33" s="782" t="str">
        <f>IF('Emails, Files, &amp; Other Data'!AB72=TRUE,"Yes","No")</f>
        <v>No</v>
      </c>
      <c r="K33" s="327"/>
      <c r="L33" s="327"/>
      <c r="M33" s="327"/>
      <c r="N33" s="327"/>
      <c r="O33" s="780" t="str">
        <f>O$13</f>
        <v>Auto-labeling for files and emails: "Client-side Auto-Labeling"</v>
      </c>
      <c r="P33" s="785"/>
      <c r="Q33" s="770" t="str">
        <f>IF('Groups &amp; Sites'!H60=TRUE,"Yes","No")</f>
        <v>No</v>
      </c>
      <c r="R33" s="768" t="str">
        <f>R$13</f>
        <v>Let Microsoft 365 Group owners add people outside your organization to the group as guests.</v>
      </c>
      <c r="S33" s="761" t="str">
        <f>IF('Groups &amp; Sites'!K59=TRUE,"Yes","No")</f>
        <v>No</v>
      </c>
      <c r="T33" s="763" t="str">
        <f>T$13</f>
        <v>Use Microsoft Entra Conditional Access to protect labeled SharePoint sites</v>
      </c>
      <c r="U33" s="765" t="str">
        <f>IF(OR('Groups &amp; Sites'!S61=TRUE,'Groups &amp; Sites'!S62=TRUE,'Groups &amp; Sites'!S63=TRUE),"Yes","No")</f>
        <v>No</v>
      </c>
      <c r="V33" s="694" t="str">
        <f>V$13</f>
        <v>Teams shared channels</v>
      </c>
    </row>
    <row r="34" spans="1:22" ht="15" thickBot="1" x14ac:dyDescent="0.4">
      <c r="A34" s="726"/>
      <c r="B34" s="703"/>
      <c r="C34" s="720"/>
      <c r="D34" s="545"/>
      <c r="E34" s="69" t="b">
        <f>'Sensitivity Labels'!F57</f>
        <v>0</v>
      </c>
      <c r="F34" s="67" t="str">
        <f>'Sensitivity Labels'!G57</f>
        <v>Groups &amp; Sites</v>
      </c>
      <c r="G34" s="700"/>
      <c r="H34" s="703"/>
      <c r="I34" s="706"/>
      <c r="J34" s="783"/>
      <c r="K34" s="329"/>
      <c r="L34" s="329"/>
      <c r="M34" s="329"/>
      <c r="N34" s="329"/>
      <c r="O34" s="781"/>
      <c r="P34" s="786"/>
      <c r="Q34" s="771"/>
      <c r="R34" s="764"/>
      <c r="S34" s="762"/>
      <c r="T34" s="764"/>
      <c r="U34" s="762"/>
      <c r="V34" s="695"/>
    </row>
    <row r="35" spans="1:22" ht="14.5" x14ac:dyDescent="0.35">
      <c r="A35" s="721">
        <f>A31+1</f>
        <v>7</v>
      </c>
      <c r="B35" s="709">
        <f>'Sensitivity Labels'!C59</f>
        <v>0</v>
      </c>
      <c r="C35" s="713">
        <f>'Sensitivity Labels'!D59</f>
        <v>0</v>
      </c>
      <c r="D35" s="715">
        <f>'Sensitivity Labels'!E59</f>
        <v>0</v>
      </c>
      <c r="E35" s="372" t="b">
        <f>'Sensitivity Labels'!F59</f>
        <v>0</v>
      </c>
      <c r="F35" s="373" t="str">
        <f>'Sensitivity Labels'!G59</f>
        <v>Files &amp; Other Data assets</v>
      </c>
      <c r="G35" s="707">
        <f>'Sensitivity Labels'!I59</f>
        <v>0</v>
      </c>
      <c r="H35" s="709">
        <f>'Sensitivity Labels'!J59</f>
        <v>0</v>
      </c>
      <c r="I35" s="711">
        <f>'Sensitivity Labels'!K59</f>
        <v>0</v>
      </c>
      <c r="J35" s="374" t="str">
        <f>IF(OR(M35=TRUE,M36=TRUE),"Encryption",(IF(K35=TRUE,"Remove Encryption","No Encryption")))</f>
        <v>Encryption</v>
      </c>
      <c r="K35" s="375" t="b">
        <f>'Emails, Files, &amp; Other Data'!H84</f>
        <v>0</v>
      </c>
      <c r="L35" s="376" t="str">
        <f>L31</f>
        <v>Remove access control settings if already applied to items</v>
      </c>
      <c r="M35" s="375" t="b">
        <f>'Emails, Files, &amp; Other Data'!J84</f>
        <v>1</v>
      </c>
      <c r="N35" s="376" t="str">
        <f>N31</f>
        <v>Assign Permissions now</v>
      </c>
      <c r="O35" s="377" t="str">
        <f>O$11</f>
        <v>Access Control</v>
      </c>
      <c r="P35" s="787" t="str">
        <f>IF(E37=TRUE,"Yes","No")</f>
        <v>No</v>
      </c>
      <c r="Q35" s="769" t="str">
        <f>IF(OR('Groups &amp; Sites'!H67=INputs!AN$3,'Groups &amp; Sites'!H67=INputs!AN$4),"Yes","No")</f>
        <v>No</v>
      </c>
      <c r="R35" s="767" t="str">
        <f>R$11</f>
        <v>Privacy and external user access</v>
      </c>
      <c r="S35" s="766" t="str">
        <f>IF('Groups &amp; Sites'!K67=TRUE,"Yes","No")</f>
        <v>No</v>
      </c>
      <c r="T35" s="767" t="str">
        <f>T$11</f>
        <v>Content can be shared with</v>
      </c>
      <c r="U35" s="766" t="str">
        <f>IF('Groups &amp; Sites'!S68=TRUE,"Yes","No")</f>
        <v>No</v>
      </c>
      <c r="V35" s="692" t="str">
        <f>V$11</f>
        <v>Allow users to discover private teams that have this label applied.</v>
      </c>
    </row>
    <row r="36" spans="1:22" ht="14.5" x14ac:dyDescent="0.35">
      <c r="A36" s="722"/>
      <c r="B36" s="709"/>
      <c r="C36" s="713"/>
      <c r="D36" s="716"/>
      <c r="E36" s="359" t="b">
        <f>'Sensitivity Labels'!F61</f>
        <v>0</v>
      </c>
      <c r="F36" s="360" t="str">
        <f>'Sensitivity Labels'!G61</f>
        <v>Emails</v>
      </c>
      <c r="G36" s="707"/>
      <c r="H36" s="709"/>
      <c r="I36" s="711"/>
      <c r="J36" s="365" t="str">
        <f>IF(OR('Emails, Files, &amp; Other Data'!X84=TRUE,'Emails, Files, &amp; Other Data'!X85=TRUE,'Emails, Files, &amp; Other Data'!X86=TRUE),"Yes","No")</f>
        <v>Yes</v>
      </c>
      <c r="K36" s="366"/>
      <c r="L36" s="366"/>
      <c r="M36" s="367" t="b">
        <f>'Emails, Files, &amp; Other Data'!J85</f>
        <v>0</v>
      </c>
      <c r="N36" s="366" t="str">
        <f>N32</f>
        <v>Let users assign permissions when they apply the label</v>
      </c>
      <c r="O36" s="368" t="str">
        <f>O$12</f>
        <v>Content Marking</v>
      </c>
      <c r="P36" s="755"/>
      <c r="Q36" s="744"/>
      <c r="R36" s="743"/>
      <c r="S36" s="737"/>
      <c r="T36" s="743"/>
      <c r="U36" s="737"/>
      <c r="V36" s="693"/>
    </row>
    <row r="37" spans="1:22" ht="14.5" x14ac:dyDescent="0.35">
      <c r="A37" s="722"/>
      <c r="B37" s="709"/>
      <c r="C37" s="713"/>
      <c r="D37" s="716"/>
      <c r="E37" s="359" t="b">
        <f>'Sensitivity Labels'!F63</f>
        <v>0</v>
      </c>
      <c r="F37" s="360" t="str">
        <f>'Sensitivity Labels'!G63</f>
        <v>Meetings</v>
      </c>
      <c r="G37" s="707"/>
      <c r="H37" s="709"/>
      <c r="I37" s="711"/>
      <c r="J37" s="747" t="str">
        <f>IF('Emails, Files, &amp; Other Data'!AB84=TRUE,"Yes","No")</f>
        <v>No</v>
      </c>
      <c r="K37" s="366"/>
      <c r="L37" s="366"/>
      <c r="M37" s="366"/>
      <c r="N37" s="366"/>
      <c r="O37" s="745" t="str">
        <f>O$13</f>
        <v>Auto-labeling for files and emails: "Client-side Auto-Labeling"</v>
      </c>
      <c r="P37" s="755"/>
      <c r="Q37" s="740" t="str">
        <f>IF('Groups &amp; Sites'!H69=TRUE,"Yes","No")</f>
        <v>No</v>
      </c>
      <c r="R37" s="738" t="str">
        <f>R$13</f>
        <v>Let Microsoft 365 Group owners add people outside your organization to the group as guests.</v>
      </c>
      <c r="S37" s="711" t="str">
        <f>IF('Groups &amp; Sites'!K68=TRUE,"Yes","No")</f>
        <v>No</v>
      </c>
      <c r="T37" s="739" t="str">
        <f>T$13</f>
        <v>Use Microsoft Entra Conditional Access to protect labeled SharePoint sites</v>
      </c>
      <c r="U37" s="754" t="str">
        <f>IF(OR('Groups &amp; Sites'!S70=TRUE,'Groups &amp; Sites'!S71=TRUE,'Groups &amp; Sites'!S72=TRUE),"Yes","No")</f>
        <v>No</v>
      </c>
      <c r="V37" s="696" t="str">
        <f>V$13</f>
        <v>Teams shared channels</v>
      </c>
    </row>
    <row r="38" spans="1:22" ht="15" thickBot="1" x14ac:dyDescent="0.4">
      <c r="A38" s="723"/>
      <c r="B38" s="710"/>
      <c r="C38" s="714"/>
      <c r="D38" s="717"/>
      <c r="E38" s="369" t="b">
        <f>'Sensitivity Labels'!F65</f>
        <v>0</v>
      </c>
      <c r="F38" s="370" t="str">
        <f>'Sensitivity Labels'!G65</f>
        <v>Groups &amp; Sites</v>
      </c>
      <c r="G38" s="708"/>
      <c r="H38" s="710"/>
      <c r="I38" s="712"/>
      <c r="J38" s="748"/>
      <c r="K38" s="371"/>
      <c r="L38" s="371"/>
      <c r="M38" s="371"/>
      <c r="N38" s="371"/>
      <c r="O38" s="746"/>
      <c r="P38" s="756"/>
      <c r="Q38" s="772"/>
      <c r="R38" s="773"/>
      <c r="S38" s="712"/>
      <c r="T38" s="773"/>
      <c r="U38" s="712"/>
      <c r="V38" s="697"/>
    </row>
    <row r="39" spans="1:22" ht="14.5" x14ac:dyDescent="0.35">
      <c r="A39" s="725">
        <f>A35+1</f>
        <v>8</v>
      </c>
      <c r="B39" s="701">
        <f>'Sensitivity Labels'!C67</f>
        <v>0</v>
      </c>
      <c r="C39" s="718">
        <f>'Sensitivity Labels'!D67</f>
        <v>0</v>
      </c>
      <c r="D39" s="543">
        <f>'Sensitivity Labels'!E67</f>
        <v>0</v>
      </c>
      <c r="E39" s="60" t="b">
        <f>'Sensitivity Labels'!F67</f>
        <v>0</v>
      </c>
      <c r="F39" s="62" t="str">
        <f>'Sensitivity Labels'!G67</f>
        <v>Files &amp; Other Data assets</v>
      </c>
      <c r="G39" s="698">
        <f>'Sensitivity Labels'!I67</f>
        <v>0</v>
      </c>
      <c r="H39" s="701">
        <f>'Sensitivity Labels'!J67</f>
        <v>0</v>
      </c>
      <c r="I39" s="704">
        <f>'Sensitivity Labels'!K67</f>
        <v>0</v>
      </c>
      <c r="J39" s="330" t="str">
        <f>IF(OR(M39=TRUE,M40=TRUE),"Encryption",(IF(K39=TRUE,"Remove Encryption","No Encryption")))</f>
        <v>No Encryption</v>
      </c>
      <c r="K39" s="325" t="b">
        <f>'Emails, Files, &amp; Other Data'!H96</f>
        <v>0</v>
      </c>
      <c r="L39" s="326" t="str">
        <f>L35</f>
        <v>Remove access control settings if already applied to items</v>
      </c>
      <c r="M39" s="325" t="b">
        <f>'Emails, Files, &amp; Other Data'!J96</f>
        <v>0</v>
      </c>
      <c r="N39" s="326" t="str">
        <f>N35</f>
        <v>Assign Permissions now</v>
      </c>
      <c r="O39" s="331" t="str">
        <f>O$11</f>
        <v>Access Control</v>
      </c>
      <c r="P39" s="784" t="str">
        <f>IF(E41=TRUE,"Yes","No")</f>
        <v>No</v>
      </c>
      <c r="Q39" s="757" t="str">
        <f>IF(OR('Groups &amp; Sites'!H76=INputs!AN$3,'Groups &amp; Sites'!H76=INputs!AN$4),"Yes","No")</f>
        <v>No</v>
      </c>
      <c r="R39" s="759" t="str">
        <f>R$11</f>
        <v>Privacy and external user access</v>
      </c>
      <c r="S39" s="690" t="str">
        <f>IF('Groups &amp; Sites'!K76=TRUE,"Yes","No")</f>
        <v>No</v>
      </c>
      <c r="T39" s="759" t="str">
        <f>T$11</f>
        <v>Content can be shared with</v>
      </c>
      <c r="U39" s="690" t="str">
        <f>IF('Groups &amp; Sites'!S77=TRUE,"Yes","No")</f>
        <v>No</v>
      </c>
      <c r="V39" s="688" t="str">
        <f>V$11</f>
        <v>Allow users to discover private teams that have this label applied.</v>
      </c>
    </row>
    <row r="40" spans="1:22" ht="14.5" x14ac:dyDescent="0.35">
      <c r="A40" s="724"/>
      <c r="B40" s="702"/>
      <c r="C40" s="719"/>
      <c r="D40" s="544"/>
      <c r="E40" s="64" t="b">
        <f>'Sensitivity Labels'!F69</f>
        <v>0</v>
      </c>
      <c r="F40" t="str">
        <f>'Sensitivity Labels'!G69</f>
        <v>Emails</v>
      </c>
      <c r="G40" s="699"/>
      <c r="H40" s="702"/>
      <c r="I40" s="705"/>
      <c r="J40" s="332" t="str">
        <f>IF(OR('Emails, Files, &amp; Other Data'!X96=TRUE,'Emails, Files, &amp; Other Data'!X97=TRUE,'Emails, Files, &amp; Other Data'!X98=TRUE),"Yes","No")</f>
        <v>No</v>
      </c>
      <c r="K40" s="327"/>
      <c r="L40" s="327"/>
      <c r="M40" s="328" t="b">
        <f>'Emails, Files, &amp; Other Data'!J97</f>
        <v>0</v>
      </c>
      <c r="N40" s="327" t="str">
        <f>N36</f>
        <v>Let users assign permissions when they apply the label</v>
      </c>
      <c r="O40" s="333" t="str">
        <f>O$12</f>
        <v>Content Marking</v>
      </c>
      <c r="P40" s="785"/>
      <c r="Q40" s="758"/>
      <c r="R40" s="760"/>
      <c r="S40" s="691"/>
      <c r="T40" s="760"/>
      <c r="U40" s="691"/>
      <c r="V40" s="689"/>
    </row>
    <row r="41" spans="1:22" ht="14.5" x14ac:dyDescent="0.35">
      <c r="A41" s="724"/>
      <c r="B41" s="702"/>
      <c r="C41" s="719"/>
      <c r="D41" s="544"/>
      <c r="E41" s="64" t="b">
        <f>'Sensitivity Labels'!F71</f>
        <v>0</v>
      </c>
      <c r="F41" t="str">
        <f>'Sensitivity Labels'!G71</f>
        <v>Meetings</v>
      </c>
      <c r="G41" s="699"/>
      <c r="H41" s="702"/>
      <c r="I41" s="705"/>
      <c r="J41" s="782" t="str">
        <f>IF('Emails, Files, &amp; Other Data'!AB96=TRUE,"Yes","No")</f>
        <v>No</v>
      </c>
      <c r="K41" s="327"/>
      <c r="L41" s="327"/>
      <c r="M41" s="327"/>
      <c r="N41" s="327"/>
      <c r="O41" s="780" t="str">
        <f>O$13</f>
        <v>Auto-labeling for files and emails: "Client-side Auto-Labeling"</v>
      </c>
      <c r="P41" s="785"/>
      <c r="Q41" s="770" t="str">
        <f>IF('Groups &amp; Sites'!H78=TRUE,"Yes","No")</f>
        <v>No</v>
      </c>
      <c r="R41" s="768" t="str">
        <f>R$13</f>
        <v>Let Microsoft 365 Group owners add people outside your organization to the group as guests.</v>
      </c>
      <c r="S41" s="761" t="str">
        <f>IF('Groups &amp; Sites'!K77=TRUE,"Yes","No")</f>
        <v>No</v>
      </c>
      <c r="T41" s="763" t="str">
        <f>T$13</f>
        <v>Use Microsoft Entra Conditional Access to protect labeled SharePoint sites</v>
      </c>
      <c r="U41" s="765" t="str">
        <f>IF(OR('Groups &amp; Sites'!S79=TRUE,'Groups &amp; Sites'!S80=TRUE,'Groups &amp; Sites'!S81=TRUE),"Yes","No")</f>
        <v>No</v>
      </c>
      <c r="V41" s="694" t="str">
        <f>V$13</f>
        <v>Teams shared channels</v>
      </c>
    </row>
    <row r="42" spans="1:22" ht="15" thickBot="1" x14ac:dyDescent="0.4">
      <c r="A42" s="724"/>
      <c r="B42" s="703"/>
      <c r="C42" s="720"/>
      <c r="D42" s="545"/>
      <c r="E42" s="69" t="b">
        <f>'Sensitivity Labels'!F73</f>
        <v>0</v>
      </c>
      <c r="F42" s="67" t="str">
        <f>'Sensitivity Labels'!G73</f>
        <v>Groups &amp; Sites</v>
      </c>
      <c r="G42" s="700"/>
      <c r="H42" s="703"/>
      <c r="I42" s="706"/>
      <c r="J42" s="783"/>
      <c r="K42" s="329"/>
      <c r="L42" s="329"/>
      <c r="M42" s="329"/>
      <c r="N42" s="329"/>
      <c r="O42" s="781"/>
      <c r="P42" s="786"/>
      <c r="Q42" s="771"/>
      <c r="R42" s="764"/>
      <c r="S42" s="762"/>
      <c r="T42" s="764"/>
      <c r="U42" s="762"/>
      <c r="V42" s="695"/>
    </row>
    <row r="43" spans="1:22" ht="14.5" x14ac:dyDescent="0.35">
      <c r="A43" s="721">
        <f>A39+1</f>
        <v>9</v>
      </c>
      <c r="B43" s="709">
        <f>'Sensitivity Labels'!C75</f>
        <v>0</v>
      </c>
      <c r="C43" s="713">
        <f>'Sensitivity Labels'!D75</f>
        <v>0</v>
      </c>
      <c r="D43" s="715">
        <f>'Sensitivity Labels'!E75</f>
        <v>0</v>
      </c>
      <c r="E43" s="372" t="b">
        <f>'Sensitivity Labels'!F75</f>
        <v>0</v>
      </c>
      <c r="F43" s="373" t="str">
        <f>'Sensitivity Labels'!G75</f>
        <v>Files &amp; Other Data assets</v>
      </c>
      <c r="G43" s="707">
        <f>'Sensitivity Labels'!I75</f>
        <v>0</v>
      </c>
      <c r="H43" s="709">
        <f>'Sensitivity Labels'!J75</f>
        <v>0</v>
      </c>
      <c r="I43" s="711">
        <f>'Sensitivity Labels'!K75</f>
        <v>0</v>
      </c>
      <c r="J43" s="374" t="str">
        <f>IF(OR(M43=TRUE,M44=TRUE),"Encryption",(IF(K43=TRUE,"Remove Encryption","No Encryption")))</f>
        <v>No Encryption</v>
      </c>
      <c r="K43" s="375" t="b">
        <f>'Emails, Files, &amp; Other Data'!H108</f>
        <v>0</v>
      </c>
      <c r="L43" s="376" t="str">
        <f>L39</f>
        <v>Remove access control settings if already applied to items</v>
      </c>
      <c r="M43" s="375" t="b">
        <f>'Emails, Files, &amp; Other Data'!J108</f>
        <v>0</v>
      </c>
      <c r="N43" s="376" t="str">
        <f>N39</f>
        <v>Assign Permissions now</v>
      </c>
      <c r="O43" s="377" t="str">
        <f>O$11</f>
        <v>Access Control</v>
      </c>
      <c r="P43" s="787" t="str">
        <f>IF(E45=TRUE,"Yes","No")</f>
        <v>No</v>
      </c>
      <c r="Q43" s="769" t="str">
        <f>IF(OR('Groups &amp; Sites'!H85=INputs!AN$3,'Groups &amp; Sites'!H85=INputs!AN$4),"Yes","No")</f>
        <v>No</v>
      </c>
      <c r="R43" s="767" t="str">
        <f>R$11</f>
        <v>Privacy and external user access</v>
      </c>
      <c r="S43" s="766" t="str">
        <f>IF('Groups &amp; Sites'!K85=TRUE,"Yes","No")</f>
        <v>No</v>
      </c>
      <c r="T43" s="767" t="str">
        <f>T$11</f>
        <v>Content can be shared with</v>
      </c>
      <c r="U43" s="766" t="str">
        <f>IF('Groups &amp; Sites'!S86=TRUE,"Yes","No")</f>
        <v>No</v>
      </c>
      <c r="V43" s="692" t="str">
        <f>V$11</f>
        <v>Allow users to discover private teams that have this label applied.</v>
      </c>
    </row>
    <row r="44" spans="1:22" ht="14.5" x14ac:dyDescent="0.35">
      <c r="A44" s="722"/>
      <c r="B44" s="709"/>
      <c r="C44" s="713"/>
      <c r="D44" s="716"/>
      <c r="E44" s="359" t="b">
        <f>'Sensitivity Labels'!F77</f>
        <v>0</v>
      </c>
      <c r="F44" s="360" t="str">
        <f>'Sensitivity Labels'!G77</f>
        <v>Emails</v>
      </c>
      <c r="G44" s="707"/>
      <c r="H44" s="709"/>
      <c r="I44" s="711"/>
      <c r="J44" s="365" t="str">
        <f>IF(OR('Emails, Files, &amp; Other Data'!X108=TRUE,'Emails, Files, &amp; Other Data'!X109=TRUE,'Emails, Files, &amp; Other Data'!X110=TRUE),"Yes","No")</f>
        <v>No</v>
      </c>
      <c r="K44" s="366"/>
      <c r="L44" s="366"/>
      <c r="M44" s="367" t="b">
        <f>'Emails, Files, &amp; Other Data'!J109</f>
        <v>0</v>
      </c>
      <c r="N44" s="366" t="str">
        <f>N40</f>
        <v>Let users assign permissions when they apply the label</v>
      </c>
      <c r="O44" s="368" t="str">
        <f>O$12</f>
        <v>Content Marking</v>
      </c>
      <c r="P44" s="755"/>
      <c r="Q44" s="744"/>
      <c r="R44" s="743"/>
      <c r="S44" s="737"/>
      <c r="T44" s="743"/>
      <c r="U44" s="737"/>
      <c r="V44" s="693"/>
    </row>
    <row r="45" spans="1:22" ht="14.5" x14ac:dyDescent="0.35">
      <c r="A45" s="722"/>
      <c r="B45" s="709"/>
      <c r="C45" s="713"/>
      <c r="D45" s="716"/>
      <c r="E45" s="359" t="b">
        <f>'Sensitivity Labels'!F79</f>
        <v>0</v>
      </c>
      <c r="F45" s="360" t="str">
        <f>'Sensitivity Labels'!G79</f>
        <v>Meetings</v>
      </c>
      <c r="G45" s="707"/>
      <c r="H45" s="709"/>
      <c r="I45" s="711"/>
      <c r="J45" s="747" t="str">
        <f>IF('Emails, Files, &amp; Other Data'!AB108=TRUE,"Yes","No")</f>
        <v>No</v>
      </c>
      <c r="K45" s="366"/>
      <c r="L45" s="366"/>
      <c r="M45" s="366"/>
      <c r="N45" s="366"/>
      <c r="O45" s="745" t="str">
        <f>O$13</f>
        <v>Auto-labeling for files and emails: "Client-side Auto-Labeling"</v>
      </c>
      <c r="P45" s="755"/>
      <c r="Q45" s="740" t="str">
        <f>IF('Groups &amp; Sites'!H87=TRUE,"Yes","No")</f>
        <v>No</v>
      </c>
      <c r="R45" s="738" t="str">
        <f>R$13</f>
        <v>Let Microsoft 365 Group owners add people outside your organization to the group as guests.</v>
      </c>
      <c r="S45" s="711" t="str">
        <f>IF('Groups &amp; Sites'!K86=TRUE,"Yes","No")</f>
        <v>No</v>
      </c>
      <c r="T45" s="739" t="str">
        <f>T$13</f>
        <v>Use Microsoft Entra Conditional Access to protect labeled SharePoint sites</v>
      </c>
      <c r="U45" s="754" t="str">
        <f>IF(OR('Groups &amp; Sites'!S88=TRUE,'Groups &amp; Sites'!S89=TRUE,'Groups &amp; Sites'!S90=TRUE),"Yes","No")</f>
        <v>No</v>
      </c>
      <c r="V45" s="696" t="str">
        <f>V$13</f>
        <v>Teams shared channels</v>
      </c>
    </row>
    <row r="46" spans="1:22" ht="15" thickBot="1" x14ac:dyDescent="0.4">
      <c r="A46" s="723"/>
      <c r="B46" s="710"/>
      <c r="C46" s="714"/>
      <c r="D46" s="717"/>
      <c r="E46" s="369" t="b">
        <f>'Sensitivity Labels'!F81</f>
        <v>0</v>
      </c>
      <c r="F46" s="370" t="str">
        <f>'Sensitivity Labels'!G81</f>
        <v>Groups &amp; Sites</v>
      </c>
      <c r="G46" s="708"/>
      <c r="H46" s="710"/>
      <c r="I46" s="712"/>
      <c r="J46" s="748"/>
      <c r="K46" s="371"/>
      <c r="L46" s="371"/>
      <c r="M46" s="371"/>
      <c r="N46" s="371"/>
      <c r="O46" s="746"/>
      <c r="P46" s="756"/>
      <c r="Q46" s="772"/>
      <c r="R46" s="773"/>
      <c r="S46" s="712"/>
      <c r="T46" s="773"/>
      <c r="U46" s="712"/>
      <c r="V46" s="697"/>
    </row>
    <row r="47" spans="1:22" ht="14.5" x14ac:dyDescent="0.35">
      <c r="A47" s="724">
        <f>A43+1</f>
        <v>10</v>
      </c>
      <c r="B47" s="701">
        <f>'Sensitivity Labels'!C83</f>
        <v>0</v>
      </c>
      <c r="C47" s="718">
        <f>'Sensitivity Labels'!D83</f>
        <v>0</v>
      </c>
      <c r="D47" s="543">
        <f>'Sensitivity Labels'!E83</f>
        <v>0</v>
      </c>
      <c r="E47" s="60" t="b">
        <f>'Sensitivity Labels'!F83</f>
        <v>0</v>
      </c>
      <c r="F47" s="62" t="str">
        <f>'Sensitivity Labels'!G83</f>
        <v>Files &amp; Other Data assets</v>
      </c>
      <c r="G47" s="698">
        <f>'Sensitivity Labels'!I83</f>
        <v>0</v>
      </c>
      <c r="H47" s="701">
        <f>'Sensitivity Labels'!J83</f>
        <v>0</v>
      </c>
      <c r="I47" s="704">
        <f>'Sensitivity Labels'!K83</f>
        <v>0</v>
      </c>
      <c r="J47" s="330" t="str">
        <f>IF(OR(M47=TRUE,M48=TRUE),"Encryption",(IF(K47=TRUE,"Remove Encryption","No Encryption")))</f>
        <v>No Encryption</v>
      </c>
      <c r="K47" s="325" t="b">
        <f>'Emails, Files, &amp; Other Data'!H120</f>
        <v>0</v>
      </c>
      <c r="L47" s="326" t="str">
        <f>L43</f>
        <v>Remove access control settings if already applied to items</v>
      </c>
      <c r="M47" s="325" t="b">
        <f>'Emails, Files, &amp; Other Data'!J120</f>
        <v>0</v>
      </c>
      <c r="N47" s="326" t="str">
        <f>N43</f>
        <v>Assign Permissions now</v>
      </c>
      <c r="O47" s="331" t="str">
        <f>O$11</f>
        <v>Access Control</v>
      </c>
      <c r="P47" s="784" t="str">
        <f>IF(E49=TRUE,"Yes","No")</f>
        <v>No</v>
      </c>
      <c r="Q47" s="757" t="str">
        <f>IF(OR('Groups &amp; Sites'!H94=INputs!AN$3,'Groups &amp; Sites'!H94=INputs!AN$4),"Yes","No")</f>
        <v>No</v>
      </c>
      <c r="R47" s="759" t="str">
        <f>R$11</f>
        <v>Privacy and external user access</v>
      </c>
      <c r="S47" s="690" t="str">
        <f>IF('Groups &amp; Sites'!K94=TRUE,"Yes","No")</f>
        <v>No</v>
      </c>
      <c r="T47" s="759" t="str">
        <f>T$11</f>
        <v>Content can be shared with</v>
      </c>
      <c r="U47" s="690" t="str">
        <f>IF('Groups &amp; Sites'!S95=TRUE,"Yes","No")</f>
        <v>No</v>
      </c>
      <c r="V47" s="688" t="str">
        <f>V$11</f>
        <v>Allow users to discover private teams that have this label applied.</v>
      </c>
    </row>
    <row r="48" spans="1:22" ht="14.5" x14ac:dyDescent="0.35">
      <c r="A48" s="724"/>
      <c r="B48" s="702"/>
      <c r="C48" s="719"/>
      <c r="D48" s="544"/>
      <c r="E48" s="64" t="b">
        <f>'Sensitivity Labels'!F85</f>
        <v>0</v>
      </c>
      <c r="F48" t="str">
        <f>'Sensitivity Labels'!G85</f>
        <v>Emails</v>
      </c>
      <c r="G48" s="699"/>
      <c r="H48" s="702"/>
      <c r="I48" s="705"/>
      <c r="J48" s="332" t="str">
        <f>IF(OR('Emails, Files, &amp; Other Data'!X120=TRUE,'Emails, Files, &amp; Other Data'!X121=TRUE,'Emails, Files, &amp; Other Data'!X122=TRUE),"Yes","No")</f>
        <v>No</v>
      </c>
      <c r="K48" s="327"/>
      <c r="L48" s="327"/>
      <c r="M48" s="328" t="b">
        <f>'Emails, Files, &amp; Other Data'!J121</f>
        <v>0</v>
      </c>
      <c r="N48" s="327" t="str">
        <f>N44</f>
        <v>Let users assign permissions when they apply the label</v>
      </c>
      <c r="O48" s="333" t="str">
        <f>O$12</f>
        <v>Content Marking</v>
      </c>
      <c r="P48" s="785"/>
      <c r="Q48" s="758"/>
      <c r="R48" s="760"/>
      <c r="S48" s="691"/>
      <c r="T48" s="760"/>
      <c r="U48" s="691"/>
      <c r="V48" s="689"/>
    </row>
    <row r="49" spans="1:22" ht="14.5" x14ac:dyDescent="0.35">
      <c r="A49" s="724"/>
      <c r="B49" s="702"/>
      <c r="C49" s="719"/>
      <c r="D49" s="544"/>
      <c r="E49" s="64" t="b">
        <f>'Sensitivity Labels'!F87</f>
        <v>0</v>
      </c>
      <c r="F49" t="str">
        <f>'Sensitivity Labels'!G87</f>
        <v>Meetings</v>
      </c>
      <c r="G49" s="699"/>
      <c r="H49" s="702"/>
      <c r="I49" s="705"/>
      <c r="J49" s="782" t="str">
        <f>IF('Emails, Files, &amp; Other Data'!AB120=TRUE,"Yes","No")</f>
        <v>No</v>
      </c>
      <c r="K49" s="327"/>
      <c r="L49" s="327"/>
      <c r="M49" s="327"/>
      <c r="N49" s="327"/>
      <c r="O49" s="780" t="str">
        <f>O$13</f>
        <v>Auto-labeling for files and emails: "Client-side Auto-Labeling"</v>
      </c>
      <c r="P49" s="785"/>
      <c r="Q49" s="770" t="str">
        <f>IF('Groups &amp; Sites'!H96=TRUE,"Yes","No")</f>
        <v>No</v>
      </c>
      <c r="R49" s="768" t="str">
        <f>R$13</f>
        <v>Let Microsoft 365 Group owners add people outside your organization to the group as guests.</v>
      </c>
      <c r="S49" s="761" t="str">
        <f>IF('Groups &amp; Sites'!K95=TRUE,"Yes","No")</f>
        <v>No</v>
      </c>
      <c r="T49" s="763" t="str">
        <f>T$13</f>
        <v>Use Microsoft Entra Conditional Access to protect labeled SharePoint sites</v>
      </c>
      <c r="U49" s="765" t="str">
        <f>IF(OR('Groups &amp; Sites'!S97=TRUE,'Groups &amp; Sites'!S98=TRUE,'Groups &amp; Sites'!S99=TRUE),"Yes","No")</f>
        <v>No</v>
      </c>
      <c r="V49" s="694" t="str">
        <f>V$13</f>
        <v>Teams shared channels</v>
      </c>
    </row>
    <row r="50" spans="1:22" ht="15" thickBot="1" x14ac:dyDescent="0.4">
      <c r="A50" s="724"/>
      <c r="B50" s="703"/>
      <c r="C50" s="720"/>
      <c r="D50" s="545"/>
      <c r="E50" s="69" t="b">
        <f>'Sensitivity Labels'!F89</f>
        <v>0</v>
      </c>
      <c r="F50" s="67" t="str">
        <f>'Sensitivity Labels'!G89</f>
        <v>Groups &amp; Sites</v>
      </c>
      <c r="G50" s="700"/>
      <c r="H50" s="703"/>
      <c r="I50" s="706"/>
      <c r="J50" s="783"/>
      <c r="K50" s="329"/>
      <c r="L50" s="329"/>
      <c r="M50" s="329"/>
      <c r="N50" s="329"/>
      <c r="O50" s="781"/>
      <c r="P50" s="786"/>
      <c r="Q50" s="771"/>
      <c r="R50" s="764"/>
      <c r="S50" s="762"/>
      <c r="T50" s="764"/>
      <c r="U50" s="762"/>
      <c r="V50" s="695"/>
    </row>
    <row r="51" spans="1:22" ht="14.5" x14ac:dyDescent="0.35">
      <c r="A51" s="721">
        <f>A47+1</f>
        <v>11</v>
      </c>
      <c r="B51" s="709">
        <f>'Sensitivity Labels'!C91</f>
        <v>0</v>
      </c>
      <c r="C51" s="713">
        <f>'Sensitivity Labels'!D91</f>
        <v>0</v>
      </c>
      <c r="D51" s="715">
        <f>'Sensitivity Labels'!E91</f>
        <v>0</v>
      </c>
      <c r="E51" s="372" t="b">
        <f>'Sensitivity Labels'!F91</f>
        <v>0</v>
      </c>
      <c r="F51" s="373" t="str">
        <f>'Sensitivity Labels'!G91</f>
        <v>Files &amp; Other Data assets</v>
      </c>
      <c r="G51" s="707">
        <f>'Sensitivity Labels'!I91</f>
        <v>0</v>
      </c>
      <c r="H51" s="709">
        <f>'Sensitivity Labels'!J91</f>
        <v>0</v>
      </c>
      <c r="I51" s="711">
        <f>'Sensitivity Labels'!K91</f>
        <v>0</v>
      </c>
      <c r="J51" s="374" t="str">
        <f>IF(OR(M51=TRUE,M52=TRUE),"Encryption",(IF(K51=TRUE,"Remove Encryption","No Encryption")))</f>
        <v>No Encryption</v>
      </c>
      <c r="K51" s="375" t="b">
        <f>'Emails, Files, &amp; Other Data'!H132</f>
        <v>0</v>
      </c>
      <c r="L51" s="376" t="str">
        <f>L47</f>
        <v>Remove access control settings if already applied to items</v>
      </c>
      <c r="M51" s="375" t="b">
        <f>'Emails, Files, &amp; Other Data'!J132</f>
        <v>0</v>
      </c>
      <c r="N51" s="376" t="str">
        <f>N47</f>
        <v>Assign Permissions now</v>
      </c>
      <c r="O51" s="377" t="str">
        <f>O$11</f>
        <v>Access Control</v>
      </c>
      <c r="P51" s="787" t="str">
        <f>IF(E53=TRUE,"Yes","No")</f>
        <v>No</v>
      </c>
      <c r="Q51" s="769" t="str">
        <f>IF(OR('Groups &amp; Sites'!H103=INputs!AN$3,'Groups &amp; Sites'!H103=INputs!AN$4),"Yes","No")</f>
        <v>No</v>
      </c>
      <c r="R51" s="767" t="str">
        <f>R$11</f>
        <v>Privacy and external user access</v>
      </c>
      <c r="S51" s="766" t="str">
        <f>IF('Groups &amp; Sites'!K103=TRUE,"Yes","No")</f>
        <v>No</v>
      </c>
      <c r="T51" s="767" t="str">
        <f>T$11</f>
        <v>Content can be shared with</v>
      </c>
      <c r="U51" s="766" t="str">
        <f>IF('Groups &amp; Sites'!S104=TRUE,"Yes","No")</f>
        <v>No</v>
      </c>
      <c r="V51" s="692" t="str">
        <f>V$11</f>
        <v>Allow users to discover private teams that have this label applied.</v>
      </c>
    </row>
    <row r="52" spans="1:22" ht="14.5" x14ac:dyDescent="0.35">
      <c r="A52" s="722"/>
      <c r="B52" s="709"/>
      <c r="C52" s="713"/>
      <c r="D52" s="716"/>
      <c r="E52" s="359" t="b">
        <f>'Sensitivity Labels'!F93</f>
        <v>0</v>
      </c>
      <c r="F52" s="360" t="str">
        <f>'Sensitivity Labels'!G93</f>
        <v>Emails</v>
      </c>
      <c r="G52" s="707"/>
      <c r="H52" s="709"/>
      <c r="I52" s="711"/>
      <c r="J52" s="365" t="str">
        <f>IF(OR('Emails, Files, &amp; Other Data'!X132=TRUE,'Emails, Files, &amp; Other Data'!X133=TRUE,'Emails, Files, &amp; Other Data'!X134=TRUE),"Yes","No")</f>
        <v>No</v>
      </c>
      <c r="K52" s="366"/>
      <c r="L52" s="366"/>
      <c r="M52" s="367" t="b">
        <f>'Emails, Files, &amp; Other Data'!J133</f>
        <v>0</v>
      </c>
      <c r="N52" s="366" t="str">
        <f>N48</f>
        <v>Let users assign permissions when they apply the label</v>
      </c>
      <c r="O52" s="368" t="str">
        <f>O$12</f>
        <v>Content Marking</v>
      </c>
      <c r="P52" s="755"/>
      <c r="Q52" s="744"/>
      <c r="R52" s="743"/>
      <c r="S52" s="737"/>
      <c r="T52" s="743"/>
      <c r="U52" s="737"/>
      <c r="V52" s="693"/>
    </row>
    <row r="53" spans="1:22" ht="14.5" x14ac:dyDescent="0.35">
      <c r="A53" s="722"/>
      <c r="B53" s="709"/>
      <c r="C53" s="713"/>
      <c r="D53" s="716"/>
      <c r="E53" s="359" t="b">
        <f>'Sensitivity Labels'!F95</f>
        <v>0</v>
      </c>
      <c r="F53" s="360" t="str">
        <f>'Sensitivity Labels'!G95</f>
        <v>Meetings</v>
      </c>
      <c r="G53" s="707"/>
      <c r="H53" s="709"/>
      <c r="I53" s="711"/>
      <c r="J53" s="747" t="str">
        <f>IF('Emails, Files, &amp; Other Data'!AB132=TRUE,"Yes","No")</f>
        <v>No</v>
      </c>
      <c r="K53" s="366"/>
      <c r="L53" s="366"/>
      <c r="M53" s="366"/>
      <c r="N53" s="366"/>
      <c r="O53" s="745" t="str">
        <f>O$13</f>
        <v>Auto-labeling for files and emails: "Client-side Auto-Labeling"</v>
      </c>
      <c r="P53" s="755"/>
      <c r="Q53" s="740" t="str">
        <f>IF('Groups &amp; Sites'!H105=TRUE,"Yes","No")</f>
        <v>No</v>
      </c>
      <c r="R53" s="738" t="str">
        <f>R$13</f>
        <v>Let Microsoft 365 Group owners add people outside your organization to the group as guests.</v>
      </c>
      <c r="S53" s="711" t="str">
        <f>IF('Groups &amp; Sites'!K104=TRUE,"Yes","No")</f>
        <v>No</v>
      </c>
      <c r="T53" s="739" t="str">
        <f>T$13</f>
        <v>Use Microsoft Entra Conditional Access to protect labeled SharePoint sites</v>
      </c>
      <c r="U53" s="754" t="str">
        <f>IF(OR('Groups &amp; Sites'!S106=TRUE,'Groups &amp; Sites'!S107=TRUE,'Groups &amp; Sites'!S108=TRUE),"Yes","No")</f>
        <v>No</v>
      </c>
      <c r="V53" s="696" t="str">
        <f>V$13</f>
        <v>Teams shared channels</v>
      </c>
    </row>
    <row r="54" spans="1:22" ht="15" thickBot="1" x14ac:dyDescent="0.4">
      <c r="A54" s="723"/>
      <c r="B54" s="710"/>
      <c r="C54" s="714"/>
      <c r="D54" s="717"/>
      <c r="E54" s="369" t="b">
        <f>'Sensitivity Labels'!F97</f>
        <v>0</v>
      </c>
      <c r="F54" s="370" t="str">
        <f>'Sensitivity Labels'!G97</f>
        <v>Groups &amp; Sites</v>
      </c>
      <c r="G54" s="708"/>
      <c r="H54" s="710"/>
      <c r="I54" s="712"/>
      <c r="J54" s="748"/>
      <c r="K54" s="371"/>
      <c r="L54" s="371"/>
      <c r="M54" s="371"/>
      <c r="N54" s="371"/>
      <c r="O54" s="746"/>
      <c r="P54" s="756"/>
      <c r="Q54" s="772"/>
      <c r="R54" s="773"/>
      <c r="S54" s="712"/>
      <c r="T54" s="773"/>
      <c r="U54" s="712"/>
      <c r="V54" s="697"/>
    </row>
    <row r="55" spans="1:22" ht="14.5" x14ac:dyDescent="0.35">
      <c r="A55" s="724">
        <f>A51+1</f>
        <v>12</v>
      </c>
      <c r="B55" s="701">
        <f>'Sensitivity Labels'!C99</f>
        <v>0</v>
      </c>
      <c r="C55" s="718">
        <f>'Sensitivity Labels'!D99</f>
        <v>0</v>
      </c>
      <c r="D55" s="543">
        <f>'Sensitivity Labels'!E99</f>
        <v>0</v>
      </c>
      <c r="E55" s="60" t="b">
        <f>'Sensitivity Labels'!F99</f>
        <v>0</v>
      </c>
      <c r="F55" s="62" t="str">
        <f>'Sensitivity Labels'!G99</f>
        <v>Files &amp; Other Data assets</v>
      </c>
      <c r="G55" s="698">
        <f>'Sensitivity Labels'!I99</f>
        <v>0</v>
      </c>
      <c r="H55" s="701">
        <f>'Sensitivity Labels'!J99</f>
        <v>0</v>
      </c>
      <c r="I55" s="704">
        <f>'Sensitivity Labels'!K99</f>
        <v>0</v>
      </c>
      <c r="J55" s="330" t="str">
        <f>IF(OR(M55=TRUE,M56=TRUE),"Encryption",(IF(K55=TRUE,"Remove Encryption","No Encryption")))</f>
        <v>No Encryption</v>
      </c>
      <c r="K55" s="325" t="b">
        <f>'Emails, Files, &amp; Other Data'!H144</f>
        <v>0</v>
      </c>
      <c r="L55" s="326" t="str">
        <f>L51</f>
        <v>Remove access control settings if already applied to items</v>
      </c>
      <c r="M55" s="325" t="b">
        <f>'Emails, Files, &amp; Other Data'!J144</f>
        <v>0</v>
      </c>
      <c r="N55" s="326" t="str">
        <f>N51</f>
        <v>Assign Permissions now</v>
      </c>
      <c r="O55" s="331" t="str">
        <f>O$11</f>
        <v>Access Control</v>
      </c>
      <c r="P55" s="784" t="str">
        <f>IF(E57=TRUE,"Yes","No")</f>
        <v>No</v>
      </c>
      <c r="Q55" s="757" t="str">
        <f>IF(OR('Groups &amp; Sites'!H112=INputs!AN$3,'Groups &amp; Sites'!H112=INputs!AN$4),"Yes","No")</f>
        <v>No</v>
      </c>
      <c r="R55" s="759" t="str">
        <f>R$11</f>
        <v>Privacy and external user access</v>
      </c>
      <c r="S55" s="690" t="str">
        <f>IF('Groups &amp; Sites'!K112=TRUE,"Yes","No")</f>
        <v>No</v>
      </c>
      <c r="T55" s="759" t="str">
        <f>T$11</f>
        <v>Content can be shared with</v>
      </c>
      <c r="U55" s="690" t="str">
        <f>IF('Groups &amp; Sites'!S113=TRUE,"Yes","No")</f>
        <v>No</v>
      </c>
      <c r="V55" s="688" t="str">
        <f>V$11</f>
        <v>Allow users to discover private teams that have this label applied.</v>
      </c>
    </row>
    <row r="56" spans="1:22" ht="14.5" x14ac:dyDescent="0.35">
      <c r="A56" s="724"/>
      <c r="B56" s="702"/>
      <c r="C56" s="719"/>
      <c r="D56" s="544"/>
      <c r="E56" s="64" t="b">
        <f>'Sensitivity Labels'!F101</f>
        <v>0</v>
      </c>
      <c r="F56" t="str">
        <f>'Sensitivity Labels'!G101</f>
        <v>Emails</v>
      </c>
      <c r="G56" s="699"/>
      <c r="H56" s="702"/>
      <c r="I56" s="705"/>
      <c r="J56" s="332" t="str">
        <f>IF(OR('Emails, Files, &amp; Other Data'!X144=TRUE,'Emails, Files, &amp; Other Data'!X145=TRUE,'Emails, Files, &amp; Other Data'!X146=TRUE),"Yes","No")</f>
        <v>No</v>
      </c>
      <c r="K56" s="327"/>
      <c r="L56" s="327"/>
      <c r="M56" s="328" t="b">
        <f>'Emails, Files, &amp; Other Data'!J145</f>
        <v>0</v>
      </c>
      <c r="N56" s="327" t="str">
        <f>N52</f>
        <v>Let users assign permissions when they apply the label</v>
      </c>
      <c r="O56" s="333" t="str">
        <f>O$12</f>
        <v>Content Marking</v>
      </c>
      <c r="P56" s="785"/>
      <c r="Q56" s="758"/>
      <c r="R56" s="760"/>
      <c r="S56" s="691"/>
      <c r="T56" s="760"/>
      <c r="U56" s="691"/>
      <c r="V56" s="689"/>
    </row>
    <row r="57" spans="1:22" ht="14.5" x14ac:dyDescent="0.35">
      <c r="A57" s="724"/>
      <c r="B57" s="702"/>
      <c r="C57" s="719"/>
      <c r="D57" s="544"/>
      <c r="E57" s="64" t="b">
        <f>'Sensitivity Labels'!F103</f>
        <v>0</v>
      </c>
      <c r="F57" t="str">
        <f>'Sensitivity Labels'!G103</f>
        <v>Meetings</v>
      </c>
      <c r="G57" s="699"/>
      <c r="H57" s="702"/>
      <c r="I57" s="705"/>
      <c r="J57" s="782" t="str">
        <f>IF('Emails, Files, &amp; Other Data'!AB144=TRUE,"Yes","No")</f>
        <v>No</v>
      </c>
      <c r="K57" s="327"/>
      <c r="L57" s="327"/>
      <c r="M57" s="327"/>
      <c r="N57" s="327"/>
      <c r="O57" s="780" t="str">
        <f>O$13</f>
        <v>Auto-labeling for files and emails: "Client-side Auto-Labeling"</v>
      </c>
      <c r="P57" s="785"/>
      <c r="Q57" s="770" t="str">
        <f>IF('Groups &amp; Sites'!H114=TRUE,"Yes","No")</f>
        <v>No</v>
      </c>
      <c r="R57" s="768" t="str">
        <f>R$13</f>
        <v>Let Microsoft 365 Group owners add people outside your organization to the group as guests.</v>
      </c>
      <c r="S57" s="761" t="str">
        <f>IF('Groups &amp; Sites'!K113=TRUE,"Yes","No")</f>
        <v>No</v>
      </c>
      <c r="T57" s="763" t="str">
        <f>T$13</f>
        <v>Use Microsoft Entra Conditional Access to protect labeled SharePoint sites</v>
      </c>
      <c r="U57" s="765" t="str">
        <f>IF(OR('Groups &amp; Sites'!S115=TRUE,'Groups &amp; Sites'!S116=TRUE,'Groups &amp; Sites'!S117=TRUE),"Yes","No")</f>
        <v>No</v>
      </c>
      <c r="V57" s="694" t="str">
        <f>V$13</f>
        <v>Teams shared channels</v>
      </c>
    </row>
    <row r="58" spans="1:22" ht="15" thickBot="1" x14ac:dyDescent="0.4">
      <c r="A58" s="724"/>
      <c r="B58" s="703"/>
      <c r="C58" s="720"/>
      <c r="D58" s="545"/>
      <c r="E58" s="69" t="b">
        <f>'Sensitivity Labels'!F105</f>
        <v>0</v>
      </c>
      <c r="F58" s="67" t="str">
        <f>'Sensitivity Labels'!G105</f>
        <v>Groups &amp; Sites</v>
      </c>
      <c r="G58" s="700"/>
      <c r="H58" s="703"/>
      <c r="I58" s="706"/>
      <c r="J58" s="783"/>
      <c r="K58" s="329"/>
      <c r="L58" s="329"/>
      <c r="M58" s="329"/>
      <c r="N58" s="329"/>
      <c r="O58" s="781"/>
      <c r="P58" s="786"/>
      <c r="Q58" s="771"/>
      <c r="R58" s="764"/>
      <c r="S58" s="762"/>
      <c r="T58" s="764"/>
      <c r="U58" s="762"/>
      <c r="V58" s="695"/>
    </row>
    <row r="59" spans="1:22" ht="14.5" x14ac:dyDescent="0.35">
      <c r="A59" s="721">
        <f>A55+1</f>
        <v>13</v>
      </c>
      <c r="B59" s="709">
        <f>'Sensitivity Labels'!C107</f>
        <v>0</v>
      </c>
      <c r="C59" s="713">
        <f>'Sensitivity Labels'!D107</f>
        <v>0</v>
      </c>
      <c r="D59" s="715">
        <f>'Sensitivity Labels'!E107</f>
        <v>0</v>
      </c>
      <c r="E59" s="372" t="b">
        <f>'Sensitivity Labels'!F107</f>
        <v>0</v>
      </c>
      <c r="F59" s="373" t="str">
        <f>'Sensitivity Labels'!G107</f>
        <v>Files &amp; Other Data assets</v>
      </c>
      <c r="G59" s="707">
        <f>'Sensitivity Labels'!I107</f>
        <v>0</v>
      </c>
      <c r="H59" s="709">
        <f>'Sensitivity Labels'!J107</f>
        <v>0</v>
      </c>
      <c r="I59" s="711">
        <f>'Sensitivity Labels'!K107</f>
        <v>0</v>
      </c>
      <c r="J59" s="374" t="str">
        <f>IF(OR(M59=TRUE,M60=TRUE),"Encryption",(IF(K59=TRUE,"Remove Encryption","No Encryption")))</f>
        <v>No Encryption</v>
      </c>
      <c r="K59" s="375" t="b">
        <f>'Emails, Files, &amp; Other Data'!H156</f>
        <v>0</v>
      </c>
      <c r="L59" s="376" t="str">
        <f>L55</f>
        <v>Remove access control settings if already applied to items</v>
      </c>
      <c r="M59" s="375" t="b">
        <f>'Emails, Files, &amp; Other Data'!J156</f>
        <v>0</v>
      </c>
      <c r="N59" s="376" t="str">
        <f>N55</f>
        <v>Assign Permissions now</v>
      </c>
      <c r="O59" s="377" t="str">
        <f>O$11</f>
        <v>Access Control</v>
      </c>
      <c r="P59" s="787" t="str">
        <f>IF(E61=TRUE,"Yes","No")</f>
        <v>No</v>
      </c>
      <c r="Q59" s="769" t="str">
        <f>IF(OR('Groups &amp; Sites'!H121=INputs!AN$3,'Groups &amp; Sites'!H121=INputs!AN$4),"Yes","No")</f>
        <v>No</v>
      </c>
      <c r="R59" s="767" t="str">
        <f>R$11</f>
        <v>Privacy and external user access</v>
      </c>
      <c r="S59" s="766" t="str">
        <f>IF('Groups &amp; Sites'!K121=TRUE,"Yes","No")</f>
        <v>No</v>
      </c>
      <c r="T59" s="767" t="str">
        <f>T$11</f>
        <v>Content can be shared with</v>
      </c>
      <c r="U59" s="766" t="str">
        <f>IF('Groups &amp; Sites'!S122=TRUE,"Yes","No")</f>
        <v>No</v>
      </c>
      <c r="V59" s="692" t="str">
        <f>V$11</f>
        <v>Allow users to discover private teams that have this label applied.</v>
      </c>
    </row>
    <row r="60" spans="1:22" ht="14.5" x14ac:dyDescent="0.35">
      <c r="A60" s="722"/>
      <c r="B60" s="709"/>
      <c r="C60" s="713"/>
      <c r="D60" s="716"/>
      <c r="E60" s="359" t="b">
        <f>'Sensitivity Labels'!F109</f>
        <v>0</v>
      </c>
      <c r="F60" s="360" t="str">
        <f>'Sensitivity Labels'!G109</f>
        <v>Emails</v>
      </c>
      <c r="G60" s="707"/>
      <c r="H60" s="709"/>
      <c r="I60" s="711"/>
      <c r="J60" s="365" t="str">
        <f>IF(OR('Emails, Files, &amp; Other Data'!X156=TRUE,'Emails, Files, &amp; Other Data'!X157=TRUE,'Emails, Files, &amp; Other Data'!X158=TRUE),"Yes","No")</f>
        <v>No</v>
      </c>
      <c r="K60" s="366"/>
      <c r="L60" s="366"/>
      <c r="M60" s="367" t="b">
        <f>'Emails, Files, &amp; Other Data'!J157</f>
        <v>0</v>
      </c>
      <c r="N60" s="366" t="str">
        <f>N56</f>
        <v>Let users assign permissions when they apply the label</v>
      </c>
      <c r="O60" s="368" t="str">
        <f>O$12</f>
        <v>Content Marking</v>
      </c>
      <c r="P60" s="755"/>
      <c r="Q60" s="744"/>
      <c r="R60" s="743"/>
      <c r="S60" s="737"/>
      <c r="T60" s="743"/>
      <c r="U60" s="737"/>
      <c r="V60" s="693"/>
    </row>
    <row r="61" spans="1:22" ht="14.5" x14ac:dyDescent="0.35">
      <c r="A61" s="722"/>
      <c r="B61" s="709"/>
      <c r="C61" s="713"/>
      <c r="D61" s="716"/>
      <c r="E61" s="359" t="b">
        <f>'Sensitivity Labels'!F111</f>
        <v>0</v>
      </c>
      <c r="F61" s="360" t="str">
        <f>'Sensitivity Labels'!G111</f>
        <v>Meetings</v>
      </c>
      <c r="G61" s="707"/>
      <c r="H61" s="709"/>
      <c r="I61" s="711"/>
      <c r="J61" s="747" t="str">
        <f>IF('Emails, Files, &amp; Other Data'!AB156=TRUE,"Yes","No")</f>
        <v>No</v>
      </c>
      <c r="K61" s="366"/>
      <c r="L61" s="366"/>
      <c r="M61" s="366"/>
      <c r="N61" s="366"/>
      <c r="O61" s="745" t="str">
        <f>O$13</f>
        <v>Auto-labeling for files and emails: "Client-side Auto-Labeling"</v>
      </c>
      <c r="P61" s="755"/>
      <c r="Q61" s="740" t="str">
        <f>IF('Groups &amp; Sites'!H123=TRUE,"Yes","No")</f>
        <v>No</v>
      </c>
      <c r="R61" s="738" t="str">
        <f>R$13</f>
        <v>Let Microsoft 365 Group owners add people outside your organization to the group as guests.</v>
      </c>
      <c r="S61" s="711" t="str">
        <f>IF('Groups &amp; Sites'!K122=TRUE,"Yes","No")</f>
        <v>No</v>
      </c>
      <c r="T61" s="739" t="str">
        <f>T$13</f>
        <v>Use Microsoft Entra Conditional Access to protect labeled SharePoint sites</v>
      </c>
      <c r="U61" s="754" t="str">
        <f>IF(OR('Groups &amp; Sites'!S124=TRUE,'Groups &amp; Sites'!S125=TRUE,'Groups &amp; Sites'!S126=TRUE),"Yes","No")</f>
        <v>No</v>
      </c>
      <c r="V61" s="696" t="str">
        <f>V$13</f>
        <v>Teams shared channels</v>
      </c>
    </row>
    <row r="62" spans="1:22" ht="15" thickBot="1" x14ac:dyDescent="0.4">
      <c r="A62" s="723"/>
      <c r="B62" s="710"/>
      <c r="C62" s="714"/>
      <c r="D62" s="717"/>
      <c r="E62" s="369" t="b">
        <f>'Sensitivity Labels'!F113</f>
        <v>0</v>
      </c>
      <c r="F62" s="370" t="str">
        <f>'Sensitivity Labels'!G113</f>
        <v>Groups &amp; Sites</v>
      </c>
      <c r="G62" s="708"/>
      <c r="H62" s="710"/>
      <c r="I62" s="712"/>
      <c r="J62" s="748"/>
      <c r="K62" s="371"/>
      <c r="L62" s="371"/>
      <c r="M62" s="371"/>
      <c r="N62" s="371"/>
      <c r="O62" s="746"/>
      <c r="P62" s="756"/>
      <c r="Q62" s="772"/>
      <c r="R62" s="773"/>
      <c r="S62" s="712"/>
      <c r="T62" s="773"/>
      <c r="U62" s="712"/>
      <c r="V62" s="697"/>
    </row>
    <row r="63" spans="1:22" ht="14.5" x14ac:dyDescent="0.35">
      <c r="A63" s="724">
        <f>A59+1</f>
        <v>14</v>
      </c>
      <c r="B63" s="701">
        <f>'Sensitivity Labels'!C115</f>
        <v>0</v>
      </c>
      <c r="C63" s="718">
        <f>'Sensitivity Labels'!D115</f>
        <v>0</v>
      </c>
      <c r="D63" s="543">
        <f>'Sensitivity Labels'!E115</f>
        <v>0</v>
      </c>
      <c r="E63" s="60" t="b">
        <f>'Sensitivity Labels'!F115</f>
        <v>0</v>
      </c>
      <c r="F63" s="62" t="str">
        <f>'Sensitivity Labels'!G115</f>
        <v>Files &amp; Other Data assets</v>
      </c>
      <c r="G63" s="698">
        <f>'Sensitivity Labels'!I115</f>
        <v>0</v>
      </c>
      <c r="H63" s="701">
        <f>'Sensitivity Labels'!J115</f>
        <v>0</v>
      </c>
      <c r="I63" s="704">
        <f>'Sensitivity Labels'!K115</f>
        <v>0</v>
      </c>
      <c r="J63" s="330" t="str">
        <f>IF(OR(M63=TRUE,M64=TRUE),"Encryption",(IF(K63=TRUE,"Remove Encryption","No Encryption")))</f>
        <v>No Encryption</v>
      </c>
      <c r="K63" s="325" t="b">
        <f>'Emails, Files, &amp; Other Data'!H168</f>
        <v>0</v>
      </c>
      <c r="L63" s="326" t="str">
        <f>L59</f>
        <v>Remove access control settings if already applied to items</v>
      </c>
      <c r="M63" s="325" t="b">
        <f>'Emails, Files, &amp; Other Data'!J168</f>
        <v>0</v>
      </c>
      <c r="N63" s="326" t="str">
        <f>N59</f>
        <v>Assign Permissions now</v>
      </c>
      <c r="O63" s="331" t="str">
        <f>O$11</f>
        <v>Access Control</v>
      </c>
      <c r="P63" s="784" t="str">
        <f>IF(E65=TRUE,"Yes","No")</f>
        <v>No</v>
      </c>
      <c r="Q63" s="757" t="str">
        <f>IF(OR('Groups &amp; Sites'!H130=INputs!AN$3,'Groups &amp; Sites'!H130=INputs!AN$4),"Yes","No")</f>
        <v>No</v>
      </c>
      <c r="R63" s="759" t="str">
        <f>R$11</f>
        <v>Privacy and external user access</v>
      </c>
      <c r="S63" s="690" t="str">
        <f>IF('Groups &amp; Sites'!K130=TRUE,"Yes","No")</f>
        <v>No</v>
      </c>
      <c r="T63" s="759" t="str">
        <f>T$11</f>
        <v>Content can be shared with</v>
      </c>
      <c r="U63" s="690" t="str">
        <f>IF('Groups &amp; Sites'!S131=TRUE,"Yes","No")</f>
        <v>No</v>
      </c>
      <c r="V63" s="688" t="str">
        <f>V$11</f>
        <v>Allow users to discover private teams that have this label applied.</v>
      </c>
    </row>
    <row r="64" spans="1:22" ht="14.5" x14ac:dyDescent="0.35">
      <c r="A64" s="724"/>
      <c r="B64" s="702"/>
      <c r="C64" s="719"/>
      <c r="D64" s="544"/>
      <c r="E64" s="64" t="b">
        <f>'Sensitivity Labels'!F117</f>
        <v>0</v>
      </c>
      <c r="F64" t="str">
        <f>'Sensitivity Labels'!G117</f>
        <v>Emails</v>
      </c>
      <c r="G64" s="699"/>
      <c r="H64" s="702"/>
      <c r="I64" s="705"/>
      <c r="J64" s="332" t="str">
        <f>IF(OR('Emails, Files, &amp; Other Data'!X168=TRUE,'Emails, Files, &amp; Other Data'!X169=TRUE,'Emails, Files, &amp; Other Data'!X170=TRUE),"Yes","No")</f>
        <v>No</v>
      </c>
      <c r="K64" s="327"/>
      <c r="L64" s="327"/>
      <c r="M64" s="328" t="b">
        <f>'Emails, Files, &amp; Other Data'!J169</f>
        <v>0</v>
      </c>
      <c r="N64" s="327" t="str">
        <f>N60</f>
        <v>Let users assign permissions when they apply the label</v>
      </c>
      <c r="O64" s="333" t="str">
        <f>O$12</f>
        <v>Content Marking</v>
      </c>
      <c r="P64" s="785"/>
      <c r="Q64" s="758"/>
      <c r="R64" s="760"/>
      <c r="S64" s="691"/>
      <c r="T64" s="760"/>
      <c r="U64" s="691"/>
      <c r="V64" s="689"/>
    </row>
    <row r="65" spans="1:22" ht="14.5" x14ac:dyDescent="0.35">
      <c r="A65" s="724"/>
      <c r="B65" s="702"/>
      <c r="C65" s="719"/>
      <c r="D65" s="544"/>
      <c r="E65" s="64" t="b">
        <f>'Sensitivity Labels'!F119</f>
        <v>0</v>
      </c>
      <c r="F65" t="str">
        <f>'Sensitivity Labels'!G119</f>
        <v>Meetings</v>
      </c>
      <c r="G65" s="699"/>
      <c r="H65" s="702"/>
      <c r="I65" s="705"/>
      <c r="J65" s="782" t="str">
        <f>IF('Emails, Files, &amp; Other Data'!AB168=TRUE,"Yes","No")</f>
        <v>No</v>
      </c>
      <c r="K65" s="327"/>
      <c r="L65" s="327"/>
      <c r="M65" s="327"/>
      <c r="N65" s="327"/>
      <c r="O65" s="780" t="str">
        <f>O$13</f>
        <v>Auto-labeling for files and emails: "Client-side Auto-Labeling"</v>
      </c>
      <c r="P65" s="785"/>
      <c r="Q65" s="770" t="str">
        <f>IF('Groups &amp; Sites'!H132=TRUE,"Yes","No")</f>
        <v>No</v>
      </c>
      <c r="R65" s="768" t="str">
        <f>R$13</f>
        <v>Let Microsoft 365 Group owners add people outside your organization to the group as guests.</v>
      </c>
      <c r="S65" s="761" t="str">
        <f>IF('Groups &amp; Sites'!K131=TRUE,"Yes","No")</f>
        <v>No</v>
      </c>
      <c r="T65" s="763" t="str">
        <f>T$13</f>
        <v>Use Microsoft Entra Conditional Access to protect labeled SharePoint sites</v>
      </c>
      <c r="U65" s="765" t="str">
        <f>IF(OR('Groups &amp; Sites'!S133=TRUE,'Groups &amp; Sites'!S134=TRUE,'Groups &amp; Sites'!S135=TRUE),"Yes","No")</f>
        <v>No</v>
      </c>
      <c r="V65" s="694" t="str">
        <f>V$13</f>
        <v>Teams shared channels</v>
      </c>
    </row>
    <row r="66" spans="1:22" ht="15" thickBot="1" x14ac:dyDescent="0.4">
      <c r="A66" s="724"/>
      <c r="B66" s="703"/>
      <c r="C66" s="720"/>
      <c r="D66" s="545"/>
      <c r="E66" s="69" t="b">
        <f>'Sensitivity Labels'!F121</f>
        <v>0</v>
      </c>
      <c r="F66" s="67" t="str">
        <f>'Sensitivity Labels'!G121</f>
        <v>Groups &amp; Sites</v>
      </c>
      <c r="G66" s="700"/>
      <c r="H66" s="703"/>
      <c r="I66" s="706"/>
      <c r="J66" s="783"/>
      <c r="K66" s="329"/>
      <c r="L66" s="329"/>
      <c r="M66" s="329"/>
      <c r="N66" s="329"/>
      <c r="O66" s="781"/>
      <c r="P66" s="786"/>
      <c r="Q66" s="771"/>
      <c r="R66" s="764"/>
      <c r="S66" s="762"/>
      <c r="T66" s="764"/>
      <c r="U66" s="762"/>
      <c r="V66" s="695"/>
    </row>
    <row r="67" spans="1:22" ht="14.5" x14ac:dyDescent="0.35">
      <c r="A67" s="721">
        <f>A63+1</f>
        <v>15</v>
      </c>
      <c r="B67" s="709">
        <f>'Sensitivity Labels'!C123</f>
        <v>0</v>
      </c>
      <c r="C67" s="713">
        <f>'Sensitivity Labels'!D123</f>
        <v>0</v>
      </c>
      <c r="D67" s="715">
        <f>'Sensitivity Labels'!E123</f>
        <v>0</v>
      </c>
      <c r="E67" s="372" t="b">
        <f>'Sensitivity Labels'!F123</f>
        <v>0</v>
      </c>
      <c r="F67" s="373" t="str">
        <f>'Sensitivity Labels'!G123</f>
        <v>Files &amp; Other Data assets</v>
      </c>
      <c r="G67" s="707">
        <f>'Sensitivity Labels'!I123</f>
        <v>0</v>
      </c>
      <c r="H67" s="709">
        <f>'Sensitivity Labels'!J123</f>
        <v>0</v>
      </c>
      <c r="I67" s="711">
        <f>'Sensitivity Labels'!K123</f>
        <v>0</v>
      </c>
      <c r="J67" s="374" t="str">
        <f>IF(OR(M67=TRUE,M68=TRUE),"Encryption",(IF(K67=TRUE,"Remove Encryption","No Encryption")))</f>
        <v>No Encryption</v>
      </c>
      <c r="K67" s="375" t="b">
        <f>'Emails, Files, &amp; Other Data'!H180</f>
        <v>0</v>
      </c>
      <c r="L67" s="376" t="str">
        <f>L63</f>
        <v>Remove access control settings if already applied to items</v>
      </c>
      <c r="M67" s="375" t="b">
        <f>'Emails, Files, &amp; Other Data'!J180</f>
        <v>0</v>
      </c>
      <c r="N67" s="376" t="str">
        <f>N63</f>
        <v>Assign Permissions now</v>
      </c>
      <c r="O67" s="377" t="str">
        <f>O$11</f>
        <v>Access Control</v>
      </c>
      <c r="P67" s="787" t="str">
        <f>IF(E69=TRUE,"Yes","No")</f>
        <v>No</v>
      </c>
      <c r="Q67" s="769" t="str">
        <f>IF(OR('Groups &amp; Sites'!H139=INputs!AN$3,'Groups &amp; Sites'!H139=INputs!AN$4),"Yes","No")</f>
        <v>No</v>
      </c>
      <c r="R67" s="767" t="str">
        <f>R$11</f>
        <v>Privacy and external user access</v>
      </c>
      <c r="S67" s="766" t="str">
        <f>IF('Groups &amp; Sites'!K139=TRUE,"Yes","No")</f>
        <v>No</v>
      </c>
      <c r="T67" s="767" t="str">
        <f>T$11</f>
        <v>Content can be shared with</v>
      </c>
      <c r="U67" s="766" t="str">
        <f>IF('Groups &amp; Sites'!S140=TRUE,"Yes","No")</f>
        <v>No</v>
      </c>
      <c r="V67" s="692" t="str">
        <f>V$11</f>
        <v>Allow users to discover private teams that have this label applied.</v>
      </c>
    </row>
    <row r="68" spans="1:22" ht="14.5" x14ac:dyDescent="0.35">
      <c r="A68" s="722"/>
      <c r="B68" s="709"/>
      <c r="C68" s="713"/>
      <c r="D68" s="716"/>
      <c r="E68" s="359" t="b">
        <f>'Sensitivity Labels'!F125</f>
        <v>0</v>
      </c>
      <c r="F68" s="360" t="str">
        <f>'Sensitivity Labels'!G125</f>
        <v>Emails</v>
      </c>
      <c r="G68" s="707"/>
      <c r="H68" s="709"/>
      <c r="I68" s="711"/>
      <c r="J68" s="365" t="str">
        <f>IF(OR('Emails, Files, &amp; Other Data'!X180=TRUE,'Emails, Files, &amp; Other Data'!X181=TRUE,'Emails, Files, &amp; Other Data'!X182=TRUE),"Yes","No")</f>
        <v>Yes</v>
      </c>
      <c r="K68" s="366"/>
      <c r="L68" s="366"/>
      <c r="M68" s="367" t="b">
        <f>'Emails, Files, &amp; Other Data'!J181</f>
        <v>0</v>
      </c>
      <c r="N68" s="366" t="str">
        <f>N64</f>
        <v>Let users assign permissions when they apply the label</v>
      </c>
      <c r="O68" s="368" t="str">
        <f>O$12</f>
        <v>Content Marking</v>
      </c>
      <c r="P68" s="755"/>
      <c r="Q68" s="744"/>
      <c r="R68" s="743"/>
      <c r="S68" s="737"/>
      <c r="T68" s="743"/>
      <c r="U68" s="737"/>
      <c r="V68" s="693"/>
    </row>
    <row r="69" spans="1:22" ht="14.5" x14ac:dyDescent="0.35">
      <c r="A69" s="722"/>
      <c r="B69" s="709"/>
      <c r="C69" s="713"/>
      <c r="D69" s="716"/>
      <c r="E69" s="359" t="b">
        <f>'Sensitivity Labels'!F127</f>
        <v>0</v>
      </c>
      <c r="F69" s="360" t="str">
        <f>'Sensitivity Labels'!G127</f>
        <v>Meetings</v>
      </c>
      <c r="G69" s="707"/>
      <c r="H69" s="709"/>
      <c r="I69" s="711"/>
      <c r="J69" s="747" t="str">
        <f>IF('Emails, Files, &amp; Other Data'!AB180=TRUE,"Yes","No")</f>
        <v>No</v>
      </c>
      <c r="K69" s="366"/>
      <c r="L69" s="366"/>
      <c r="M69" s="366"/>
      <c r="N69" s="366"/>
      <c r="O69" s="745" t="str">
        <f>O$13</f>
        <v>Auto-labeling for files and emails: "Client-side Auto-Labeling"</v>
      </c>
      <c r="P69" s="755"/>
      <c r="Q69" s="740" t="str">
        <f>IF('Groups &amp; Sites'!H141=TRUE,"Yes","No")</f>
        <v>No</v>
      </c>
      <c r="R69" s="738" t="str">
        <f>R$13</f>
        <v>Let Microsoft 365 Group owners add people outside your organization to the group as guests.</v>
      </c>
      <c r="S69" s="711" t="str">
        <f>IF('Groups &amp; Sites'!K140=TRUE,"Yes","No")</f>
        <v>No</v>
      </c>
      <c r="T69" s="739" t="str">
        <f>T$13</f>
        <v>Use Microsoft Entra Conditional Access to protect labeled SharePoint sites</v>
      </c>
      <c r="U69" s="754" t="str">
        <f>IF(OR('Groups &amp; Sites'!S142=TRUE,'Groups &amp; Sites'!S143=TRUE,'Groups &amp; Sites'!S144=TRUE),"Yes","No")</f>
        <v>No</v>
      </c>
      <c r="V69" s="696" t="str">
        <f>V$13</f>
        <v>Teams shared channels</v>
      </c>
    </row>
    <row r="70" spans="1:22" ht="15" thickBot="1" x14ac:dyDescent="0.4">
      <c r="A70" s="723"/>
      <c r="B70" s="710"/>
      <c r="C70" s="714"/>
      <c r="D70" s="717"/>
      <c r="E70" s="369" t="b">
        <f>'Sensitivity Labels'!F129</f>
        <v>0</v>
      </c>
      <c r="F70" s="370" t="str">
        <f>'Sensitivity Labels'!G129</f>
        <v>Groups &amp; Sites</v>
      </c>
      <c r="G70" s="708"/>
      <c r="H70" s="710"/>
      <c r="I70" s="712"/>
      <c r="J70" s="748"/>
      <c r="K70" s="371"/>
      <c r="L70" s="371"/>
      <c r="M70" s="371"/>
      <c r="N70" s="371"/>
      <c r="O70" s="746"/>
      <c r="P70" s="756"/>
      <c r="Q70" s="772"/>
      <c r="R70" s="773"/>
      <c r="S70" s="712"/>
      <c r="T70" s="773"/>
      <c r="U70" s="712"/>
      <c r="V70" s="697"/>
    </row>
    <row r="71" spans="1:22" ht="14.5" x14ac:dyDescent="0.35">
      <c r="A71" s="724">
        <f>A67+1</f>
        <v>16</v>
      </c>
      <c r="B71" s="701">
        <f>'Sensitivity Labels'!C131</f>
        <v>0</v>
      </c>
      <c r="C71" s="718">
        <f>'Sensitivity Labels'!D131</f>
        <v>0</v>
      </c>
      <c r="D71" s="543">
        <f>'Sensitivity Labels'!E131</f>
        <v>0</v>
      </c>
      <c r="E71" s="60" t="b">
        <f>'Sensitivity Labels'!F131</f>
        <v>0</v>
      </c>
      <c r="F71" s="62" t="str">
        <f>'Sensitivity Labels'!G131</f>
        <v>Files &amp; Other Data assets</v>
      </c>
      <c r="G71" s="698">
        <f>'Sensitivity Labels'!I131</f>
        <v>0</v>
      </c>
      <c r="H71" s="701">
        <f>'Sensitivity Labels'!J131</f>
        <v>0</v>
      </c>
      <c r="I71" s="704">
        <f>'Sensitivity Labels'!K131</f>
        <v>0</v>
      </c>
      <c r="J71" s="330" t="str">
        <f>IF(OR(M71=TRUE,M72=TRUE),"Encryption",(IF(K71=TRUE,"Remove Encryption","No Encryption")))</f>
        <v>No Encryption</v>
      </c>
      <c r="K71" s="325" t="b">
        <f>'Emails, Files, &amp; Other Data'!H192</f>
        <v>0</v>
      </c>
      <c r="L71" s="326" t="str">
        <f>L67</f>
        <v>Remove access control settings if already applied to items</v>
      </c>
      <c r="M71" s="325" t="b">
        <f>'Emails, Files, &amp; Other Data'!J192</f>
        <v>0</v>
      </c>
      <c r="N71" s="326" t="str">
        <f>N67</f>
        <v>Assign Permissions now</v>
      </c>
      <c r="O71" s="331" t="str">
        <f>O$11</f>
        <v>Access Control</v>
      </c>
      <c r="P71" s="784" t="str">
        <f>IF(E73=TRUE,"Yes","No")</f>
        <v>No</v>
      </c>
      <c r="Q71" s="757" t="str">
        <f>IF(OR('Groups &amp; Sites'!H148=INputs!AN$3,'Groups &amp; Sites'!H148=INputs!AN$4),"Yes","No")</f>
        <v>No</v>
      </c>
      <c r="R71" s="759" t="str">
        <f>R$11</f>
        <v>Privacy and external user access</v>
      </c>
      <c r="S71" s="690" t="str">
        <f>IF('Groups &amp; Sites'!K148=TRUE,"Yes","No")</f>
        <v>No</v>
      </c>
      <c r="T71" s="759" t="str">
        <f>T$11</f>
        <v>Content can be shared with</v>
      </c>
      <c r="U71" s="690" t="str">
        <f>IF('Groups &amp; Sites'!S149=TRUE,"Yes","No")</f>
        <v>No</v>
      </c>
      <c r="V71" s="688" t="str">
        <f>V$11</f>
        <v>Allow users to discover private teams that have this label applied.</v>
      </c>
    </row>
    <row r="72" spans="1:22" ht="14.5" x14ac:dyDescent="0.35">
      <c r="A72" s="724"/>
      <c r="B72" s="702"/>
      <c r="C72" s="719"/>
      <c r="D72" s="544"/>
      <c r="E72" s="64" t="b">
        <f>'Sensitivity Labels'!F133</f>
        <v>0</v>
      </c>
      <c r="F72" t="str">
        <f>'Sensitivity Labels'!G133</f>
        <v>Emails</v>
      </c>
      <c r="G72" s="699"/>
      <c r="H72" s="702"/>
      <c r="I72" s="705"/>
      <c r="J72" s="332" t="str">
        <f>IF(OR('Emails, Files, &amp; Other Data'!X192=TRUE,'Emails, Files, &amp; Other Data'!X193=TRUE,'Emails, Files, &amp; Other Data'!X194=TRUE),"Yes","No")</f>
        <v>No</v>
      </c>
      <c r="K72" s="327"/>
      <c r="L72" s="327"/>
      <c r="M72" s="328" t="b">
        <f>'Emails, Files, &amp; Other Data'!J193</f>
        <v>0</v>
      </c>
      <c r="N72" s="327" t="str">
        <f>N68</f>
        <v>Let users assign permissions when they apply the label</v>
      </c>
      <c r="O72" s="333" t="str">
        <f>O$12</f>
        <v>Content Marking</v>
      </c>
      <c r="P72" s="785"/>
      <c r="Q72" s="758"/>
      <c r="R72" s="760"/>
      <c r="S72" s="691"/>
      <c r="T72" s="760"/>
      <c r="U72" s="691"/>
      <c r="V72" s="689"/>
    </row>
    <row r="73" spans="1:22" ht="14.5" x14ac:dyDescent="0.35">
      <c r="A73" s="724"/>
      <c r="B73" s="702"/>
      <c r="C73" s="719"/>
      <c r="D73" s="544"/>
      <c r="E73" s="64" t="b">
        <f>'Sensitivity Labels'!F135</f>
        <v>0</v>
      </c>
      <c r="F73" t="str">
        <f>'Sensitivity Labels'!G135</f>
        <v>Meetings</v>
      </c>
      <c r="G73" s="699"/>
      <c r="H73" s="702"/>
      <c r="I73" s="705"/>
      <c r="J73" s="782" t="str">
        <f>IF('Emails, Files, &amp; Other Data'!AB192=TRUE,"Yes","No")</f>
        <v>No</v>
      </c>
      <c r="K73" s="327"/>
      <c r="L73" s="327"/>
      <c r="M73" s="327"/>
      <c r="N73" s="327"/>
      <c r="O73" s="780" t="str">
        <f>O$13</f>
        <v>Auto-labeling for files and emails: "Client-side Auto-Labeling"</v>
      </c>
      <c r="P73" s="785"/>
      <c r="Q73" s="770" t="str">
        <f>IF('Groups &amp; Sites'!H150=TRUE,"Yes","No")</f>
        <v>No</v>
      </c>
      <c r="R73" s="768" t="str">
        <f>R$13</f>
        <v>Let Microsoft 365 Group owners add people outside your organization to the group as guests.</v>
      </c>
      <c r="S73" s="761" t="str">
        <f>IF('Groups &amp; Sites'!K149=TRUE,"Yes","No")</f>
        <v>No</v>
      </c>
      <c r="T73" s="763" t="str">
        <f>T$13</f>
        <v>Use Microsoft Entra Conditional Access to protect labeled SharePoint sites</v>
      </c>
      <c r="U73" s="765" t="str">
        <f>IF(OR('Groups &amp; Sites'!S151=TRUE,'Groups &amp; Sites'!S152=TRUE,'Groups &amp; Sites'!S153=TRUE),"Yes","No")</f>
        <v>No</v>
      </c>
      <c r="V73" s="694" t="str">
        <f>V$13</f>
        <v>Teams shared channels</v>
      </c>
    </row>
    <row r="74" spans="1:22" ht="15" thickBot="1" x14ac:dyDescent="0.4">
      <c r="A74" s="724"/>
      <c r="B74" s="703"/>
      <c r="C74" s="720"/>
      <c r="D74" s="545"/>
      <c r="E74" s="69" t="b">
        <f>'Sensitivity Labels'!F137</f>
        <v>0</v>
      </c>
      <c r="F74" s="67" t="str">
        <f>'Sensitivity Labels'!G137</f>
        <v>Groups &amp; Sites</v>
      </c>
      <c r="G74" s="700"/>
      <c r="H74" s="703"/>
      <c r="I74" s="706"/>
      <c r="J74" s="783"/>
      <c r="K74" s="329"/>
      <c r="L74" s="329"/>
      <c r="M74" s="329"/>
      <c r="N74" s="329"/>
      <c r="O74" s="781"/>
      <c r="P74" s="786"/>
      <c r="Q74" s="771"/>
      <c r="R74" s="764"/>
      <c r="S74" s="762"/>
      <c r="T74" s="764"/>
      <c r="U74" s="762"/>
      <c r="V74" s="695"/>
    </row>
    <row r="75" spans="1:22" ht="14.5" x14ac:dyDescent="0.35">
      <c r="A75" s="721">
        <f>A71+1</f>
        <v>17</v>
      </c>
      <c r="B75" s="709">
        <f>'Sensitivity Labels'!C139</f>
        <v>0</v>
      </c>
      <c r="C75" s="713">
        <f>'Sensitivity Labels'!D139</f>
        <v>0</v>
      </c>
      <c r="D75" s="715">
        <f>'Sensitivity Labels'!E139</f>
        <v>0</v>
      </c>
      <c r="E75" s="372" t="b">
        <f>'Sensitivity Labels'!F139</f>
        <v>0</v>
      </c>
      <c r="F75" s="373" t="str">
        <f>'Sensitivity Labels'!G139</f>
        <v>Files &amp; Other Data assets</v>
      </c>
      <c r="G75" s="707">
        <f>'Sensitivity Labels'!I139</f>
        <v>0</v>
      </c>
      <c r="H75" s="709">
        <f>'Sensitivity Labels'!J139</f>
        <v>0</v>
      </c>
      <c r="I75" s="711">
        <f>'Sensitivity Labels'!K139</f>
        <v>0</v>
      </c>
      <c r="J75" s="374" t="str">
        <f>IF(OR(M75=TRUE,M76=TRUE),"Encryption",(IF(K75=TRUE,"Remove Encryption","No Encryption")))</f>
        <v>No Encryption</v>
      </c>
      <c r="K75" s="375" t="b">
        <f>'Emails, Files, &amp; Other Data'!H204</f>
        <v>0</v>
      </c>
      <c r="L75" s="376" t="str">
        <f>L71</f>
        <v>Remove access control settings if already applied to items</v>
      </c>
      <c r="M75" s="375" t="b">
        <f>'Emails, Files, &amp; Other Data'!J204</f>
        <v>0</v>
      </c>
      <c r="N75" s="376" t="str">
        <f>N71</f>
        <v>Assign Permissions now</v>
      </c>
      <c r="O75" s="377" t="str">
        <f>O$11</f>
        <v>Access Control</v>
      </c>
      <c r="P75" s="787" t="str">
        <f>IF(E77=TRUE,"Yes","No")</f>
        <v>No</v>
      </c>
      <c r="Q75" s="769" t="str">
        <f>IF(OR('Groups &amp; Sites'!H157=INputs!AN$3,'Groups &amp; Sites'!H157=INputs!AN$4),"Yes","No")</f>
        <v>No</v>
      </c>
      <c r="R75" s="767" t="str">
        <f>R$11</f>
        <v>Privacy and external user access</v>
      </c>
      <c r="S75" s="766" t="str">
        <f>IF('Groups &amp; Sites'!K157=TRUE,"Yes","No")</f>
        <v>No</v>
      </c>
      <c r="T75" s="767" t="str">
        <f>T$11</f>
        <v>Content can be shared with</v>
      </c>
      <c r="U75" s="766" t="str">
        <f>IF('Groups &amp; Sites'!S158=TRUE,"Yes","No")</f>
        <v>No</v>
      </c>
      <c r="V75" s="692" t="str">
        <f>V$11</f>
        <v>Allow users to discover private teams that have this label applied.</v>
      </c>
    </row>
    <row r="76" spans="1:22" ht="14.5" x14ac:dyDescent="0.35">
      <c r="A76" s="722"/>
      <c r="B76" s="709"/>
      <c r="C76" s="713"/>
      <c r="D76" s="716"/>
      <c r="E76" s="359" t="b">
        <f>'Sensitivity Labels'!F141</f>
        <v>0</v>
      </c>
      <c r="F76" s="360" t="str">
        <f>'Sensitivity Labels'!G141</f>
        <v>Emails</v>
      </c>
      <c r="G76" s="707"/>
      <c r="H76" s="709"/>
      <c r="I76" s="711"/>
      <c r="J76" s="365" t="str">
        <f>IF(OR('Emails, Files, &amp; Other Data'!X204=TRUE,'Emails, Files, &amp; Other Data'!X205=TRUE,'Emails, Files, &amp; Other Data'!X206=TRUE),"Yes","No")</f>
        <v>No</v>
      </c>
      <c r="K76" s="366"/>
      <c r="L76" s="366"/>
      <c r="M76" s="367" t="b">
        <f>'Emails, Files, &amp; Other Data'!J205</f>
        <v>0</v>
      </c>
      <c r="N76" s="366" t="str">
        <f>N72</f>
        <v>Let users assign permissions when they apply the label</v>
      </c>
      <c r="O76" s="368" t="str">
        <f>O$12</f>
        <v>Content Marking</v>
      </c>
      <c r="P76" s="755"/>
      <c r="Q76" s="744"/>
      <c r="R76" s="743"/>
      <c r="S76" s="737"/>
      <c r="T76" s="743"/>
      <c r="U76" s="737"/>
      <c r="V76" s="693"/>
    </row>
    <row r="77" spans="1:22" ht="14.5" x14ac:dyDescent="0.35">
      <c r="A77" s="722"/>
      <c r="B77" s="709"/>
      <c r="C77" s="713"/>
      <c r="D77" s="716"/>
      <c r="E77" s="359" t="b">
        <f>'Sensitivity Labels'!F143</f>
        <v>0</v>
      </c>
      <c r="F77" s="360" t="str">
        <f>'Sensitivity Labels'!G143</f>
        <v>Meetings</v>
      </c>
      <c r="G77" s="707"/>
      <c r="H77" s="709"/>
      <c r="I77" s="711"/>
      <c r="J77" s="747" t="str">
        <f>IF('Emails, Files, &amp; Other Data'!AB204=TRUE,"Yes","No")</f>
        <v>No</v>
      </c>
      <c r="K77" s="366"/>
      <c r="L77" s="366"/>
      <c r="M77" s="366"/>
      <c r="N77" s="366"/>
      <c r="O77" s="745" t="str">
        <f>O$13</f>
        <v>Auto-labeling for files and emails: "Client-side Auto-Labeling"</v>
      </c>
      <c r="P77" s="755"/>
      <c r="Q77" s="740" t="str">
        <f>IF('Groups &amp; Sites'!H159=TRUE,"Yes","No")</f>
        <v>No</v>
      </c>
      <c r="R77" s="738" t="str">
        <f>R$13</f>
        <v>Let Microsoft 365 Group owners add people outside your organization to the group as guests.</v>
      </c>
      <c r="S77" s="711" t="str">
        <f>IF('Groups &amp; Sites'!K158=TRUE,"Yes","No")</f>
        <v>No</v>
      </c>
      <c r="T77" s="739" t="str">
        <f>T$13</f>
        <v>Use Microsoft Entra Conditional Access to protect labeled SharePoint sites</v>
      </c>
      <c r="U77" s="754" t="str">
        <f>IF(OR('Groups &amp; Sites'!S160=TRUE,'Groups &amp; Sites'!S161=TRUE,'Groups &amp; Sites'!S162=TRUE),"Yes","No")</f>
        <v>No</v>
      </c>
      <c r="V77" s="696" t="str">
        <f>V$13</f>
        <v>Teams shared channels</v>
      </c>
    </row>
    <row r="78" spans="1:22" ht="15" thickBot="1" x14ac:dyDescent="0.4">
      <c r="A78" s="723"/>
      <c r="B78" s="710"/>
      <c r="C78" s="714"/>
      <c r="D78" s="717"/>
      <c r="E78" s="369" t="b">
        <f>'Sensitivity Labels'!F145</f>
        <v>0</v>
      </c>
      <c r="F78" s="370" t="str">
        <f>'Sensitivity Labels'!G145</f>
        <v>Groups &amp; Sites</v>
      </c>
      <c r="G78" s="708"/>
      <c r="H78" s="710"/>
      <c r="I78" s="712"/>
      <c r="J78" s="748"/>
      <c r="K78" s="371"/>
      <c r="L78" s="371"/>
      <c r="M78" s="371"/>
      <c r="N78" s="371"/>
      <c r="O78" s="746"/>
      <c r="P78" s="756"/>
      <c r="Q78" s="772"/>
      <c r="R78" s="773"/>
      <c r="S78" s="712"/>
      <c r="T78" s="773"/>
      <c r="U78" s="712"/>
      <c r="V78" s="697"/>
    </row>
    <row r="79" spans="1:22" ht="14.5" x14ac:dyDescent="0.35">
      <c r="A79" s="724">
        <f>A75+1</f>
        <v>18</v>
      </c>
      <c r="B79" s="701">
        <f>'Sensitivity Labels'!C147</f>
        <v>0</v>
      </c>
      <c r="C79" s="718">
        <f>'Sensitivity Labels'!D147</f>
        <v>0</v>
      </c>
      <c r="D79" s="543">
        <f>'Sensitivity Labels'!E147</f>
        <v>0</v>
      </c>
      <c r="E79" s="60" t="b">
        <f>'Sensitivity Labels'!F147</f>
        <v>0</v>
      </c>
      <c r="F79" s="62" t="str">
        <f>'Sensitivity Labels'!G147</f>
        <v>Files &amp; Other Data assets</v>
      </c>
      <c r="G79" s="698">
        <f>'Sensitivity Labels'!I147</f>
        <v>0</v>
      </c>
      <c r="H79" s="701">
        <f>'Sensitivity Labels'!J147</f>
        <v>0</v>
      </c>
      <c r="I79" s="704">
        <f>'Sensitivity Labels'!K147</f>
        <v>0</v>
      </c>
      <c r="J79" s="330" t="str">
        <f>IF(OR(M79=TRUE,M80=TRUE),"Encryption",(IF(K79=TRUE,"Remove Encryption","No Encryption")))</f>
        <v>No Encryption</v>
      </c>
      <c r="K79" s="325" t="b">
        <f>'Emails, Files, &amp; Other Data'!H216</f>
        <v>0</v>
      </c>
      <c r="L79" s="326" t="str">
        <f>L75</f>
        <v>Remove access control settings if already applied to items</v>
      </c>
      <c r="M79" s="325" t="b">
        <f>'Emails, Files, &amp; Other Data'!J216</f>
        <v>0</v>
      </c>
      <c r="N79" s="326" t="str">
        <f>N75</f>
        <v>Assign Permissions now</v>
      </c>
      <c r="O79" s="331" t="str">
        <f>O$11</f>
        <v>Access Control</v>
      </c>
      <c r="P79" s="784" t="str">
        <f>IF(E81=TRUE,"Yes","No")</f>
        <v>No</v>
      </c>
      <c r="Q79" s="757" t="str">
        <f>IF(OR('Groups &amp; Sites'!H166=INputs!AN$3,'Groups &amp; Sites'!H166=INputs!AN$4),"Yes","No")</f>
        <v>No</v>
      </c>
      <c r="R79" s="759" t="str">
        <f>R$11</f>
        <v>Privacy and external user access</v>
      </c>
      <c r="S79" s="690" t="str">
        <f>IF('Groups &amp; Sites'!K166=TRUE,"Yes","No")</f>
        <v>No</v>
      </c>
      <c r="T79" s="759" t="str">
        <f>T$11</f>
        <v>Content can be shared with</v>
      </c>
      <c r="U79" s="690" t="str">
        <f>IF('Groups &amp; Sites'!S167=TRUE,"Yes","No")</f>
        <v>No</v>
      </c>
      <c r="V79" s="688" t="str">
        <f>V$11</f>
        <v>Allow users to discover private teams that have this label applied.</v>
      </c>
    </row>
    <row r="80" spans="1:22" ht="14.5" x14ac:dyDescent="0.35">
      <c r="A80" s="724"/>
      <c r="B80" s="702"/>
      <c r="C80" s="719"/>
      <c r="D80" s="544"/>
      <c r="E80" s="64" t="b">
        <f>'Sensitivity Labels'!F149</f>
        <v>0</v>
      </c>
      <c r="F80" t="str">
        <f>'Sensitivity Labels'!G149</f>
        <v>Emails</v>
      </c>
      <c r="G80" s="699"/>
      <c r="H80" s="702"/>
      <c r="I80" s="705"/>
      <c r="J80" s="332" t="str">
        <f>IF(OR('Emails, Files, &amp; Other Data'!X216=TRUE,'Emails, Files, &amp; Other Data'!X217=TRUE,'Emails, Files, &amp; Other Data'!X218=TRUE),"Yes","No")</f>
        <v>No</v>
      </c>
      <c r="K80" s="327"/>
      <c r="L80" s="327"/>
      <c r="M80" s="328" t="b">
        <f>'Emails, Files, &amp; Other Data'!J217</f>
        <v>0</v>
      </c>
      <c r="N80" s="327" t="str">
        <f>N76</f>
        <v>Let users assign permissions when they apply the label</v>
      </c>
      <c r="O80" s="333" t="str">
        <f>O$12</f>
        <v>Content Marking</v>
      </c>
      <c r="P80" s="785"/>
      <c r="Q80" s="758"/>
      <c r="R80" s="760"/>
      <c r="S80" s="691"/>
      <c r="T80" s="760"/>
      <c r="U80" s="691"/>
      <c r="V80" s="689"/>
    </row>
    <row r="81" spans="1:22" ht="14.5" x14ac:dyDescent="0.35">
      <c r="A81" s="724"/>
      <c r="B81" s="702"/>
      <c r="C81" s="719"/>
      <c r="D81" s="544"/>
      <c r="E81" s="64" t="b">
        <f>'Sensitivity Labels'!F151</f>
        <v>0</v>
      </c>
      <c r="F81" t="str">
        <f>'Sensitivity Labels'!G151</f>
        <v>Meetings</v>
      </c>
      <c r="G81" s="699"/>
      <c r="H81" s="702"/>
      <c r="I81" s="705"/>
      <c r="J81" s="782" t="str">
        <f>IF('Emails, Files, &amp; Other Data'!AB216=TRUE,"Yes","No")</f>
        <v>No</v>
      </c>
      <c r="K81" s="327"/>
      <c r="L81" s="327"/>
      <c r="M81" s="327"/>
      <c r="N81" s="327"/>
      <c r="O81" s="780" t="str">
        <f>O$13</f>
        <v>Auto-labeling for files and emails: "Client-side Auto-Labeling"</v>
      </c>
      <c r="P81" s="785"/>
      <c r="Q81" s="770" t="str">
        <f>IF('Groups &amp; Sites'!H168=TRUE,"Yes","No")</f>
        <v>No</v>
      </c>
      <c r="R81" s="768" t="str">
        <f>R$13</f>
        <v>Let Microsoft 365 Group owners add people outside your organization to the group as guests.</v>
      </c>
      <c r="S81" s="761" t="str">
        <f>IF('Groups &amp; Sites'!K167=TRUE,"Yes","No")</f>
        <v>No</v>
      </c>
      <c r="T81" s="763" t="str">
        <f>T$13</f>
        <v>Use Microsoft Entra Conditional Access to protect labeled SharePoint sites</v>
      </c>
      <c r="U81" s="765" t="str">
        <f>IF(OR('Groups &amp; Sites'!S169=TRUE,'Groups &amp; Sites'!S170=TRUE,'Groups &amp; Sites'!S171=TRUE),"Yes","No")</f>
        <v>No</v>
      </c>
      <c r="V81" s="694" t="str">
        <f>V$13</f>
        <v>Teams shared channels</v>
      </c>
    </row>
    <row r="82" spans="1:22" ht="15" thickBot="1" x14ac:dyDescent="0.4">
      <c r="A82" s="724"/>
      <c r="B82" s="703"/>
      <c r="C82" s="720"/>
      <c r="D82" s="545"/>
      <c r="E82" s="69" t="b">
        <f>'Sensitivity Labels'!F153</f>
        <v>0</v>
      </c>
      <c r="F82" s="67" t="str">
        <f>'Sensitivity Labels'!G153</f>
        <v>Groups &amp; Sites</v>
      </c>
      <c r="G82" s="700"/>
      <c r="H82" s="703"/>
      <c r="I82" s="706"/>
      <c r="J82" s="783"/>
      <c r="K82" s="329"/>
      <c r="L82" s="329"/>
      <c r="M82" s="329"/>
      <c r="N82" s="329"/>
      <c r="O82" s="781"/>
      <c r="P82" s="786"/>
      <c r="Q82" s="771"/>
      <c r="R82" s="764"/>
      <c r="S82" s="762"/>
      <c r="T82" s="764"/>
      <c r="U82" s="762"/>
      <c r="V82" s="695"/>
    </row>
    <row r="83" spans="1:22" ht="14.5" x14ac:dyDescent="0.35">
      <c r="A83" s="721">
        <f>A79+1</f>
        <v>19</v>
      </c>
      <c r="B83" s="709">
        <f>'Sensitivity Labels'!C155</f>
        <v>0</v>
      </c>
      <c r="C83" s="713">
        <f>'Sensitivity Labels'!D155</f>
        <v>0</v>
      </c>
      <c r="D83" s="715">
        <f>'Sensitivity Labels'!E155</f>
        <v>0</v>
      </c>
      <c r="E83" s="372" t="b">
        <f>'Sensitivity Labels'!F155</f>
        <v>0</v>
      </c>
      <c r="F83" s="373" t="str">
        <f>'Sensitivity Labels'!G155</f>
        <v>Files &amp; Other Data assets</v>
      </c>
      <c r="G83" s="707">
        <f>'Sensitivity Labels'!I155</f>
        <v>0</v>
      </c>
      <c r="H83" s="709">
        <f>'Sensitivity Labels'!J155</f>
        <v>0</v>
      </c>
      <c r="I83" s="711">
        <f>'Sensitivity Labels'!K155</f>
        <v>0</v>
      </c>
      <c r="J83" s="374" t="str">
        <f>IF(OR(M83=TRUE,M84=TRUE),"Encryption",(IF(K83=TRUE,"Remove Encryption","No Encryption")))</f>
        <v>No Encryption</v>
      </c>
      <c r="K83" s="375" t="b">
        <f>'Emails, Files, &amp; Other Data'!H228</f>
        <v>0</v>
      </c>
      <c r="L83" s="376" t="str">
        <f>L79</f>
        <v>Remove access control settings if already applied to items</v>
      </c>
      <c r="M83" s="375" t="b">
        <f>'Emails, Files, &amp; Other Data'!J228</f>
        <v>0</v>
      </c>
      <c r="N83" s="376" t="str">
        <f>N79</f>
        <v>Assign Permissions now</v>
      </c>
      <c r="O83" s="377" t="str">
        <f>O$11</f>
        <v>Access Control</v>
      </c>
      <c r="P83" s="787" t="str">
        <f>IF(E85=TRUE,"Yes","No")</f>
        <v>No</v>
      </c>
      <c r="Q83" s="769" t="str">
        <f>IF(OR('Groups &amp; Sites'!H175=INputs!AN$3,'Groups &amp; Sites'!H175=INputs!AN$4),"Yes","No")</f>
        <v>No</v>
      </c>
      <c r="R83" s="767" t="str">
        <f>R$11</f>
        <v>Privacy and external user access</v>
      </c>
      <c r="S83" s="766" t="str">
        <f>IF('Groups &amp; Sites'!K175=TRUE,"Yes","No")</f>
        <v>No</v>
      </c>
      <c r="T83" s="767" t="str">
        <f>T$11</f>
        <v>Content can be shared with</v>
      </c>
      <c r="U83" s="766" t="str">
        <f>IF('Groups &amp; Sites'!S176=TRUE,"Yes","No")</f>
        <v>No</v>
      </c>
      <c r="V83" s="692" t="str">
        <f>V$11</f>
        <v>Allow users to discover private teams that have this label applied.</v>
      </c>
    </row>
    <row r="84" spans="1:22" ht="14.5" x14ac:dyDescent="0.35">
      <c r="A84" s="722"/>
      <c r="B84" s="709"/>
      <c r="C84" s="713"/>
      <c r="D84" s="716"/>
      <c r="E84" s="359" t="b">
        <f>'Sensitivity Labels'!F157</f>
        <v>0</v>
      </c>
      <c r="F84" s="360" t="str">
        <f>'Sensitivity Labels'!G157</f>
        <v>Emails</v>
      </c>
      <c r="G84" s="707"/>
      <c r="H84" s="709"/>
      <c r="I84" s="711"/>
      <c r="J84" s="365" t="str">
        <f>IF(OR('Emails, Files, &amp; Other Data'!X228=TRUE,'Emails, Files, &amp; Other Data'!X229=TRUE,'Emails, Files, &amp; Other Data'!X230=TRUE),"Yes","No")</f>
        <v>No</v>
      </c>
      <c r="K84" s="366"/>
      <c r="L84" s="366"/>
      <c r="M84" s="367" t="b">
        <f>'Emails, Files, &amp; Other Data'!J229</f>
        <v>0</v>
      </c>
      <c r="N84" s="366" t="str">
        <f>N80</f>
        <v>Let users assign permissions when they apply the label</v>
      </c>
      <c r="O84" s="368" t="str">
        <f>O$12</f>
        <v>Content Marking</v>
      </c>
      <c r="P84" s="755"/>
      <c r="Q84" s="744"/>
      <c r="R84" s="743"/>
      <c r="S84" s="737"/>
      <c r="T84" s="743"/>
      <c r="U84" s="737"/>
      <c r="V84" s="693"/>
    </row>
    <row r="85" spans="1:22" ht="14.5" x14ac:dyDescent="0.35">
      <c r="A85" s="722"/>
      <c r="B85" s="709"/>
      <c r="C85" s="713"/>
      <c r="D85" s="716"/>
      <c r="E85" s="359" t="b">
        <f>'Sensitivity Labels'!F159</f>
        <v>0</v>
      </c>
      <c r="F85" s="360" t="str">
        <f>'Sensitivity Labels'!G159</f>
        <v>Meetings</v>
      </c>
      <c r="G85" s="707"/>
      <c r="H85" s="709"/>
      <c r="I85" s="711"/>
      <c r="J85" s="747" t="str">
        <f>IF('Emails, Files, &amp; Other Data'!AB228=TRUE,"Yes","No")</f>
        <v>No</v>
      </c>
      <c r="K85" s="366"/>
      <c r="L85" s="366"/>
      <c r="M85" s="366"/>
      <c r="N85" s="366"/>
      <c r="O85" s="745" t="str">
        <f>O$13</f>
        <v>Auto-labeling for files and emails: "Client-side Auto-Labeling"</v>
      </c>
      <c r="P85" s="755"/>
      <c r="Q85" s="740" t="str">
        <f>IF('Groups &amp; Sites'!H177=TRUE,"Yes","No")</f>
        <v>No</v>
      </c>
      <c r="R85" s="738" t="str">
        <f>R$13</f>
        <v>Let Microsoft 365 Group owners add people outside your organization to the group as guests.</v>
      </c>
      <c r="S85" s="711" t="str">
        <f>IF('Groups &amp; Sites'!K176=TRUE,"Yes","No")</f>
        <v>No</v>
      </c>
      <c r="T85" s="739" t="str">
        <f>T$13</f>
        <v>Use Microsoft Entra Conditional Access to protect labeled SharePoint sites</v>
      </c>
      <c r="U85" s="754" t="str">
        <f>IF(OR('Groups &amp; Sites'!S178=TRUE,'Groups &amp; Sites'!S179=TRUE,'Groups &amp; Sites'!S180=TRUE),"Yes","No")</f>
        <v>No</v>
      </c>
      <c r="V85" s="696" t="str">
        <f>V$13</f>
        <v>Teams shared channels</v>
      </c>
    </row>
    <row r="86" spans="1:22" ht="15" thickBot="1" x14ac:dyDescent="0.4">
      <c r="A86" s="723"/>
      <c r="B86" s="710"/>
      <c r="C86" s="714"/>
      <c r="D86" s="717"/>
      <c r="E86" s="369" t="b">
        <f>'Sensitivity Labels'!F161</f>
        <v>0</v>
      </c>
      <c r="F86" s="370" t="str">
        <f>'Sensitivity Labels'!G161</f>
        <v>Groups &amp; Sites</v>
      </c>
      <c r="G86" s="708"/>
      <c r="H86" s="710"/>
      <c r="I86" s="712"/>
      <c r="J86" s="748"/>
      <c r="K86" s="371"/>
      <c r="L86" s="371"/>
      <c r="M86" s="371"/>
      <c r="N86" s="371"/>
      <c r="O86" s="746"/>
      <c r="P86" s="756"/>
      <c r="Q86" s="772"/>
      <c r="R86" s="773"/>
      <c r="S86" s="712"/>
      <c r="T86" s="773"/>
      <c r="U86" s="712"/>
      <c r="V86" s="697"/>
    </row>
    <row r="87" spans="1:22" ht="14.5" x14ac:dyDescent="0.35">
      <c r="A87" s="724">
        <f>A83+1</f>
        <v>20</v>
      </c>
      <c r="B87" s="701">
        <f>'Sensitivity Labels'!C163</f>
        <v>0</v>
      </c>
      <c r="C87" s="718">
        <f>'Sensitivity Labels'!D163</f>
        <v>0</v>
      </c>
      <c r="D87" s="543">
        <f>'Sensitivity Labels'!E163</f>
        <v>0</v>
      </c>
      <c r="E87" s="60" t="b">
        <f>'Sensitivity Labels'!F163</f>
        <v>0</v>
      </c>
      <c r="F87" s="62" t="str">
        <f>'Sensitivity Labels'!G163</f>
        <v>Files &amp; Other Data assets</v>
      </c>
      <c r="G87" s="698">
        <f>'Sensitivity Labels'!I163</f>
        <v>0</v>
      </c>
      <c r="H87" s="701">
        <f>'Sensitivity Labels'!J163</f>
        <v>0</v>
      </c>
      <c r="I87" s="704">
        <f>'Sensitivity Labels'!K163</f>
        <v>0</v>
      </c>
      <c r="J87" s="330" t="str">
        <f>IF(OR(M87=TRUE,M88=TRUE),"Encryption",(IF(K87=TRUE,"Remove Encryption","No Encryption")))</f>
        <v>No Encryption</v>
      </c>
      <c r="K87" s="325" t="b">
        <f>'Emails, Files, &amp; Other Data'!H240</f>
        <v>0</v>
      </c>
      <c r="L87" s="326" t="str">
        <f>L83</f>
        <v>Remove access control settings if already applied to items</v>
      </c>
      <c r="M87" s="325" t="b">
        <f>'Emails, Files, &amp; Other Data'!J240</f>
        <v>0</v>
      </c>
      <c r="N87" s="326" t="str">
        <f>N83</f>
        <v>Assign Permissions now</v>
      </c>
      <c r="O87" s="331" t="str">
        <f>O$11</f>
        <v>Access Control</v>
      </c>
      <c r="P87" s="784" t="str">
        <f>IF(E89=TRUE,"Yes","No")</f>
        <v>No</v>
      </c>
      <c r="Q87" s="757" t="str">
        <f>IF(OR('Groups &amp; Sites'!H184=INputs!AN$3,'Groups &amp; Sites'!H184=INputs!AN$4),"Yes","No")</f>
        <v>No</v>
      </c>
      <c r="R87" s="759" t="str">
        <f>R$11</f>
        <v>Privacy and external user access</v>
      </c>
      <c r="S87" s="690" t="str">
        <f>IF('Groups &amp; Sites'!K184=TRUE,"Yes","No")</f>
        <v>No</v>
      </c>
      <c r="T87" s="759" t="str">
        <f>T$11</f>
        <v>Content can be shared with</v>
      </c>
      <c r="U87" s="690" t="str">
        <f>IF('Groups &amp; Sites'!S185=TRUE,"Yes","No")</f>
        <v>No</v>
      </c>
      <c r="V87" s="688" t="str">
        <f>V$11</f>
        <v>Allow users to discover private teams that have this label applied.</v>
      </c>
    </row>
    <row r="88" spans="1:22" ht="14.5" x14ac:dyDescent="0.35">
      <c r="A88" s="724"/>
      <c r="B88" s="702"/>
      <c r="C88" s="719"/>
      <c r="D88" s="544"/>
      <c r="E88" s="64" t="b">
        <f>'Sensitivity Labels'!F165</f>
        <v>0</v>
      </c>
      <c r="F88" t="str">
        <f>'Sensitivity Labels'!G165</f>
        <v>Emails</v>
      </c>
      <c r="G88" s="699"/>
      <c r="H88" s="702"/>
      <c r="I88" s="705"/>
      <c r="J88" s="332" t="str">
        <f>IF(OR('Emails, Files, &amp; Other Data'!X240=TRUE,'Emails, Files, &amp; Other Data'!X241=TRUE,'Emails, Files, &amp; Other Data'!X242=TRUE),"Yes","No")</f>
        <v>No</v>
      </c>
      <c r="K88" s="327"/>
      <c r="L88" s="327"/>
      <c r="M88" s="328" t="b">
        <f>'Emails, Files, &amp; Other Data'!J241</f>
        <v>0</v>
      </c>
      <c r="N88" s="327" t="str">
        <f>N84</f>
        <v>Let users assign permissions when they apply the label</v>
      </c>
      <c r="O88" s="333" t="str">
        <f>O$12</f>
        <v>Content Marking</v>
      </c>
      <c r="P88" s="785"/>
      <c r="Q88" s="758"/>
      <c r="R88" s="760"/>
      <c r="S88" s="691"/>
      <c r="T88" s="760"/>
      <c r="U88" s="691"/>
      <c r="V88" s="689"/>
    </row>
    <row r="89" spans="1:22" ht="14.5" x14ac:dyDescent="0.35">
      <c r="A89" s="724"/>
      <c r="B89" s="702"/>
      <c r="C89" s="719"/>
      <c r="D89" s="544"/>
      <c r="E89" s="64" t="b">
        <f>'Sensitivity Labels'!F167</f>
        <v>0</v>
      </c>
      <c r="F89" t="str">
        <f>'Sensitivity Labels'!G167</f>
        <v>Meetings</v>
      </c>
      <c r="G89" s="699"/>
      <c r="H89" s="702"/>
      <c r="I89" s="705"/>
      <c r="J89" s="782" t="str">
        <f>IF('Emails, Files, &amp; Other Data'!AB240=TRUE,"Yes","No")</f>
        <v>No</v>
      </c>
      <c r="K89" s="327"/>
      <c r="L89" s="327"/>
      <c r="M89" s="327"/>
      <c r="N89" s="327"/>
      <c r="O89" s="780" t="str">
        <f>O$13</f>
        <v>Auto-labeling for files and emails: "Client-side Auto-Labeling"</v>
      </c>
      <c r="P89" s="785"/>
      <c r="Q89" s="770" t="str">
        <f>IF('Groups &amp; Sites'!H186=TRUE,"Yes","No")</f>
        <v>No</v>
      </c>
      <c r="R89" s="768" t="str">
        <f>R$13</f>
        <v>Let Microsoft 365 Group owners add people outside your organization to the group as guests.</v>
      </c>
      <c r="S89" s="761" t="str">
        <f>IF('Groups &amp; Sites'!K185=TRUE,"Yes","No")</f>
        <v>No</v>
      </c>
      <c r="T89" s="763" t="str">
        <f>T$13</f>
        <v>Use Microsoft Entra Conditional Access to protect labeled SharePoint sites</v>
      </c>
      <c r="U89" s="765" t="str">
        <f>IF(OR('Groups &amp; Sites'!S187=TRUE,'Groups &amp; Sites'!S188=TRUE,'Groups &amp; Sites'!S189=TRUE),"Yes","No")</f>
        <v>No</v>
      </c>
      <c r="V89" s="694" t="str">
        <f>V$13</f>
        <v>Teams shared channels</v>
      </c>
    </row>
    <row r="90" spans="1:22" ht="15" thickBot="1" x14ac:dyDescent="0.4">
      <c r="A90" s="724"/>
      <c r="B90" s="703"/>
      <c r="C90" s="720"/>
      <c r="D90" s="545"/>
      <c r="E90" s="69" t="b">
        <f>'Sensitivity Labels'!F169</f>
        <v>0</v>
      </c>
      <c r="F90" s="67" t="str">
        <f>'Sensitivity Labels'!G169</f>
        <v>Groups &amp; Sites</v>
      </c>
      <c r="G90" s="700"/>
      <c r="H90" s="703"/>
      <c r="I90" s="706"/>
      <c r="J90" s="783"/>
      <c r="K90" s="329"/>
      <c r="L90" s="329"/>
      <c r="M90" s="329"/>
      <c r="N90" s="329"/>
      <c r="O90" s="781"/>
      <c r="P90" s="786"/>
      <c r="Q90" s="771"/>
      <c r="R90" s="764"/>
      <c r="S90" s="762"/>
      <c r="T90" s="764"/>
      <c r="U90" s="762"/>
      <c r="V90" s="695"/>
    </row>
  </sheetData>
  <autoFilter ref="B10:V90" xr:uid="{C1B4CC15-27BB-42A9-961C-60A3DF17B5EB}"/>
  <mergeCells count="467">
    <mergeCell ref="J89:J90"/>
    <mergeCell ref="P15:P18"/>
    <mergeCell ref="P19:P22"/>
    <mergeCell ref="P23:P26"/>
    <mergeCell ref="P27:P30"/>
    <mergeCell ref="P31:P34"/>
    <mergeCell ref="P35:P38"/>
    <mergeCell ref="P39:P42"/>
    <mergeCell ref="P43:P46"/>
    <mergeCell ref="P47:P50"/>
    <mergeCell ref="P51:P54"/>
    <mergeCell ref="P55:P58"/>
    <mergeCell ref="P59:P62"/>
    <mergeCell ref="P63:P66"/>
    <mergeCell ref="P67:P70"/>
    <mergeCell ref="P71:P74"/>
    <mergeCell ref="P75:P78"/>
    <mergeCell ref="P79:P82"/>
    <mergeCell ref="P83:P86"/>
    <mergeCell ref="P87:P90"/>
    <mergeCell ref="J53:J54"/>
    <mergeCell ref="J57:J58"/>
    <mergeCell ref="J61:J62"/>
    <mergeCell ref="J65:J66"/>
    <mergeCell ref="J69:J70"/>
    <mergeCell ref="J73:J74"/>
    <mergeCell ref="J77:J78"/>
    <mergeCell ref="J81:J82"/>
    <mergeCell ref="J85:J86"/>
    <mergeCell ref="J17:J18"/>
    <mergeCell ref="J21:J22"/>
    <mergeCell ref="J25:J26"/>
    <mergeCell ref="J29:J30"/>
    <mergeCell ref="J33:J34"/>
    <mergeCell ref="J37:J38"/>
    <mergeCell ref="J41:J42"/>
    <mergeCell ref="J45:J46"/>
    <mergeCell ref="J49:J50"/>
    <mergeCell ref="V89:V90"/>
    <mergeCell ref="O17:O18"/>
    <mergeCell ref="O21:O22"/>
    <mergeCell ref="O25:O26"/>
    <mergeCell ref="O29:O30"/>
    <mergeCell ref="O33:O34"/>
    <mergeCell ref="O37:O38"/>
    <mergeCell ref="O41:O42"/>
    <mergeCell ref="O45:O46"/>
    <mergeCell ref="O49:O50"/>
    <mergeCell ref="O53:O54"/>
    <mergeCell ref="O57:O58"/>
    <mergeCell ref="O61:O62"/>
    <mergeCell ref="O65:O66"/>
    <mergeCell ref="O69:O70"/>
    <mergeCell ref="O73:O74"/>
    <mergeCell ref="O77:O78"/>
    <mergeCell ref="O81:O82"/>
    <mergeCell ref="O85:O86"/>
    <mergeCell ref="O89:O90"/>
    <mergeCell ref="Q87:Q88"/>
    <mergeCell ref="R87:R88"/>
    <mergeCell ref="S87:S88"/>
    <mergeCell ref="T87:T88"/>
    <mergeCell ref="Q89:Q90"/>
    <mergeCell ref="R89:R90"/>
    <mergeCell ref="S89:S90"/>
    <mergeCell ref="T89:T90"/>
    <mergeCell ref="U89:U90"/>
    <mergeCell ref="Q83:Q84"/>
    <mergeCell ref="R83:R84"/>
    <mergeCell ref="S83:S84"/>
    <mergeCell ref="T83:T84"/>
    <mergeCell ref="Q85:Q86"/>
    <mergeCell ref="R85:R86"/>
    <mergeCell ref="S85:S86"/>
    <mergeCell ref="T85:T86"/>
    <mergeCell ref="U85:U86"/>
    <mergeCell ref="U83:U84"/>
    <mergeCell ref="U87:U88"/>
    <mergeCell ref="Q79:Q80"/>
    <mergeCell ref="R79:R80"/>
    <mergeCell ref="S79:S80"/>
    <mergeCell ref="T79:T80"/>
    <mergeCell ref="Q81:Q82"/>
    <mergeCell ref="R81:R82"/>
    <mergeCell ref="S81:S82"/>
    <mergeCell ref="T81:T82"/>
    <mergeCell ref="U81:U82"/>
    <mergeCell ref="U79:U80"/>
    <mergeCell ref="Q75:Q76"/>
    <mergeCell ref="R75:R76"/>
    <mergeCell ref="S75:S76"/>
    <mergeCell ref="T75:T76"/>
    <mergeCell ref="Q77:Q78"/>
    <mergeCell ref="R77:R78"/>
    <mergeCell ref="S77:S78"/>
    <mergeCell ref="T77:T78"/>
    <mergeCell ref="U77:U78"/>
    <mergeCell ref="U75:U76"/>
    <mergeCell ref="Q71:Q72"/>
    <mergeCell ref="R71:R72"/>
    <mergeCell ref="S71:S72"/>
    <mergeCell ref="T71:T72"/>
    <mergeCell ref="Q73:Q74"/>
    <mergeCell ref="R73:R74"/>
    <mergeCell ref="S73:S74"/>
    <mergeCell ref="T73:T74"/>
    <mergeCell ref="U73:U74"/>
    <mergeCell ref="U71:U72"/>
    <mergeCell ref="Q67:Q68"/>
    <mergeCell ref="R67:R68"/>
    <mergeCell ref="S67:S68"/>
    <mergeCell ref="T67:T68"/>
    <mergeCell ref="Q69:Q70"/>
    <mergeCell ref="R69:R70"/>
    <mergeCell ref="S69:S70"/>
    <mergeCell ref="T69:T70"/>
    <mergeCell ref="U69:U70"/>
    <mergeCell ref="U67:U68"/>
    <mergeCell ref="Q63:Q64"/>
    <mergeCell ref="R63:R64"/>
    <mergeCell ref="S63:S64"/>
    <mergeCell ref="T63:T64"/>
    <mergeCell ref="Q65:Q66"/>
    <mergeCell ref="R65:R66"/>
    <mergeCell ref="S65:S66"/>
    <mergeCell ref="T65:T66"/>
    <mergeCell ref="U65:U66"/>
    <mergeCell ref="U63:U64"/>
    <mergeCell ref="Q59:Q60"/>
    <mergeCell ref="R59:R60"/>
    <mergeCell ref="S59:S60"/>
    <mergeCell ref="T59:T60"/>
    <mergeCell ref="Q61:Q62"/>
    <mergeCell ref="R61:R62"/>
    <mergeCell ref="S61:S62"/>
    <mergeCell ref="T61:T62"/>
    <mergeCell ref="U61:U62"/>
    <mergeCell ref="U59:U60"/>
    <mergeCell ref="Q55:Q56"/>
    <mergeCell ref="R55:R56"/>
    <mergeCell ref="S55:S56"/>
    <mergeCell ref="T55:T56"/>
    <mergeCell ref="Q57:Q58"/>
    <mergeCell ref="R57:R58"/>
    <mergeCell ref="S57:S58"/>
    <mergeCell ref="T57:T58"/>
    <mergeCell ref="U57:U58"/>
    <mergeCell ref="U55:U56"/>
    <mergeCell ref="S49:S50"/>
    <mergeCell ref="T49:T50"/>
    <mergeCell ref="U49:U50"/>
    <mergeCell ref="V49:V50"/>
    <mergeCell ref="Q51:Q52"/>
    <mergeCell ref="R51:R52"/>
    <mergeCell ref="S51:S52"/>
    <mergeCell ref="T51:T52"/>
    <mergeCell ref="Q53:Q54"/>
    <mergeCell ref="R53:R54"/>
    <mergeCell ref="S53:S54"/>
    <mergeCell ref="T53:T54"/>
    <mergeCell ref="U53:U54"/>
    <mergeCell ref="V53:V54"/>
    <mergeCell ref="Q49:Q50"/>
    <mergeCell ref="S43:S44"/>
    <mergeCell ref="T43:T44"/>
    <mergeCell ref="Q45:Q46"/>
    <mergeCell ref="R45:R46"/>
    <mergeCell ref="S45:S46"/>
    <mergeCell ref="T45:T46"/>
    <mergeCell ref="U45:U46"/>
    <mergeCell ref="V45:V46"/>
    <mergeCell ref="Q47:Q48"/>
    <mergeCell ref="R47:R48"/>
    <mergeCell ref="S47:S48"/>
    <mergeCell ref="T47:T48"/>
    <mergeCell ref="R39:R40"/>
    <mergeCell ref="S39:S40"/>
    <mergeCell ref="T39:T40"/>
    <mergeCell ref="V39:V40"/>
    <mergeCell ref="Q41:Q42"/>
    <mergeCell ref="R41:R42"/>
    <mergeCell ref="S41:S42"/>
    <mergeCell ref="T41:T42"/>
    <mergeCell ref="U41:U42"/>
    <mergeCell ref="V41:V42"/>
    <mergeCell ref="R35:R36"/>
    <mergeCell ref="S35:S36"/>
    <mergeCell ref="T35:T36"/>
    <mergeCell ref="V35:V36"/>
    <mergeCell ref="Q37:Q38"/>
    <mergeCell ref="R37:R38"/>
    <mergeCell ref="S37:S38"/>
    <mergeCell ref="T37:T38"/>
    <mergeCell ref="U37:U38"/>
    <mergeCell ref="V37:V38"/>
    <mergeCell ref="R31:R32"/>
    <mergeCell ref="S31:S32"/>
    <mergeCell ref="T31:T32"/>
    <mergeCell ref="V31:V32"/>
    <mergeCell ref="Q33:Q34"/>
    <mergeCell ref="R33:R34"/>
    <mergeCell ref="S33:S34"/>
    <mergeCell ref="T33:T34"/>
    <mergeCell ref="U33:U34"/>
    <mergeCell ref="V33:V34"/>
    <mergeCell ref="R27:R28"/>
    <mergeCell ref="S27:S28"/>
    <mergeCell ref="T27:T28"/>
    <mergeCell ref="V27:V28"/>
    <mergeCell ref="Q29:Q30"/>
    <mergeCell ref="R29:R30"/>
    <mergeCell ref="S29:S30"/>
    <mergeCell ref="T29:T30"/>
    <mergeCell ref="U29:U30"/>
    <mergeCell ref="V29:V30"/>
    <mergeCell ref="R17:R18"/>
    <mergeCell ref="Q17:Q18"/>
    <mergeCell ref="R23:R24"/>
    <mergeCell ref="S23:S24"/>
    <mergeCell ref="T23:T24"/>
    <mergeCell ref="V23:V24"/>
    <mergeCell ref="Q25:Q26"/>
    <mergeCell ref="R25:R26"/>
    <mergeCell ref="S25:S26"/>
    <mergeCell ref="T25:T26"/>
    <mergeCell ref="U25:U26"/>
    <mergeCell ref="V25:V26"/>
    <mergeCell ref="Q19:Q20"/>
    <mergeCell ref="R19:R20"/>
    <mergeCell ref="S19:S20"/>
    <mergeCell ref="T19:T20"/>
    <mergeCell ref="V19:V20"/>
    <mergeCell ref="Q21:Q22"/>
    <mergeCell ref="R21:R22"/>
    <mergeCell ref="S21:S22"/>
    <mergeCell ref="T21:T22"/>
    <mergeCell ref="U21:U22"/>
    <mergeCell ref="V21:V22"/>
    <mergeCell ref="Q15:Q16"/>
    <mergeCell ref="R15:R16"/>
    <mergeCell ref="T15:T16"/>
    <mergeCell ref="S15:S16"/>
    <mergeCell ref="S17:S18"/>
    <mergeCell ref="T17:T18"/>
    <mergeCell ref="U17:U18"/>
    <mergeCell ref="U51:U52"/>
    <mergeCell ref="U47:U48"/>
    <mergeCell ref="U43:U44"/>
    <mergeCell ref="U39:U40"/>
    <mergeCell ref="U35:U36"/>
    <mergeCell ref="U31:U32"/>
    <mergeCell ref="U27:U28"/>
    <mergeCell ref="U23:U24"/>
    <mergeCell ref="U19:U20"/>
    <mergeCell ref="R43:R44"/>
    <mergeCell ref="R49:R50"/>
    <mergeCell ref="Q23:Q24"/>
    <mergeCell ref="Q27:Q28"/>
    <mergeCell ref="Q31:Q32"/>
    <mergeCell ref="Q35:Q36"/>
    <mergeCell ref="Q39:Q40"/>
    <mergeCell ref="Q43:Q44"/>
    <mergeCell ref="A19:A22"/>
    <mergeCell ref="A23:A26"/>
    <mergeCell ref="D11:D14"/>
    <mergeCell ref="D15:D18"/>
    <mergeCell ref="D19:D22"/>
    <mergeCell ref="B23:B26"/>
    <mergeCell ref="B35:B38"/>
    <mergeCell ref="C35:C38"/>
    <mergeCell ref="D35:D38"/>
    <mergeCell ref="C23:C26"/>
    <mergeCell ref="D23:D26"/>
    <mergeCell ref="B27:B30"/>
    <mergeCell ref="C27:C30"/>
    <mergeCell ref="D27:D30"/>
    <mergeCell ref="B2:I2"/>
    <mergeCell ref="Q2:V2"/>
    <mergeCell ref="E3:F3"/>
    <mergeCell ref="U3:V3"/>
    <mergeCell ref="S3:T3"/>
    <mergeCell ref="Q3:R3"/>
    <mergeCell ref="V11:V12"/>
    <mergeCell ref="U11:U12"/>
    <mergeCell ref="R13:R14"/>
    <mergeCell ref="Q13:Q14"/>
    <mergeCell ref="R11:R12"/>
    <mergeCell ref="Q11:Q12"/>
    <mergeCell ref="O13:O14"/>
    <mergeCell ref="J13:J14"/>
    <mergeCell ref="J2:O3"/>
    <mergeCell ref="V13:V14"/>
    <mergeCell ref="U13:U14"/>
    <mergeCell ref="T13:T14"/>
    <mergeCell ref="S13:S14"/>
    <mergeCell ref="T11:T12"/>
    <mergeCell ref="S11:S12"/>
    <mergeCell ref="P11:P14"/>
    <mergeCell ref="G11:G14"/>
    <mergeCell ref="H11:H14"/>
    <mergeCell ref="A75:A78"/>
    <mergeCell ref="A79:A82"/>
    <mergeCell ref="A83:A86"/>
    <mergeCell ref="A87:A90"/>
    <mergeCell ref="B11:B14"/>
    <mergeCell ref="C11:C14"/>
    <mergeCell ref="B15:B18"/>
    <mergeCell ref="C15:C18"/>
    <mergeCell ref="B19:B22"/>
    <mergeCell ref="C19:C22"/>
    <mergeCell ref="A51:A54"/>
    <mergeCell ref="A55:A58"/>
    <mergeCell ref="A59:A62"/>
    <mergeCell ref="A63:A66"/>
    <mergeCell ref="A67:A70"/>
    <mergeCell ref="A71:A74"/>
    <mergeCell ref="A27:A30"/>
    <mergeCell ref="A31:A34"/>
    <mergeCell ref="A35:A38"/>
    <mergeCell ref="A39:A42"/>
    <mergeCell ref="A43:A46"/>
    <mergeCell ref="A47:A50"/>
    <mergeCell ref="A11:A14"/>
    <mergeCell ref="A15:A18"/>
    <mergeCell ref="B87:B90"/>
    <mergeCell ref="C87:C90"/>
    <mergeCell ref="D87:D90"/>
    <mergeCell ref="B75:B78"/>
    <mergeCell ref="C75:C78"/>
    <mergeCell ref="D75:D78"/>
    <mergeCell ref="B79:B82"/>
    <mergeCell ref="C79:C82"/>
    <mergeCell ref="D79:D82"/>
    <mergeCell ref="B83:B86"/>
    <mergeCell ref="C83:C86"/>
    <mergeCell ref="D83:D86"/>
    <mergeCell ref="B51:B54"/>
    <mergeCell ref="B31:B34"/>
    <mergeCell ref="C31:C34"/>
    <mergeCell ref="D31:D34"/>
    <mergeCell ref="C51:C54"/>
    <mergeCell ref="D51:D54"/>
    <mergeCell ref="B55:B58"/>
    <mergeCell ref="C55:C58"/>
    <mergeCell ref="D55:D58"/>
    <mergeCell ref="B43:B46"/>
    <mergeCell ref="C43:C46"/>
    <mergeCell ref="D43:D46"/>
    <mergeCell ref="B47:B50"/>
    <mergeCell ref="C47:C50"/>
    <mergeCell ref="D47:D50"/>
    <mergeCell ref="B39:B42"/>
    <mergeCell ref="C39:C42"/>
    <mergeCell ref="D39:D42"/>
    <mergeCell ref="B67:B70"/>
    <mergeCell ref="C67:C70"/>
    <mergeCell ref="D67:D70"/>
    <mergeCell ref="B71:B74"/>
    <mergeCell ref="C71:C74"/>
    <mergeCell ref="D71:D74"/>
    <mergeCell ref="G59:G62"/>
    <mergeCell ref="H59:H62"/>
    <mergeCell ref="I59:I62"/>
    <mergeCell ref="G63:G66"/>
    <mergeCell ref="B59:B62"/>
    <mergeCell ref="C59:C62"/>
    <mergeCell ref="D59:D62"/>
    <mergeCell ref="B63:B66"/>
    <mergeCell ref="C63:C66"/>
    <mergeCell ref="D63:D66"/>
    <mergeCell ref="I11:I14"/>
    <mergeCell ref="G79:G82"/>
    <mergeCell ref="H79:H82"/>
    <mergeCell ref="I79:I82"/>
    <mergeCell ref="G55:G58"/>
    <mergeCell ref="H55:H58"/>
    <mergeCell ref="I55:I58"/>
    <mergeCell ref="G51:G54"/>
    <mergeCell ref="H51:H54"/>
    <mergeCell ref="I51:I54"/>
    <mergeCell ref="G35:G38"/>
    <mergeCell ref="H35:H38"/>
    <mergeCell ref="I35:I38"/>
    <mergeCell ref="G39:G42"/>
    <mergeCell ref="G31:G34"/>
    <mergeCell ref="H31:H34"/>
    <mergeCell ref="I31:I34"/>
    <mergeCell ref="H39:H42"/>
    <mergeCell ref="I39:I42"/>
    <mergeCell ref="H83:H86"/>
    <mergeCell ref="I83:I86"/>
    <mergeCell ref="I15:I18"/>
    <mergeCell ref="G19:G22"/>
    <mergeCell ref="H19:H22"/>
    <mergeCell ref="I19:I22"/>
    <mergeCell ref="G23:G26"/>
    <mergeCell ref="H23:H26"/>
    <mergeCell ref="I23:I26"/>
    <mergeCell ref="G27:G30"/>
    <mergeCell ref="H27:H30"/>
    <mergeCell ref="I27:I30"/>
    <mergeCell ref="G15:G18"/>
    <mergeCell ref="H15:H18"/>
    <mergeCell ref="V81:V82"/>
    <mergeCell ref="V85:V86"/>
    <mergeCell ref="V17:V18"/>
    <mergeCell ref="G87:G90"/>
    <mergeCell ref="H87:H90"/>
    <mergeCell ref="I87:I90"/>
    <mergeCell ref="H63:H66"/>
    <mergeCell ref="I63:I66"/>
    <mergeCell ref="G67:G70"/>
    <mergeCell ref="H67:H70"/>
    <mergeCell ref="I67:I70"/>
    <mergeCell ref="G71:G74"/>
    <mergeCell ref="H71:H74"/>
    <mergeCell ref="I71:I74"/>
    <mergeCell ref="G83:G86"/>
    <mergeCell ref="G75:G78"/>
    <mergeCell ref="H75:H78"/>
    <mergeCell ref="I75:I78"/>
    <mergeCell ref="G43:G46"/>
    <mergeCell ref="H43:H46"/>
    <mergeCell ref="I43:I46"/>
    <mergeCell ref="G47:G50"/>
    <mergeCell ref="H47:H50"/>
    <mergeCell ref="I47:I50"/>
    <mergeCell ref="A8:A9"/>
    <mergeCell ref="A4:A7"/>
    <mergeCell ref="E8:F8"/>
    <mergeCell ref="E9:F9"/>
    <mergeCell ref="V15:V16"/>
    <mergeCell ref="U15:U16"/>
    <mergeCell ref="V79:V80"/>
    <mergeCell ref="V83:V84"/>
    <mergeCell ref="V87:V88"/>
    <mergeCell ref="V43:V44"/>
    <mergeCell ref="V47:V48"/>
    <mergeCell ref="V51:V52"/>
    <mergeCell ref="V55:V56"/>
    <mergeCell ref="V59:V60"/>
    <mergeCell ref="V63:V64"/>
    <mergeCell ref="V67:V68"/>
    <mergeCell ref="V71:V72"/>
    <mergeCell ref="V75:V76"/>
    <mergeCell ref="V57:V58"/>
    <mergeCell ref="V61:V62"/>
    <mergeCell ref="V65:V66"/>
    <mergeCell ref="V69:V70"/>
    <mergeCell ref="V73:V74"/>
    <mergeCell ref="V77:V78"/>
    <mergeCell ref="S4:T7"/>
    <mergeCell ref="U4:V7"/>
    <mergeCell ref="Q8:R8"/>
    <mergeCell ref="Q9:R9"/>
    <mergeCell ref="S8:T8"/>
    <mergeCell ref="S9:T9"/>
    <mergeCell ref="U8:V8"/>
    <mergeCell ref="U9:V9"/>
    <mergeCell ref="B4:B7"/>
    <mergeCell ref="D4:D7"/>
    <mergeCell ref="E4:F7"/>
    <mergeCell ref="G4:G7"/>
    <mergeCell ref="I4:I7"/>
    <mergeCell ref="J4:O7"/>
    <mergeCell ref="P4:P7"/>
    <mergeCell ref="Q4:R7"/>
  </mergeCells>
  <conditionalFormatting sqref="B11:D14">
    <cfRule type="cellIs" dxfId="897" priority="40" operator="equal">
      <formula>0</formula>
    </cfRule>
  </conditionalFormatting>
  <conditionalFormatting sqref="B11:D90">
    <cfRule type="cellIs" dxfId="896" priority="42" operator="equal">
      <formula>0</formula>
    </cfRule>
  </conditionalFormatting>
  <conditionalFormatting sqref="B19:D22">
    <cfRule type="cellIs" dxfId="895" priority="39" operator="equal">
      <formula>0</formula>
    </cfRule>
  </conditionalFormatting>
  <conditionalFormatting sqref="B27:D30">
    <cfRule type="cellIs" dxfId="894" priority="38" operator="equal">
      <formula>0</formula>
    </cfRule>
  </conditionalFormatting>
  <conditionalFormatting sqref="B35:D38">
    <cfRule type="cellIs" dxfId="893" priority="37" operator="equal">
      <formula>0</formula>
    </cfRule>
  </conditionalFormatting>
  <conditionalFormatting sqref="B43:D46">
    <cfRule type="cellIs" dxfId="892" priority="36" operator="equal">
      <formula>0</formula>
    </cfRule>
  </conditionalFormatting>
  <conditionalFormatting sqref="B51:D54">
    <cfRule type="cellIs" dxfId="891" priority="35" operator="equal">
      <formula>0</formula>
    </cfRule>
  </conditionalFormatting>
  <conditionalFormatting sqref="B59:D62">
    <cfRule type="cellIs" dxfId="890" priority="34" operator="equal">
      <formula>0</formula>
    </cfRule>
  </conditionalFormatting>
  <conditionalFormatting sqref="B67:D70">
    <cfRule type="cellIs" dxfId="889" priority="33" operator="equal">
      <formula>0</formula>
    </cfRule>
  </conditionalFormatting>
  <conditionalFormatting sqref="B75:D78">
    <cfRule type="cellIs" dxfId="888" priority="32" operator="equal">
      <formula>0</formula>
    </cfRule>
  </conditionalFormatting>
  <conditionalFormatting sqref="B83:D86">
    <cfRule type="cellIs" dxfId="887" priority="31" operator="equal">
      <formula>0</formula>
    </cfRule>
  </conditionalFormatting>
  <conditionalFormatting sqref="G11:I14">
    <cfRule type="cellIs" dxfId="866" priority="30" operator="equal">
      <formula>0</formula>
    </cfRule>
  </conditionalFormatting>
  <conditionalFormatting sqref="G11:I90">
    <cfRule type="cellIs" dxfId="865" priority="41" operator="equal">
      <formula>0</formula>
    </cfRule>
  </conditionalFormatting>
  <conditionalFormatting sqref="G19:I22">
    <cfRule type="cellIs" dxfId="864" priority="29" operator="equal">
      <formula>0</formula>
    </cfRule>
  </conditionalFormatting>
  <conditionalFormatting sqref="G27:I30">
    <cfRule type="cellIs" dxfId="863" priority="28" operator="equal">
      <formula>0</formula>
    </cfRule>
  </conditionalFormatting>
  <conditionalFormatting sqref="G35:I38">
    <cfRule type="cellIs" dxfId="862" priority="27" operator="equal">
      <formula>0</formula>
    </cfRule>
  </conditionalFormatting>
  <conditionalFormatting sqref="G43:I46">
    <cfRule type="cellIs" dxfId="861" priority="26" operator="equal">
      <formula>0</formula>
    </cfRule>
  </conditionalFormatting>
  <conditionalFormatting sqref="G51:I54">
    <cfRule type="cellIs" dxfId="860" priority="25" operator="equal">
      <formula>0</formula>
    </cfRule>
  </conditionalFormatting>
  <conditionalFormatting sqref="G59:I62">
    <cfRule type="cellIs" dxfId="859" priority="24" operator="equal">
      <formula>0</formula>
    </cfRule>
  </conditionalFormatting>
  <conditionalFormatting sqref="G67:I70">
    <cfRule type="cellIs" dxfId="858" priority="23" operator="equal">
      <formula>0</formula>
    </cfRule>
  </conditionalFormatting>
  <conditionalFormatting sqref="G75:I78">
    <cfRule type="cellIs" dxfId="857" priority="22" operator="equal">
      <formula>0</formula>
    </cfRule>
  </conditionalFormatting>
  <conditionalFormatting sqref="G83:I86">
    <cfRule type="cellIs" dxfId="856" priority="21" operator="equal">
      <formula>0</formula>
    </cfRule>
  </conditionalFormatting>
  <conditionalFormatting sqref="I11 I15 I19 I23 I27 I31 I35 I39 I43 I47 I51 I55 I59 I63 I67 I71 I75 I79 I83 I87">
    <cfRule type="cellIs" dxfId="855" priority="44" operator="equal">
      <formula>"Brown"</formula>
    </cfRule>
    <cfRule type="cellIs" dxfId="854" priority="45" operator="equal">
      <formula>"Amber"</formula>
    </cfRule>
    <cfRule type="cellIs" dxfId="853" priority="46" operator="equal">
      <formula>"orange"</formula>
    </cfRule>
    <cfRule type="cellIs" dxfId="852" priority="47" operator="equal">
      <formula>"Green"</formula>
    </cfRule>
    <cfRule type="cellIs" dxfId="851" priority="48" operator="equal">
      <formula>"Blue"</formula>
    </cfRule>
    <cfRule type="cellIs" dxfId="850" priority="49" operator="equal">
      <formula>"Purple"</formula>
    </cfRule>
    <cfRule type="cellIs" dxfId="849" priority="50" operator="equal">
      <formula>"Dark Gray"</formula>
    </cfRule>
    <cfRule type="cellIs" dxfId="848" priority="51" operator="equal">
      <formula>"Magenta"</formula>
    </cfRule>
    <cfRule type="cellIs" dxfId="847" priority="52" operator="equal">
      <formula>"Gray"</formula>
    </cfRule>
    <cfRule type="cellIs" dxfId="846" priority="53" operator="equal">
      <formula>"Black"</formula>
    </cfRule>
  </conditionalFormatting>
  <pageMargins left="0.7" right="0.7" top="0.75" bottom="0.75" header="0.3" footer="0.3"/>
  <ignoredErrors>
    <ignoredError sqref="S15 M19 S19 M23 S23 M27 S27:S28 M31 S31 M35 S35 M39 S39 M43 S43 M47 S47 M51 S51 M55 S55 M59 S59 M63 S63 M67 S67 M71 S71 M75 S75 M79 S79 M83 S83 M87 S87 M15" formula="1"/>
  </ignoredErrors>
  <extLst>
    <ext xmlns:x14="http://schemas.microsoft.com/office/spreadsheetml/2009/9/main" uri="{78C0D931-6437-407d-A8EE-F0AAD7539E65}">
      <x14:conditionalFormattings>
        <x14:conditionalFormatting xmlns:xm="http://schemas.microsoft.com/office/excel/2006/main">
          <x14:cfRule type="expression" priority="20" id="{2CD0AF99-1C93-4979-8189-560D9B9F295E}">
            <xm:f>OR($B$11=INputs!$A$3,$B$11=INputs!$A$4)</xm:f>
            <x14:dxf>
              <font>
                <color theme="2" tint="-0.499984740745262"/>
              </font>
              <fill>
                <patternFill>
                  <bgColor theme="2" tint="-0.499984740745262"/>
                </patternFill>
              </fill>
              <border>
                <left/>
                <right/>
                <top/>
                <bottom/>
              </border>
            </x14:dxf>
          </x14:cfRule>
          <xm:sqref>E11:V14</xm:sqref>
        </x14:conditionalFormatting>
        <x14:conditionalFormatting xmlns:xm="http://schemas.microsoft.com/office/excel/2006/main">
          <x14:cfRule type="expression" priority="19" id="{1EBEE1E9-FB83-45D3-8055-343292ABBAB2}">
            <xm:f>OR($B$15=INputs!$A$3,$B$15=INputs!$A$4)</xm:f>
            <x14:dxf>
              <font>
                <color theme="2" tint="-0.499984740745262"/>
              </font>
              <fill>
                <patternFill>
                  <bgColor theme="2" tint="-0.499984740745262"/>
                </patternFill>
              </fill>
              <border>
                <left/>
                <right/>
                <top/>
                <bottom/>
                <vertical/>
                <horizontal/>
              </border>
            </x14:dxf>
          </x14:cfRule>
          <xm:sqref>E15:V18</xm:sqref>
        </x14:conditionalFormatting>
        <x14:conditionalFormatting xmlns:xm="http://schemas.microsoft.com/office/excel/2006/main">
          <x14:cfRule type="expression" priority="18" id="{83A2800F-57BB-4E30-A3EF-644E6356B9E9}">
            <xm:f>OR($B$19=INputs!$A$3,$B$19=INputs!$A$4)</xm:f>
            <x14:dxf>
              <font>
                <color theme="2" tint="-0.499984740745262"/>
              </font>
              <fill>
                <patternFill>
                  <bgColor theme="2" tint="-0.499984740745262"/>
                </patternFill>
              </fill>
              <border>
                <left/>
                <right/>
                <top/>
                <bottom/>
                <vertical/>
                <horizontal/>
              </border>
            </x14:dxf>
          </x14:cfRule>
          <xm:sqref>E19:V22</xm:sqref>
        </x14:conditionalFormatting>
        <x14:conditionalFormatting xmlns:xm="http://schemas.microsoft.com/office/excel/2006/main">
          <x14:cfRule type="expression" priority="17" id="{FACFFEB5-7BFD-4328-BD5D-9AC22A07E680}">
            <xm:f>OR($B$23=INputs!$A$3,$B$11=INputs!$A$4)</xm:f>
            <x14:dxf>
              <font>
                <color theme="2" tint="-0.499984740745262"/>
              </font>
              <fill>
                <patternFill>
                  <bgColor theme="2" tint="-0.499984740745262"/>
                </patternFill>
              </fill>
              <border>
                <left/>
                <right/>
                <top/>
                <bottom/>
                <vertical/>
                <horizontal/>
              </border>
            </x14:dxf>
          </x14:cfRule>
          <xm:sqref>E23:V26</xm:sqref>
        </x14:conditionalFormatting>
        <x14:conditionalFormatting xmlns:xm="http://schemas.microsoft.com/office/excel/2006/main">
          <x14:cfRule type="expression" priority="16" id="{AF45EDB0-395F-4F81-8FD9-413877BAFEB5}">
            <xm:f>OR($B$27=INputs!$A$3,$B$27=INputs!$A$4)</xm:f>
            <x14:dxf>
              <font>
                <color theme="2" tint="-0.499984740745262"/>
              </font>
              <fill>
                <patternFill>
                  <bgColor theme="2" tint="-0.499984740745262"/>
                </patternFill>
              </fill>
              <border>
                <left/>
                <right/>
                <top/>
                <bottom/>
                <vertical/>
                <horizontal/>
              </border>
            </x14:dxf>
          </x14:cfRule>
          <xm:sqref>E27:V30</xm:sqref>
        </x14:conditionalFormatting>
        <x14:conditionalFormatting xmlns:xm="http://schemas.microsoft.com/office/excel/2006/main">
          <x14:cfRule type="expression" priority="15" id="{1ACFC3D6-CFE3-47CB-9337-3A76E54994D5}">
            <xm:f>OR($B$31=INputs!$A$3,$B$31=INputs!$A$4)</xm:f>
            <x14:dxf>
              <font>
                <color theme="2" tint="-0.499984740745262"/>
              </font>
              <fill>
                <patternFill>
                  <bgColor theme="2" tint="-0.499984740745262"/>
                </patternFill>
              </fill>
              <border>
                <left/>
                <right/>
                <top/>
                <bottom/>
                <vertical/>
                <horizontal/>
              </border>
            </x14:dxf>
          </x14:cfRule>
          <xm:sqref>E31:V34</xm:sqref>
        </x14:conditionalFormatting>
        <x14:conditionalFormatting xmlns:xm="http://schemas.microsoft.com/office/excel/2006/main">
          <x14:cfRule type="expression" priority="14" id="{F493B095-70AF-4381-8889-E0FC6D68F18C}">
            <xm:f>OR($B$35=INputs!$A$3,$B$35=INputs!$A$4)</xm:f>
            <x14:dxf>
              <font>
                <color theme="2" tint="-0.499984740745262"/>
              </font>
              <fill>
                <patternFill>
                  <bgColor theme="2" tint="-0.499984740745262"/>
                </patternFill>
              </fill>
              <border>
                <left/>
                <right/>
                <top/>
                <bottom/>
                <vertical/>
                <horizontal/>
              </border>
            </x14:dxf>
          </x14:cfRule>
          <xm:sqref>E35:V38</xm:sqref>
        </x14:conditionalFormatting>
        <x14:conditionalFormatting xmlns:xm="http://schemas.microsoft.com/office/excel/2006/main">
          <x14:cfRule type="expression" priority="13" id="{B0F9DC79-314E-4356-A15A-FC0FA89389F3}">
            <xm:f>OR($B$39=INputs!$A$3,$B$39=INputs!$A$4)</xm:f>
            <x14:dxf>
              <font>
                <color theme="2" tint="-0.499984740745262"/>
              </font>
              <fill>
                <patternFill>
                  <bgColor theme="2" tint="-0.499984740745262"/>
                </patternFill>
              </fill>
              <border>
                <left/>
                <right/>
                <top/>
                <bottom/>
                <vertical/>
                <horizontal/>
              </border>
            </x14:dxf>
          </x14:cfRule>
          <xm:sqref>E39:V42</xm:sqref>
        </x14:conditionalFormatting>
        <x14:conditionalFormatting xmlns:xm="http://schemas.microsoft.com/office/excel/2006/main">
          <x14:cfRule type="expression" priority="12" id="{5F372103-91F6-4601-8897-B08FC0AA0A99}">
            <xm:f>OR($B$43=INputs!$A$3,$B$43=INputs!$A$4)</xm:f>
            <x14:dxf>
              <font>
                <color theme="2" tint="-0.499984740745262"/>
              </font>
              <fill>
                <patternFill>
                  <bgColor theme="2" tint="-0.499984740745262"/>
                </patternFill>
              </fill>
              <border>
                <left/>
                <right/>
                <top/>
                <bottom/>
                <vertical/>
                <horizontal/>
              </border>
            </x14:dxf>
          </x14:cfRule>
          <xm:sqref>E43:V46</xm:sqref>
        </x14:conditionalFormatting>
        <x14:conditionalFormatting xmlns:xm="http://schemas.microsoft.com/office/excel/2006/main">
          <x14:cfRule type="expression" priority="11" id="{EDDDE512-055E-469A-AC5D-069113EAC6D4}">
            <xm:f>OR($B$47=INputs!$A$3,$B$11=INputs!$A$4)</xm:f>
            <x14:dxf>
              <font>
                <color theme="2" tint="-0.499984740745262"/>
              </font>
              <fill>
                <patternFill>
                  <bgColor theme="2" tint="-0.499984740745262"/>
                </patternFill>
              </fill>
              <border>
                <left/>
                <right/>
                <top/>
                <bottom/>
                <vertical/>
                <horizontal/>
              </border>
            </x14:dxf>
          </x14:cfRule>
          <xm:sqref>E47:V50</xm:sqref>
        </x14:conditionalFormatting>
        <x14:conditionalFormatting xmlns:xm="http://schemas.microsoft.com/office/excel/2006/main">
          <x14:cfRule type="expression" priority="10" id="{AF512960-F41E-4EAB-A502-D3C29B6C0B1A}">
            <xm:f>OR($B$51=INputs!$A$3,$B$51=INputs!$A$4)</xm:f>
            <x14:dxf>
              <font>
                <color theme="2" tint="-0.499984740745262"/>
              </font>
              <fill>
                <patternFill>
                  <bgColor theme="2" tint="-0.499984740745262"/>
                </patternFill>
              </fill>
            </x14:dxf>
          </x14:cfRule>
          <xm:sqref>E51:V54</xm:sqref>
        </x14:conditionalFormatting>
        <x14:conditionalFormatting xmlns:xm="http://schemas.microsoft.com/office/excel/2006/main">
          <x14:cfRule type="expression" priority="9" id="{17725542-CB4F-423F-89DE-5FF80761425C}">
            <xm:f>OR($B$55=INputs!$A$3,$B$55=INputs!$A$4)</xm:f>
            <x14:dxf>
              <font>
                <color theme="2" tint="-0.499984740745262"/>
              </font>
              <fill>
                <patternFill>
                  <bgColor theme="2" tint="-0.499984740745262"/>
                </patternFill>
              </fill>
              <border>
                <left/>
                <right/>
                <top/>
                <bottom/>
                <vertical/>
                <horizontal/>
              </border>
            </x14:dxf>
          </x14:cfRule>
          <xm:sqref>E55:V58</xm:sqref>
        </x14:conditionalFormatting>
        <x14:conditionalFormatting xmlns:xm="http://schemas.microsoft.com/office/excel/2006/main">
          <x14:cfRule type="expression" priority="8" id="{D8C59A46-2D2E-4409-BB52-0C90C67CD93C}">
            <xm:f>OR($B$59=INputs!$A$3,$B$59=INputs!$A$4)</xm:f>
            <x14:dxf>
              <font>
                <color theme="2" tint="-0.499984740745262"/>
              </font>
              <fill>
                <patternFill>
                  <bgColor theme="2" tint="-0.499984740745262"/>
                </patternFill>
              </fill>
              <border>
                <left/>
                <right/>
                <top/>
                <bottom/>
                <vertical/>
                <horizontal/>
              </border>
            </x14:dxf>
          </x14:cfRule>
          <xm:sqref>E59:V62</xm:sqref>
        </x14:conditionalFormatting>
        <x14:conditionalFormatting xmlns:xm="http://schemas.microsoft.com/office/excel/2006/main">
          <x14:cfRule type="expression" priority="7" id="{9E30E40D-EC14-40A5-9BD8-804343D4EC00}">
            <xm:f>OR($B$63=INputs!$A$3,$B$63=INputs!$A$4)</xm:f>
            <x14:dxf>
              <font>
                <color theme="2" tint="-0.499984740745262"/>
              </font>
              <fill>
                <patternFill>
                  <bgColor theme="2" tint="-0.499984740745262"/>
                </patternFill>
              </fill>
              <border>
                <left/>
                <right/>
                <top/>
                <bottom/>
                <vertical/>
                <horizontal/>
              </border>
            </x14:dxf>
          </x14:cfRule>
          <xm:sqref>E63:V66</xm:sqref>
        </x14:conditionalFormatting>
        <x14:conditionalFormatting xmlns:xm="http://schemas.microsoft.com/office/excel/2006/main">
          <x14:cfRule type="expression" priority="6" id="{20F027F3-A745-4AE3-AB2F-912A7B2BE734}">
            <xm:f>OR($B$67=INputs!$A$3,$B$67=INputs!$A$4)</xm:f>
            <x14:dxf>
              <font>
                <color theme="2" tint="-0.499984740745262"/>
              </font>
              <fill>
                <patternFill>
                  <bgColor theme="2" tint="-0.499984740745262"/>
                </patternFill>
              </fill>
              <border>
                <left/>
                <right/>
                <top/>
                <bottom/>
                <vertical/>
                <horizontal/>
              </border>
            </x14:dxf>
          </x14:cfRule>
          <xm:sqref>E67:V70</xm:sqref>
        </x14:conditionalFormatting>
        <x14:conditionalFormatting xmlns:xm="http://schemas.microsoft.com/office/excel/2006/main">
          <x14:cfRule type="expression" priority="5" id="{990FE92C-9AA2-4D6D-A8A1-9AA7492BF7EE}">
            <xm:f>OR($B$71=INputs!$A$3,$B$71=INputs!$A$4)</xm:f>
            <x14:dxf>
              <font>
                <color theme="2" tint="-0.499984740745262"/>
              </font>
              <fill>
                <patternFill>
                  <bgColor theme="2" tint="-0.499984740745262"/>
                </patternFill>
              </fill>
              <border>
                <left/>
                <right/>
                <top/>
                <bottom/>
                <vertical/>
                <horizontal/>
              </border>
            </x14:dxf>
          </x14:cfRule>
          <xm:sqref>E71:V74</xm:sqref>
        </x14:conditionalFormatting>
        <x14:conditionalFormatting xmlns:xm="http://schemas.microsoft.com/office/excel/2006/main">
          <x14:cfRule type="expression" priority="4" id="{FB2FE041-3451-444F-A9E0-3494C6DFDE92}">
            <xm:f>OR($B$75=INputs!$A$3,$B$75=INputs!$A$4)</xm:f>
            <x14:dxf>
              <font>
                <color theme="2" tint="-0.499984740745262"/>
              </font>
              <fill>
                <patternFill>
                  <bgColor theme="2" tint="-0.499984740745262"/>
                </patternFill>
              </fill>
              <border>
                <left/>
                <right/>
                <top/>
                <bottom/>
                <vertical/>
                <horizontal/>
              </border>
            </x14:dxf>
          </x14:cfRule>
          <xm:sqref>E75:V78</xm:sqref>
        </x14:conditionalFormatting>
        <x14:conditionalFormatting xmlns:xm="http://schemas.microsoft.com/office/excel/2006/main">
          <x14:cfRule type="expression" priority="3" id="{5C20BAF9-FB5E-459A-800C-A2561A4EB723}">
            <xm:f>OR($B$79=INputs!$A$3,$B$79=INputs!$A$4)</xm:f>
            <x14:dxf>
              <font>
                <color theme="2" tint="-0.499984740745262"/>
              </font>
              <fill>
                <patternFill>
                  <bgColor theme="2" tint="-0.499984740745262"/>
                </patternFill>
              </fill>
              <border>
                <left/>
                <right/>
                <top/>
                <bottom/>
                <vertical/>
                <horizontal/>
              </border>
            </x14:dxf>
          </x14:cfRule>
          <xm:sqref>E79:V82</xm:sqref>
        </x14:conditionalFormatting>
        <x14:conditionalFormatting xmlns:xm="http://schemas.microsoft.com/office/excel/2006/main">
          <x14:cfRule type="expression" priority="2" id="{DD4CDA42-B252-4797-85D2-5592FF636AF1}">
            <xm:f>OR($B$83=INputs!$A$3,$B$83=INputs!$A$4)</xm:f>
            <x14:dxf>
              <font>
                <color theme="2" tint="-0.499984740745262"/>
              </font>
              <fill>
                <patternFill>
                  <bgColor theme="2" tint="-0.499984740745262"/>
                </patternFill>
              </fill>
              <border>
                <left/>
                <right/>
                <top/>
                <bottom/>
                <vertical/>
                <horizontal/>
              </border>
            </x14:dxf>
          </x14:cfRule>
          <xm:sqref>E83:V86</xm:sqref>
        </x14:conditionalFormatting>
        <x14:conditionalFormatting xmlns:xm="http://schemas.microsoft.com/office/excel/2006/main">
          <x14:cfRule type="expression" priority="1" id="{FBDCE04C-A740-4A74-A2DA-43440687A3FB}">
            <xm:f>OR($B$87=INputs!$A$3,$B$87=INputs!$A$4)</xm:f>
            <x14:dxf>
              <font>
                <color theme="2" tint="-0.499984740745262"/>
              </font>
              <fill>
                <patternFill>
                  <bgColor theme="2" tint="-0.499984740745262"/>
                </patternFill>
              </fill>
              <border>
                <left/>
                <right/>
                <top/>
                <bottom/>
                <vertical/>
                <horizontal/>
              </border>
            </x14:dxf>
          </x14:cfRule>
          <xm:sqref>E87:V90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D192"/>
  <sheetViews>
    <sheetView showGridLines="0" zoomScaleNormal="100" workbookViewId="0">
      <pane xSplit="1" ySplit="11" topLeftCell="C12" activePane="bottomRight" state="frozen"/>
      <selection pane="topRight" activeCell="B1" sqref="B1"/>
      <selection pane="bottomLeft" activeCell="A5" sqref="A5"/>
      <selection pane="bottomRight" activeCell="K13" sqref="K13:K20"/>
    </sheetView>
  </sheetViews>
  <sheetFormatPr defaultRowHeight="14.5" outlineLevelRow="1" x14ac:dyDescent="0.35"/>
  <cols>
    <col min="1" max="1" width="3.7265625" style="88" customWidth="1"/>
    <col min="2" max="2" width="3.7265625" style="88" hidden="1" customWidth="1"/>
    <col min="3" max="3" width="40.81640625" bestFit="1" customWidth="1"/>
    <col min="4" max="4" width="2.1796875" customWidth="1"/>
    <col min="5" max="5" width="41.7265625" customWidth="1"/>
    <col min="6" max="6" width="2.1796875" customWidth="1"/>
    <col min="7" max="7" width="48.81640625" customWidth="1"/>
    <col min="8" max="8" width="2.1796875" customWidth="1"/>
    <col min="9" max="9" width="48.54296875" customWidth="1"/>
    <col min="10" max="10" width="2.1796875" customWidth="1"/>
    <col min="11" max="11" width="34.1796875" customWidth="1"/>
    <col min="12" max="12" width="2.1796875" customWidth="1"/>
    <col min="13" max="13" width="3.54296875" customWidth="1"/>
    <col min="14" max="14" width="70.453125" customWidth="1"/>
    <col min="15" max="15" width="2.1796875" customWidth="1"/>
    <col min="16" max="16" width="3.54296875" customWidth="1"/>
    <col min="17" max="17" width="34.1796875" customWidth="1"/>
    <col min="18" max="18" width="2.1796875" customWidth="1"/>
    <col min="19" max="19" width="3.54296875" customWidth="1"/>
    <col min="20" max="20" width="48.54296875" customWidth="1"/>
    <col min="21" max="21" width="2.1796875" customWidth="1"/>
    <col min="22" max="22" width="2.81640625" style="121" customWidth="1"/>
    <col min="23" max="23" width="60.54296875" customWidth="1"/>
    <col min="24" max="24" width="2.1796875" customWidth="1"/>
    <col min="25" max="25" width="3" customWidth="1"/>
    <col min="26" max="26" width="60.54296875" customWidth="1"/>
    <col min="27" max="27" width="2.1796875" customWidth="1"/>
    <col min="28" max="28" width="2.7265625" customWidth="1"/>
    <col min="29" max="29" width="53.81640625" customWidth="1"/>
  </cols>
  <sheetData>
    <row r="1" spans="1:30" ht="23.5" x14ac:dyDescent="0.55000000000000004">
      <c r="C1" s="43" t="s">
        <v>102</v>
      </c>
    </row>
    <row r="2" spans="1:30" ht="10.5" customHeight="1" thickBot="1" x14ac:dyDescent="0.4"/>
    <row r="3" spans="1:30" ht="27.75" customHeight="1" thickBot="1" x14ac:dyDescent="0.4">
      <c r="C3" s="97" t="s">
        <v>116</v>
      </c>
      <c r="D3" s="17"/>
      <c r="E3" s="97" t="s">
        <v>271</v>
      </c>
      <c r="F3" s="17"/>
      <c r="G3" s="97" t="s">
        <v>272</v>
      </c>
      <c r="H3" s="17"/>
      <c r="I3" s="97" t="s">
        <v>273</v>
      </c>
      <c r="J3" s="17"/>
      <c r="K3" s="97" t="s">
        <v>274</v>
      </c>
      <c r="L3" s="17"/>
      <c r="M3" s="659" t="s">
        <v>275</v>
      </c>
      <c r="N3" s="660"/>
      <c r="O3" s="17"/>
      <c r="P3" s="594" t="s">
        <v>276</v>
      </c>
      <c r="Q3" s="595"/>
      <c r="R3" s="17"/>
      <c r="S3" s="659" t="s">
        <v>277</v>
      </c>
      <c r="T3" s="660"/>
      <c r="U3" s="18"/>
      <c r="V3" s="659" t="s">
        <v>278</v>
      </c>
      <c r="W3" s="660"/>
      <c r="X3" s="145"/>
      <c r="Y3" s="659" t="s">
        <v>279</v>
      </c>
      <c r="Z3" s="660"/>
      <c r="AA3" s="17"/>
      <c r="AB3" s="659" t="s">
        <v>280</v>
      </c>
      <c r="AC3" s="660"/>
    </row>
    <row r="4" spans="1:30" ht="7" hidden="1" customHeight="1" x14ac:dyDescent="0.35">
      <c r="C4" s="156"/>
      <c r="D4" s="17"/>
      <c r="E4" s="157"/>
      <c r="F4" s="17"/>
      <c r="G4" s="156"/>
      <c r="H4" s="17"/>
      <c r="I4" s="157"/>
      <c r="J4" s="17"/>
      <c r="K4" s="157"/>
      <c r="L4" s="17"/>
      <c r="M4" s="157"/>
      <c r="N4" s="157"/>
      <c r="O4" s="17"/>
      <c r="P4" s="154"/>
      <c r="Q4" s="154"/>
      <c r="R4" s="17"/>
      <c r="S4" s="156"/>
      <c r="T4" s="156"/>
      <c r="U4" s="18"/>
      <c r="V4" s="157"/>
      <c r="W4" s="157"/>
      <c r="X4" s="145"/>
      <c r="Y4" s="157"/>
      <c r="Z4" s="157"/>
      <c r="AA4" s="17"/>
      <c r="AB4" s="157"/>
      <c r="AC4" s="157"/>
    </row>
    <row r="5" spans="1:30" s="3" customFormat="1" ht="192.65" hidden="1" customHeight="1" outlineLevel="1" x14ac:dyDescent="0.35">
      <c r="A5" s="239" t="s">
        <v>122</v>
      </c>
      <c r="B5" s="159"/>
      <c r="C5" s="180" t="s">
        <v>281</v>
      </c>
      <c r="D5" s="166"/>
      <c r="E5" s="181" t="s">
        <v>282</v>
      </c>
      <c r="F5" s="166"/>
      <c r="G5" s="181" t="s">
        <v>283</v>
      </c>
      <c r="H5" s="166"/>
      <c r="I5" s="181" t="s">
        <v>284</v>
      </c>
      <c r="J5" s="166"/>
      <c r="K5" s="181" t="s">
        <v>285</v>
      </c>
      <c r="L5" s="166"/>
      <c r="M5" s="800" t="s">
        <v>286</v>
      </c>
      <c r="N5" s="801"/>
      <c r="O5" s="166"/>
      <c r="P5" s="800" t="s">
        <v>287</v>
      </c>
      <c r="Q5" s="801"/>
      <c r="R5" s="166"/>
      <c r="S5" s="800" t="s">
        <v>288</v>
      </c>
      <c r="T5" s="566"/>
      <c r="U5" s="182"/>
      <c r="V5" s="566" t="s">
        <v>289</v>
      </c>
      <c r="W5" s="566"/>
      <c r="X5" s="182"/>
      <c r="Y5" s="566" t="s">
        <v>290</v>
      </c>
      <c r="Z5" s="566"/>
      <c r="AA5" s="182"/>
      <c r="AB5" s="566" t="s">
        <v>291</v>
      </c>
      <c r="AC5" s="566"/>
    </row>
    <row r="6" spans="1:30" s="3" customFormat="1" ht="14.5" hidden="1" customHeight="1" outlineLevel="1" x14ac:dyDescent="0.35">
      <c r="A6" s="639" t="s">
        <v>130</v>
      </c>
      <c r="B6" s="239"/>
      <c r="C6" s="172" t="s">
        <v>292</v>
      </c>
      <c r="D6" s="132"/>
      <c r="E6" s="175"/>
      <c r="F6" s="132"/>
      <c r="G6" s="175"/>
      <c r="H6" s="132"/>
      <c r="I6" s="172" t="s">
        <v>293</v>
      </c>
      <c r="J6" s="132"/>
      <c r="K6" s="172" t="s">
        <v>294</v>
      </c>
      <c r="L6" s="132"/>
      <c r="M6" s="569" t="s">
        <v>292</v>
      </c>
      <c r="N6" s="569"/>
      <c r="O6" s="132"/>
      <c r="P6" s="569" t="s">
        <v>295</v>
      </c>
      <c r="Q6" s="569"/>
      <c r="R6" s="132"/>
      <c r="S6" s="569" t="s">
        <v>295</v>
      </c>
      <c r="T6" s="569"/>
      <c r="U6" s="132"/>
      <c r="V6" s="569" t="s">
        <v>225</v>
      </c>
      <c r="W6" s="569"/>
      <c r="X6" s="132"/>
      <c r="Y6" s="569" t="s">
        <v>296</v>
      </c>
      <c r="Z6" s="569"/>
      <c r="AA6" s="132"/>
      <c r="AB6" s="569" t="s">
        <v>297</v>
      </c>
      <c r="AC6" s="569"/>
    </row>
    <row r="7" spans="1:30" s="3" customFormat="1" ht="14.5" hidden="1" customHeight="1" outlineLevel="1" x14ac:dyDescent="0.35">
      <c r="A7" s="639"/>
      <c r="B7" s="239"/>
      <c r="C7" s="175"/>
      <c r="D7" s="132"/>
      <c r="E7" s="175"/>
      <c r="F7" s="132"/>
      <c r="G7" s="175"/>
      <c r="H7" s="132"/>
      <c r="I7" s="175"/>
      <c r="J7" s="132"/>
      <c r="K7" s="175"/>
      <c r="L7" s="132"/>
      <c r="M7" s="569" t="s">
        <v>298</v>
      </c>
      <c r="N7" s="569"/>
      <c r="O7" s="132"/>
      <c r="P7" s="571"/>
      <c r="Q7" s="571"/>
      <c r="R7" s="132"/>
      <c r="S7" s="569" t="s">
        <v>299</v>
      </c>
      <c r="T7" s="569"/>
      <c r="U7" s="132"/>
      <c r="V7" s="571"/>
      <c r="W7" s="571"/>
      <c r="X7" s="132"/>
      <c r="Y7" s="571"/>
      <c r="Z7" s="571"/>
      <c r="AA7" s="132"/>
      <c r="AB7" s="571"/>
      <c r="AC7" s="571"/>
    </row>
    <row r="8" spans="1:30" s="3" customFormat="1" hidden="1" outlineLevel="1" x14ac:dyDescent="0.35">
      <c r="A8" s="639"/>
      <c r="B8" s="239"/>
      <c r="C8" s="175"/>
      <c r="D8" s="132"/>
      <c r="E8" s="175"/>
      <c r="F8" s="132"/>
      <c r="G8" s="175"/>
      <c r="H8" s="132"/>
      <c r="I8" s="175"/>
      <c r="J8" s="132"/>
      <c r="K8" s="175"/>
      <c r="L8" s="132"/>
      <c r="M8" s="569" t="s">
        <v>300</v>
      </c>
      <c r="N8" s="569"/>
      <c r="O8" s="132"/>
      <c r="P8" s="571"/>
      <c r="Q8" s="571"/>
      <c r="R8" s="132"/>
      <c r="S8" s="571"/>
      <c r="T8" s="571"/>
      <c r="U8" s="132"/>
      <c r="V8" s="571"/>
      <c r="W8" s="571"/>
      <c r="X8" s="132"/>
      <c r="Y8" s="571"/>
      <c r="Z8" s="571"/>
      <c r="AA8" s="132"/>
      <c r="AB8" s="571"/>
      <c r="AC8" s="571"/>
    </row>
    <row r="9" spans="1:30" s="3" customFormat="1" hidden="1" outlineLevel="1" x14ac:dyDescent="0.35">
      <c r="A9" s="639"/>
      <c r="B9" s="239"/>
      <c r="C9" s="175"/>
      <c r="D9" s="132"/>
      <c r="E9" s="175"/>
      <c r="F9" s="132"/>
      <c r="G9" s="175"/>
      <c r="H9" s="132"/>
      <c r="I9" s="175"/>
      <c r="J9" s="132"/>
      <c r="K9" s="175"/>
      <c r="L9" s="132"/>
      <c r="M9" s="569" t="s">
        <v>301</v>
      </c>
      <c r="N9" s="569"/>
      <c r="O9" s="132"/>
      <c r="P9" s="571"/>
      <c r="Q9" s="571"/>
      <c r="R9" s="132"/>
      <c r="S9" s="571"/>
      <c r="T9" s="571"/>
      <c r="U9" s="132"/>
      <c r="V9" s="571"/>
      <c r="W9" s="571"/>
      <c r="X9" s="132"/>
      <c r="Y9" s="571"/>
      <c r="Z9" s="571"/>
      <c r="AA9" s="132"/>
      <c r="AB9" s="571"/>
      <c r="AC9" s="571"/>
    </row>
    <row r="10" spans="1:30" s="3" customFormat="1" hidden="1" outlineLevel="1" x14ac:dyDescent="0.35">
      <c r="A10" s="639"/>
      <c r="B10" s="239"/>
      <c r="C10" s="175"/>
      <c r="D10" s="132"/>
      <c r="E10" s="175"/>
      <c r="F10" s="132"/>
      <c r="G10" s="175"/>
      <c r="H10" s="132"/>
      <c r="I10" s="175"/>
      <c r="J10" s="132"/>
      <c r="K10" s="175"/>
      <c r="L10" s="132"/>
      <c r="M10" s="569" t="s">
        <v>298</v>
      </c>
      <c r="N10" s="569"/>
      <c r="O10" s="132"/>
      <c r="P10" s="571"/>
      <c r="Q10" s="571"/>
      <c r="R10" s="132"/>
      <c r="S10" s="571"/>
      <c r="T10" s="571"/>
      <c r="U10" s="132"/>
      <c r="V10" s="571"/>
      <c r="W10" s="571"/>
      <c r="X10" s="132"/>
      <c r="Y10" s="571"/>
      <c r="Z10" s="571"/>
      <c r="AA10" s="132"/>
      <c r="AB10" s="571"/>
      <c r="AC10" s="571"/>
    </row>
    <row r="11" spans="1:30" collapsed="1" x14ac:dyDescent="0.35">
      <c r="C11" s="7" t="s">
        <v>138</v>
      </c>
      <c r="D11" s="17"/>
      <c r="E11" s="7" t="s">
        <v>138</v>
      </c>
      <c r="F11" s="17"/>
      <c r="G11" s="7" t="s">
        <v>138</v>
      </c>
      <c r="H11" s="17"/>
      <c r="I11" s="7" t="s">
        <v>138</v>
      </c>
      <c r="J11" s="17"/>
      <c r="K11" s="7" t="s">
        <v>138</v>
      </c>
      <c r="L11" s="17"/>
      <c r="M11" s="18"/>
      <c r="N11" s="29" t="s">
        <v>139</v>
      </c>
      <c r="O11" s="29"/>
      <c r="P11" s="637" t="s">
        <v>139</v>
      </c>
      <c r="Q11" s="637"/>
      <c r="R11" s="29"/>
      <c r="S11" s="637" t="s">
        <v>139</v>
      </c>
      <c r="T11" s="637"/>
      <c r="U11" s="29"/>
      <c r="V11" s="637" t="s">
        <v>139</v>
      </c>
      <c r="W11" s="637"/>
      <c r="X11" s="8"/>
      <c r="Y11" s="637" t="s">
        <v>139</v>
      </c>
      <c r="Z11" s="637"/>
      <c r="AA11" s="29"/>
      <c r="AB11" s="788" t="s">
        <v>139</v>
      </c>
      <c r="AC11" s="788"/>
      <c r="AD11" s="29"/>
    </row>
    <row r="12" spans="1:30" ht="6" customHeight="1" thickBot="1" x14ac:dyDescent="0.4">
      <c r="C12" s="30"/>
      <c r="D12" s="30"/>
      <c r="E12" s="30"/>
      <c r="F12" s="30"/>
      <c r="G12" s="30"/>
      <c r="H12" s="30"/>
      <c r="I12" s="30"/>
      <c r="J12" s="30"/>
      <c r="K12" s="30"/>
      <c r="L12" s="30"/>
      <c r="M12" s="30"/>
      <c r="N12" s="30"/>
      <c r="O12" s="30"/>
      <c r="P12" s="30"/>
      <c r="Q12" s="30"/>
      <c r="R12" s="30"/>
      <c r="S12" s="30"/>
      <c r="T12" s="30"/>
      <c r="U12" s="30"/>
      <c r="V12" s="110"/>
      <c r="W12" s="30"/>
      <c r="X12" s="30"/>
      <c r="Y12" s="30"/>
      <c r="Z12" s="30"/>
      <c r="AA12" s="30"/>
      <c r="AB12" s="30"/>
      <c r="AC12" s="30"/>
    </row>
    <row r="13" spans="1:30" x14ac:dyDescent="0.35">
      <c r="A13" s="553">
        <v>1</v>
      </c>
      <c r="B13" s="13">
        <f>A13+10</f>
        <v>11</v>
      </c>
      <c r="C13" s="794"/>
      <c r="D13" s="79"/>
      <c r="E13" s="797"/>
      <c r="F13" s="79"/>
      <c r="G13" s="540"/>
      <c r="H13" s="79"/>
      <c r="I13" s="797"/>
      <c r="J13" s="79"/>
      <c r="K13" s="797"/>
      <c r="L13" s="62"/>
      <c r="M13" s="60" t="b">
        <v>0</v>
      </c>
      <c r="N13" s="62" t="s">
        <v>302</v>
      </c>
      <c r="O13" s="62"/>
      <c r="P13" s="60" t="b">
        <v>0</v>
      </c>
      <c r="Q13" s="62" t="s">
        <v>303</v>
      </c>
      <c r="R13" s="62"/>
      <c r="S13" s="790" t="b">
        <v>0</v>
      </c>
      <c r="T13" s="62" t="s">
        <v>304</v>
      </c>
      <c r="U13" s="62"/>
      <c r="V13" s="790" t="b">
        <v>0</v>
      </c>
      <c r="W13" s="62" t="s">
        <v>305</v>
      </c>
      <c r="X13" s="62"/>
      <c r="Y13" s="790" t="b">
        <v>0</v>
      </c>
      <c r="Z13" s="62" t="s">
        <v>306</v>
      </c>
      <c r="AA13" s="62"/>
      <c r="AB13" s="790" t="b">
        <v>0</v>
      </c>
      <c r="AC13" s="71" t="s">
        <v>307</v>
      </c>
    </row>
    <row r="14" spans="1:30" x14ac:dyDescent="0.35">
      <c r="A14" s="554"/>
      <c r="B14" s="247">
        <f>B13+1</f>
        <v>12</v>
      </c>
      <c r="C14" s="795"/>
      <c r="D14" s="25"/>
      <c r="E14" s="798"/>
      <c r="F14" s="25"/>
      <c r="G14" s="541"/>
      <c r="H14" s="25"/>
      <c r="I14" s="798"/>
      <c r="J14" s="25"/>
      <c r="K14" s="798"/>
      <c r="M14" s="64" t="b">
        <v>0</v>
      </c>
      <c r="N14" t="s">
        <v>308</v>
      </c>
      <c r="Q14" s="72" t="s">
        <v>138</v>
      </c>
      <c r="S14" s="791"/>
      <c r="T14" s="72" t="s">
        <v>138</v>
      </c>
      <c r="U14" s="44"/>
      <c r="V14" s="791"/>
      <c r="W14" s="44"/>
      <c r="X14" s="44"/>
      <c r="Y14" s="791"/>
      <c r="Z14" s="72" t="s">
        <v>138</v>
      </c>
      <c r="AB14" s="791"/>
      <c r="AC14" s="73"/>
    </row>
    <row r="15" spans="1:30" x14ac:dyDescent="0.35">
      <c r="A15" s="554"/>
      <c r="B15" s="247">
        <f t="shared" ref="B15:B20" si="0">B14+1</f>
        <v>13</v>
      </c>
      <c r="C15" s="795"/>
      <c r="D15" s="25"/>
      <c r="E15" s="798"/>
      <c r="F15" s="25"/>
      <c r="G15" s="541"/>
      <c r="H15" s="25"/>
      <c r="I15" s="798"/>
      <c r="J15" s="25"/>
      <c r="K15" s="798"/>
      <c r="M15" s="64" t="b">
        <v>0</v>
      </c>
      <c r="N15" t="s">
        <v>309</v>
      </c>
      <c r="Q15" s="9"/>
      <c r="T15" s="44"/>
      <c r="V15" s="122" t="b">
        <v>0</v>
      </c>
      <c r="W15" t="s">
        <v>310</v>
      </c>
      <c r="Z15" s="44"/>
      <c r="AC15" s="66"/>
    </row>
    <row r="16" spans="1:30" x14ac:dyDescent="0.35">
      <c r="A16" s="554"/>
      <c r="B16" s="247">
        <f t="shared" si="0"/>
        <v>14</v>
      </c>
      <c r="C16" s="795"/>
      <c r="D16" s="25"/>
      <c r="E16" s="798"/>
      <c r="F16" s="25"/>
      <c r="G16" s="541"/>
      <c r="H16" s="25"/>
      <c r="I16" s="798"/>
      <c r="J16" s="25"/>
      <c r="K16" s="798"/>
      <c r="M16" s="64" t="b">
        <v>0</v>
      </c>
      <c r="N16" t="s">
        <v>311</v>
      </c>
      <c r="Q16" s="9"/>
      <c r="S16" s="45" t="b">
        <v>0</v>
      </c>
      <c r="T16" s="44" t="s">
        <v>312</v>
      </c>
      <c r="Y16" s="791" t="b">
        <v>0</v>
      </c>
      <c r="Z16" t="s">
        <v>313</v>
      </c>
      <c r="AC16" s="66"/>
    </row>
    <row r="17" spans="1:29" x14ac:dyDescent="0.35">
      <c r="A17" s="554"/>
      <c r="B17" s="247">
        <f t="shared" si="0"/>
        <v>15</v>
      </c>
      <c r="C17" s="795"/>
      <c r="D17" s="25"/>
      <c r="E17" s="798"/>
      <c r="F17" s="25"/>
      <c r="G17" s="541"/>
      <c r="H17" s="25"/>
      <c r="I17" s="798"/>
      <c r="J17" s="25"/>
      <c r="K17" s="798"/>
      <c r="N17" s="74" t="s">
        <v>138</v>
      </c>
      <c r="S17" s="789" t="s">
        <v>314</v>
      </c>
      <c r="T17" s="789"/>
      <c r="V17" s="789" t="s">
        <v>315</v>
      </c>
      <c r="W17" s="789"/>
      <c r="Y17" s="791"/>
      <c r="AC17" s="66"/>
    </row>
    <row r="18" spans="1:29" x14ac:dyDescent="0.35">
      <c r="A18" s="554"/>
      <c r="B18" s="247">
        <f t="shared" si="0"/>
        <v>16</v>
      </c>
      <c r="C18" s="795"/>
      <c r="D18" s="25"/>
      <c r="E18" s="798"/>
      <c r="F18" s="25"/>
      <c r="G18" s="541"/>
      <c r="H18" s="25"/>
      <c r="I18" s="798"/>
      <c r="J18" s="25"/>
      <c r="K18" s="798"/>
      <c r="N18" s="655"/>
      <c r="S18" s="64" t="b">
        <v>0</v>
      </c>
      <c r="T18" t="s">
        <v>316</v>
      </c>
      <c r="V18" s="122" t="b">
        <v>0</v>
      </c>
      <c r="W18" t="s">
        <v>317</v>
      </c>
      <c r="AC18" s="66"/>
    </row>
    <row r="19" spans="1:29" x14ac:dyDescent="0.35">
      <c r="A19" s="554"/>
      <c r="B19" s="247">
        <f t="shared" si="0"/>
        <v>17</v>
      </c>
      <c r="C19" s="795"/>
      <c r="D19" s="25"/>
      <c r="E19" s="798"/>
      <c r="F19" s="25"/>
      <c r="G19" s="541"/>
      <c r="H19" s="25"/>
      <c r="I19" s="798"/>
      <c r="J19" s="25"/>
      <c r="K19" s="798"/>
      <c r="N19" s="655"/>
      <c r="T19" s="74" t="s">
        <v>140</v>
      </c>
      <c r="W19" s="74" t="s">
        <v>140</v>
      </c>
      <c r="X19" s="74"/>
      <c r="Y19" s="74"/>
      <c r="Z19" s="74"/>
      <c r="AC19" s="66"/>
    </row>
    <row r="20" spans="1:29" ht="15" thickBot="1" x14ac:dyDescent="0.4">
      <c r="A20" s="555"/>
      <c r="B20" s="247">
        <f t="shared" si="0"/>
        <v>18</v>
      </c>
      <c r="C20" s="796"/>
      <c r="D20" s="128"/>
      <c r="E20" s="799"/>
      <c r="F20" s="128"/>
      <c r="G20" s="542"/>
      <c r="H20" s="128"/>
      <c r="I20" s="799"/>
      <c r="J20" s="128"/>
      <c r="K20" s="799"/>
      <c r="L20" s="67"/>
      <c r="M20" s="67"/>
      <c r="N20" s="67"/>
      <c r="O20" s="67"/>
      <c r="P20" s="67"/>
      <c r="Q20" s="67"/>
      <c r="R20" s="67"/>
      <c r="S20" s="67"/>
      <c r="T20" s="75"/>
      <c r="U20" s="67"/>
      <c r="V20" s="104"/>
      <c r="W20" s="75"/>
      <c r="X20" s="75"/>
      <c r="Y20" s="75"/>
      <c r="Z20" s="75"/>
      <c r="AA20" s="67"/>
      <c r="AB20" s="67"/>
      <c r="AC20" s="70"/>
    </row>
    <row r="21" spans="1:29" ht="6" customHeight="1" thickBot="1" x14ac:dyDescent="0.4">
      <c r="C21" s="31"/>
      <c r="D21" s="31"/>
      <c r="E21" s="31"/>
      <c r="F21" s="31"/>
      <c r="G21" s="31"/>
      <c r="H21" s="31"/>
      <c r="I21" s="31"/>
      <c r="J21" s="31"/>
      <c r="K21" s="31"/>
      <c r="L21" s="30"/>
      <c r="M21" s="30"/>
      <c r="N21" s="30"/>
      <c r="O21" s="30"/>
      <c r="P21" s="30"/>
      <c r="Q21" s="30"/>
      <c r="R21" s="30"/>
      <c r="S21" s="30"/>
      <c r="T21" s="30"/>
      <c r="U21" s="30"/>
      <c r="V21" s="110"/>
      <c r="W21" s="30"/>
      <c r="X21" s="30"/>
      <c r="Y21" s="30"/>
      <c r="Z21" s="30"/>
      <c r="AA21" s="30"/>
      <c r="AB21" s="30"/>
      <c r="AC21" s="30"/>
    </row>
    <row r="22" spans="1:29" x14ac:dyDescent="0.35">
      <c r="A22" s="553">
        <v>2</v>
      </c>
      <c r="B22" s="13">
        <f>B13+10</f>
        <v>21</v>
      </c>
      <c r="C22" s="794"/>
      <c r="D22" s="79"/>
      <c r="E22" s="797"/>
      <c r="F22" s="79"/>
      <c r="G22" s="540"/>
      <c r="H22" s="79"/>
      <c r="I22" s="797"/>
      <c r="J22" s="79"/>
      <c r="K22" s="797"/>
      <c r="L22" s="62"/>
      <c r="M22" s="60" t="b">
        <v>0</v>
      </c>
      <c r="N22" s="62" t="s">
        <v>302</v>
      </c>
      <c r="O22" s="62"/>
      <c r="P22" s="60" t="b">
        <v>0</v>
      </c>
      <c r="Q22" s="62" t="s">
        <v>303</v>
      </c>
      <c r="R22" s="62"/>
      <c r="S22" s="790" t="b">
        <v>0</v>
      </c>
      <c r="T22" s="62" t="s">
        <v>304</v>
      </c>
      <c r="U22" s="62"/>
      <c r="V22" s="790" t="b">
        <v>0</v>
      </c>
      <c r="W22" s="62" t="s">
        <v>305</v>
      </c>
      <c r="X22" s="62"/>
      <c r="Y22" s="790" t="b">
        <v>0</v>
      </c>
      <c r="Z22" s="62" t="s">
        <v>306</v>
      </c>
      <c r="AA22" s="62"/>
      <c r="AB22" s="790" t="b">
        <v>0</v>
      </c>
      <c r="AC22" s="71" t="s">
        <v>307</v>
      </c>
    </row>
    <row r="23" spans="1:29" x14ac:dyDescent="0.35">
      <c r="A23" s="554"/>
      <c r="B23" s="247">
        <f>B22+1</f>
        <v>22</v>
      </c>
      <c r="C23" s="795"/>
      <c r="D23" s="25"/>
      <c r="E23" s="798"/>
      <c r="F23" s="25"/>
      <c r="G23" s="541"/>
      <c r="H23" s="25"/>
      <c r="I23" s="798"/>
      <c r="J23" s="25"/>
      <c r="K23" s="798"/>
      <c r="M23" s="64" t="b">
        <v>0</v>
      </c>
      <c r="N23" t="s">
        <v>308</v>
      </c>
      <c r="Q23" s="72" t="s">
        <v>138</v>
      </c>
      <c r="S23" s="791"/>
      <c r="T23" s="72" t="s">
        <v>138</v>
      </c>
      <c r="U23" s="44"/>
      <c r="V23" s="791"/>
      <c r="W23" s="44"/>
      <c r="X23" s="44"/>
      <c r="Y23" s="791"/>
      <c r="Z23" s="72" t="s">
        <v>138</v>
      </c>
      <c r="AB23" s="791"/>
      <c r="AC23" s="73"/>
    </row>
    <row r="24" spans="1:29" x14ac:dyDescent="0.35">
      <c r="A24" s="554"/>
      <c r="B24" s="247">
        <f t="shared" ref="B24:B29" si="1">B23+1</f>
        <v>23</v>
      </c>
      <c r="C24" s="795"/>
      <c r="D24" s="25"/>
      <c r="E24" s="798"/>
      <c r="F24" s="25"/>
      <c r="G24" s="541"/>
      <c r="H24" s="25"/>
      <c r="I24" s="798"/>
      <c r="J24" s="25"/>
      <c r="K24" s="798"/>
      <c r="M24" s="64" t="b">
        <v>0</v>
      </c>
      <c r="N24" t="s">
        <v>309</v>
      </c>
      <c r="Q24" s="9"/>
      <c r="T24" s="44"/>
      <c r="V24" s="122" t="b">
        <v>0</v>
      </c>
      <c r="W24" t="s">
        <v>310</v>
      </c>
      <c r="Z24" s="44"/>
      <c r="AC24" s="66"/>
    </row>
    <row r="25" spans="1:29" x14ac:dyDescent="0.35">
      <c r="A25" s="554"/>
      <c r="B25" s="247">
        <f t="shared" si="1"/>
        <v>24</v>
      </c>
      <c r="C25" s="795"/>
      <c r="D25" s="25"/>
      <c r="E25" s="798"/>
      <c r="F25" s="25"/>
      <c r="G25" s="541"/>
      <c r="H25" s="25"/>
      <c r="I25" s="798"/>
      <c r="J25" s="25"/>
      <c r="K25" s="798"/>
      <c r="M25" s="64" t="b">
        <v>0</v>
      </c>
      <c r="N25" t="s">
        <v>311</v>
      </c>
      <c r="Q25" s="9"/>
      <c r="S25" s="45" t="b">
        <v>0</v>
      </c>
      <c r="T25" s="44" t="s">
        <v>312</v>
      </c>
      <c r="Y25" s="791" t="b">
        <v>0</v>
      </c>
      <c r="Z25" t="s">
        <v>312</v>
      </c>
      <c r="AC25" s="66"/>
    </row>
    <row r="26" spans="1:29" x14ac:dyDescent="0.35">
      <c r="A26" s="554"/>
      <c r="B26" s="247">
        <f t="shared" si="1"/>
        <v>25</v>
      </c>
      <c r="C26" s="795"/>
      <c r="D26" s="25"/>
      <c r="E26" s="798"/>
      <c r="F26" s="25"/>
      <c r="G26" s="541"/>
      <c r="H26" s="25"/>
      <c r="I26" s="798"/>
      <c r="J26" s="25"/>
      <c r="K26" s="798"/>
      <c r="N26" s="74" t="s">
        <v>138</v>
      </c>
      <c r="S26" s="789" t="s">
        <v>314</v>
      </c>
      <c r="T26" s="789"/>
      <c r="V26" s="789" t="s">
        <v>315</v>
      </c>
      <c r="W26" s="789"/>
      <c r="Y26" s="791"/>
      <c r="AC26" s="66"/>
    </row>
    <row r="27" spans="1:29" x14ac:dyDescent="0.35">
      <c r="A27" s="554"/>
      <c r="B27" s="247">
        <f t="shared" si="1"/>
        <v>26</v>
      </c>
      <c r="C27" s="795"/>
      <c r="D27" s="25"/>
      <c r="E27" s="798"/>
      <c r="F27" s="25"/>
      <c r="G27" s="541"/>
      <c r="H27" s="25"/>
      <c r="I27" s="798"/>
      <c r="J27" s="25"/>
      <c r="K27" s="798"/>
      <c r="N27" s="655"/>
      <c r="S27" s="64" t="b">
        <v>0</v>
      </c>
      <c r="T27" t="s">
        <v>316</v>
      </c>
      <c r="V27" s="122" t="b">
        <v>0</v>
      </c>
      <c r="W27" t="s">
        <v>317</v>
      </c>
      <c r="AC27" s="66"/>
    </row>
    <row r="28" spans="1:29" x14ac:dyDescent="0.35">
      <c r="A28" s="554"/>
      <c r="B28" s="247">
        <f t="shared" si="1"/>
        <v>27</v>
      </c>
      <c r="C28" s="795"/>
      <c r="D28" s="25"/>
      <c r="E28" s="798"/>
      <c r="F28" s="25"/>
      <c r="G28" s="541"/>
      <c r="H28" s="25"/>
      <c r="I28" s="798"/>
      <c r="J28" s="25"/>
      <c r="K28" s="798"/>
      <c r="N28" s="655"/>
      <c r="T28" s="74" t="s">
        <v>140</v>
      </c>
      <c r="W28" s="74" t="s">
        <v>140</v>
      </c>
      <c r="X28" s="74"/>
      <c r="Y28" s="74"/>
      <c r="Z28" s="74"/>
      <c r="AC28" s="66"/>
    </row>
    <row r="29" spans="1:29" ht="15" thickBot="1" x14ac:dyDescent="0.4">
      <c r="A29" s="555"/>
      <c r="B29" s="247">
        <f t="shared" si="1"/>
        <v>28</v>
      </c>
      <c r="C29" s="796"/>
      <c r="D29" s="128"/>
      <c r="E29" s="799"/>
      <c r="F29" s="128"/>
      <c r="G29" s="542"/>
      <c r="H29" s="128"/>
      <c r="I29" s="799"/>
      <c r="J29" s="128"/>
      <c r="K29" s="799"/>
      <c r="L29" s="67"/>
      <c r="M29" s="67"/>
      <c r="N29" s="67"/>
      <c r="O29" s="67"/>
      <c r="P29" s="67"/>
      <c r="Q29" s="67"/>
      <c r="R29" s="67"/>
      <c r="S29" s="67"/>
      <c r="T29" s="75"/>
      <c r="U29" s="67"/>
      <c r="V29" s="104"/>
      <c r="W29" s="75"/>
      <c r="X29" s="75"/>
      <c r="Y29" s="75"/>
      <c r="Z29" s="75"/>
      <c r="AA29" s="67"/>
      <c r="AB29" s="67"/>
      <c r="AC29" s="70"/>
    </row>
    <row r="30" spans="1:29" ht="6" customHeight="1" thickBot="1" x14ac:dyDescent="0.4">
      <c r="C30" s="31"/>
      <c r="D30" s="31"/>
      <c r="E30" s="31"/>
      <c r="F30" s="31"/>
      <c r="G30" s="31"/>
      <c r="H30" s="31"/>
      <c r="I30" s="31"/>
      <c r="J30" s="31"/>
      <c r="K30" s="31"/>
      <c r="L30" s="30"/>
      <c r="M30" s="30"/>
      <c r="N30" s="30"/>
      <c r="O30" s="30"/>
      <c r="P30" s="30"/>
      <c r="Q30" s="30"/>
      <c r="R30" s="30"/>
      <c r="S30" s="30"/>
      <c r="T30" s="30"/>
      <c r="U30" s="30"/>
      <c r="V30" s="110"/>
      <c r="W30" s="30"/>
      <c r="X30" s="30"/>
      <c r="Y30" s="30"/>
      <c r="Z30" s="30"/>
      <c r="AA30" s="30"/>
      <c r="AB30" s="30"/>
      <c r="AC30" s="30"/>
    </row>
    <row r="31" spans="1:29" x14ac:dyDescent="0.35">
      <c r="A31" s="553">
        <v>3</v>
      </c>
      <c r="B31" s="13">
        <f>B22+10</f>
        <v>31</v>
      </c>
      <c r="C31" s="794"/>
      <c r="D31" s="79"/>
      <c r="E31" s="797"/>
      <c r="F31" s="79"/>
      <c r="G31" s="540"/>
      <c r="H31" s="79"/>
      <c r="I31" s="797"/>
      <c r="J31" s="79"/>
      <c r="K31" s="797"/>
      <c r="L31" s="62"/>
      <c r="M31" s="60" t="b">
        <v>0</v>
      </c>
      <c r="N31" s="62" t="s">
        <v>302</v>
      </c>
      <c r="O31" s="62"/>
      <c r="P31" s="60" t="b">
        <v>0</v>
      </c>
      <c r="Q31" s="62" t="s">
        <v>303</v>
      </c>
      <c r="R31" s="62"/>
      <c r="S31" s="790" t="b">
        <v>0</v>
      </c>
      <c r="T31" s="62" t="s">
        <v>304</v>
      </c>
      <c r="U31" s="62"/>
      <c r="V31" s="790" t="b">
        <v>0</v>
      </c>
      <c r="W31" s="62" t="s">
        <v>305</v>
      </c>
      <c r="X31" s="62"/>
      <c r="Y31" s="790" t="b">
        <v>0</v>
      </c>
      <c r="Z31" s="62" t="s">
        <v>306</v>
      </c>
      <c r="AA31" s="62"/>
      <c r="AB31" s="790" t="b">
        <v>0</v>
      </c>
      <c r="AC31" s="71" t="s">
        <v>307</v>
      </c>
    </row>
    <row r="32" spans="1:29" x14ac:dyDescent="0.35">
      <c r="A32" s="554"/>
      <c r="B32" s="247">
        <f>B31+1</f>
        <v>32</v>
      </c>
      <c r="C32" s="795"/>
      <c r="D32" s="25"/>
      <c r="E32" s="798"/>
      <c r="F32" s="25"/>
      <c r="G32" s="541"/>
      <c r="H32" s="25"/>
      <c r="I32" s="798"/>
      <c r="J32" s="25"/>
      <c r="K32" s="798"/>
      <c r="M32" s="64" t="b">
        <v>0</v>
      </c>
      <c r="N32" t="s">
        <v>308</v>
      </c>
      <c r="Q32" s="72" t="s">
        <v>138</v>
      </c>
      <c r="S32" s="791"/>
      <c r="T32" s="72" t="s">
        <v>138</v>
      </c>
      <c r="U32" s="44"/>
      <c r="V32" s="791"/>
      <c r="W32" s="44"/>
      <c r="X32" s="44"/>
      <c r="Y32" s="791"/>
      <c r="Z32" s="72" t="s">
        <v>138</v>
      </c>
      <c r="AB32" s="791"/>
      <c r="AC32" s="73"/>
    </row>
    <row r="33" spans="1:29" x14ac:dyDescent="0.35">
      <c r="A33" s="554"/>
      <c r="B33" s="247">
        <f t="shared" ref="B33:B38" si="2">B32+1</f>
        <v>33</v>
      </c>
      <c r="C33" s="795"/>
      <c r="D33" s="25"/>
      <c r="E33" s="798"/>
      <c r="F33" s="25"/>
      <c r="G33" s="541"/>
      <c r="H33" s="25"/>
      <c r="I33" s="798"/>
      <c r="J33" s="25"/>
      <c r="K33" s="798"/>
      <c r="M33" s="64" t="b">
        <v>0</v>
      </c>
      <c r="N33" t="s">
        <v>309</v>
      </c>
      <c r="Q33" s="9"/>
      <c r="T33" s="44"/>
      <c r="V33" s="122" t="b">
        <v>0</v>
      </c>
      <c r="W33" t="s">
        <v>310</v>
      </c>
      <c r="Z33" s="44"/>
      <c r="AC33" s="66"/>
    </row>
    <row r="34" spans="1:29" x14ac:dyDescent="0.35">
      <c r="A34" s="554"/>
      <c r="B34" s="247">
        <f t="shared" si="2"/>
        <v>34</v>
      </c>
      <c r="C34" s="795"/>
      <c r="D34" s="25"/>
      <c r="E34" s="798"/>
      <c r="F34" s="25"/>
      <c r="G34" s="541"/>
      <c r="H34" s="25"/>
      <c r="I34" s="798"/>
      <c r="J34" s="25"/>
      <c r="K34" s="798"/>
      <c r="M34" s="64" t="b">
        <v>0</v>
      </c>
      <c r="N34" t="s">
        <v>311</v>
      </c>
      <c r="Q34" s="9"/>
      <c r="S34" s="45" t="b">
        <v>0</v>
      </c>
      <c r="T34" s="44" t="s">
        <v>312</v>
      </c>
      <c r="Y34" s="791" t="b">
        <v>0</v>
      </c>
      <c r="Z34" t="s">
        <v>312</v>
      </c>
      <c r="AC34" s="66"/>
    </row>
    <row r="35" spans="1:29" x14ac:dyDescent="0.35">
      <c r="A35" s="554"/>
      <c r="B35" s="247">
        <f t="shared" si="2"/>
        <v>35</v>
      </c>
      <c r="C35" s="795"/>
      <c r="D35" s="25"/>
      <c r="E35" s="798"/>
      <c r="F35" s="25"/>
      <c r="G35" s="541"/>
      <c r="H35" s="25"/>
      <c r="I35" s="798"/>
      <c r="J35" s="25"/>
      <c r="K35" s="798"/>
      <c r="N35" s="74" t="s">
        <v>138</v>
      </c>
      <c r="S35" s="789" t="s">
        <v>314</v>
      </c>
      <c r="T35" s="789"/>
      <c r="V35" s="789" t="s">
        <v>315</v>
      </c>
      <c r="W35" s="789"/>
      <c r="Y35" s="791"/>
      <c r="AC35" s="66"/>
    </row>
    <row r="36" spans="1:29" x14ac:dyDescent="0.35">
      <c r="A36" s="554"/>
      <c r="B36" s="247">
        <f t="shared" si="2"/>
        <v>36</v>
      </c>
      <c r="C36" s="795"/>
      <c r="D36" s="25"/>
      <c r="E36" s="798"/>
      <c r="F36" s="25"/>
      <c r="G36" s="541"/>
      <c r="H36" s="25"/>
      <c r="I36" s="798"/>
      <c r="J36" s="25"/>
      <c r="K36" s="798"/>
      <c r="N36" s="655"/>
      <c r="S36" s="64" t="b">
        <v>0</v>
      </c>
      <c r="T36" t="s">
        <v>316</v>
      </c>
      <c r="V36" s="122" t="b">
        <v>0</v>
      </c>
      <c r="W36" t="s">
        <v>317</v>
      </c>
      <c r="AC36" s="66"/>
    </row>
    <row r="37" spans="1:29" x14ac:dyDescent="0.35">
      <c r="A37" s="554"/>
      <c r="B37" s="247">
        <f t="shared" si="2"/>
        <v>37</v>
      </c>
      <c r="C37" s="795"/>
      <c r="D37" s="25"/>
      <c r="E37" s="798"/>
      <c r="F37" s="25"/>
      <c r="G37" s="541"/>
      <c r="H37" s="25"/>
      <c r="I37" s="798"/>
      <c r="J37" s="25"/>
      <c r="K37" s="798"/>
      <c r="N37" s="655"/>
      <c r="T37" s="74" t="s">
        <v>140</v>
      </c>
      <c r="W37" s="74" t="s">
        <v>140</v>
      </c>
      <c r="X37" s="74"/>
      <c r="Y37" s="74"/>
      <c r="Z37" s="74"/>
      <c r="AC37" s="66"/>
    </row>
    <row r="38" spans="1:29" ht="15" thickBot="1" x14ac:dyDescent="0.4">
      <c r="A38" s="555"/>
      <c r="B38" s="247">
        <f t="shared" si="2"/>
        <v>38</v>
      </c>
      <c r="C38" s="796"/>
      <c r="D38" s="128"/>
      <c r="E38" s="799"/>
      <c r="F38" s="128"/>
      <c r="G38" s="542"/>
      <c r="H38" s="128"/>
      <c r="I38" s="799"/>
      <c r="J38" s="128"/>
      <c r="K38" s="799"/>
      <c r="L38" s="67"/>
      <c r="M38" s="67"/>
      <c r="N38" s="67"/>
      <c r="O38" s="67"/>
      <c r="P38" s="67"/>
      <c r="Q38" s="67"/>
      <c r="R38" s="67"/>
      <c r="S38" s="67"/>
      <c r="T38" s="75"/>
      <c r="U38" s="67"/>
      <c r="V38" s="104"/>
      <c r="W38" s="75"/>
      <c r="X38" s="75"/>
      <c r="Y38" s="75"/>
      <c r="Z38" s="75"/>
      <c r="AA38" s="67"/>
      <c r="AB38" s="67"/>
      <c r="AC38" s="70"/>
    </row>
    <row r="39" spans="1:29" ht="6" customHeight="1" thickBot="1" x14ac:dyDescent="0.4">
      <c r="C39" s="31"/>
      <c r="D39" s="31"/>
      <c r="E39" s="31"/>
      <c r="F39" s="31"/>
      <c r="G39" s="31"/>
      <c r="H39" s="31"/>
      <c r="I39" s="31"/>
      <c r="J39" s="31"/>
      <c r="K39" s="31"/>
      <c r="L39" s="30"/>
      <c r="M39" s="30"/>
      <c r="N39" s="30"/>
      <c r="O39" s="30"/>
      <c r="P39" s="30"/>
      <c r="Q39" s="30"/>
      <c r="R39" s="30"/>
      <c r="S39" s="30"/>
      <c r="T39" s="30"/>
      <c r="U39" s="30"/>
      <c r="V39" s="110"/>
      <c r="W39" s="30"/>
      <c r="X39" s="30"/>
      <c r="Y39" s="30"/>
      <c r="Z39" s="30"/>
      <c r="AA39" s="30"/>
      <c r="AB39" s="30"/>
      <c r="AC39" s="30"/>
    </row>
    <row r="40" spans="1:29" x14ac:dyDescent="0.35">
      <c r="A40" s="553">
        <v>4</v>
      </c>
      <c r="B40" s="13">
        <f>B31+10</f>
        <v>41</v>
      </c>
      <c r="C40" s="794"/>
      <c r="D40" s="79"/>
      <c r="E40" s="797"/>
      <c r="F40" s="79"/>
      <c r="G40" s="540"/>
      <c r="H40" s="79"/>
      <c r="I40" s="797"/>
      <c r="J40" s="79"/>
      <c r="K40" s="797"/>
      <c r="L40" s="62"/>
      <c r="M40" s="60" t="b">
        <v>0</v>
      </c>
      <c r="N40" s="62" t="s">
        <v>302</v>
      </c>
      <c r="O40" s="62"/>
      <c r="P40" s="60" t="b">
        <v>0</v>
      </c>
      <c r="Q40" s="62" t="s">
        <v>303</v>
      </c>
      <c r="R40" s="62"/>
      <c r="S40" s="790" t="b">
        <v>0</v>
      </c>
      <c r="T40" s="62" t="s">
        <v>304</v>
      </c>
      <c r="U40" s="62"/>
      <c r="V40" s="790" t="b">
        <v>0</v>
      </c>
      <c r="W40" s="62" t="s">
        <v>305</v>
      </c>
      <c r="X40" s="62"/>
      <c r="Y40" s="790" t="b">
        <v>0</v>
      </c>
      <c r="Z40" s="62" t="s">
        <v>306</v>
      </c>
      <c r="AA40" s="62"/>
      <c r="AB40" s="790" t="b">
        <v>0</v>
      </c>
      <c r="AC40" s="71" t="s">
        <v>307</v>
      </c>
    </row>
    <row r="41" spans="1:29" x14ac:dyDescent="0.35">
      <c r="A41" s="554"/>
      <c r="B41" s="247">
        <f>B40+1</f>
        <v>42</v>
      </c>
      <c r="C41" s="795"/>
      <c r="D41" s="25"/>
      <c r="E41" s="798"/>
      <c r="F41" s="25"/>
      <c r="G41" s="541"/>
      <c r="H41" s="25"/>
      <c r="I41" s="798"/>
      <c r="J41" s="25"/>
      <c r="K41" s="798"/>
      <c r="M41" s="64" t="b">
        <v>0</v>
      </c>
      <c r="N41" t="s">
        <v>308</v>
      </c>
      <c r="Q41" s="72" t="s">
        <v>138</v>
      </c>
      <c r="S41" s="791"/>
      <c r="T41" s="72" t="s">
        <v>138</v>
      </c>
      <c r="U41" s="44"/>
      <c r="V41" s="791"/>
      <c r="W41" s="44"/>
      <c r="X41" s="44"/>
      <c r="Y41" s="791"/>
      <c r="Z41" s="72" t="s">
        <v>138</v>
      </c>
      <c r="AB41" s="791"/>
      <c r="AC41" s="73"/>
    </row>
    <row r="42" spans="1:29" x14ac:dyDescent="0.35">
      <c r="A42" s="554"/>
      <c r="B42" s="247">
        <f t="shared" ref="B42:B47" si="3">B41+1</f>
        <v>43</v>
      </c>
      <c r="C42" s="795"/>
      <c r="D42" s="25"/>
      <c r="E42" s="798"/>
      <c r="F42" s="25"/>
      <c r="G42" s="541"/>
      <c r="H42" s="25"/>
      <c r="I42" s="798"/>
      <c r="J42" s="25"/>
      <c r="K42" s="798"/>
      <c r="M42" s="64" t="b">
        <v>0</v>
      </c>
      <c r="N42" t="s">
        <v>309</v>
      </c>
      <c r="Q42" s="9"/>
      <c r="T42" s="44"/>
      <c r="V42" s="122" t="b">
        <v>0</v>
      </c>
      <c r="W42" t="s">
        <v>310</v>
      </c>
      <c r="Z42" s="44"/>
      <c r="AC42" s="66"/>
    </row>
    <row r="43" spans="1:29" x14ac:dyDescent="0.35">
      <c r="A43" s="554"/>
      <c r="B43" s="247">
        <f t="shared" si="3"/>
        <v>44</v>
      </c>
      <c r="C43" s="795"/>
      <c r="D43" s="25"/>
      <c r="E43" s="798"/>
      <c r="F43" s="25"/>
      <c r="G43" s="541"/>
      <c r="H43" s="25"/>
      <c r="I43" s="798"/>
      <c r="J43" s="25"/>
      <c r="K43" s="798"/>
      <c r="M43" s="64" t="b">
        <v>0</v>
      </c>
      <c r="N43" t="s">
        <v>311</v>
      </c>
      <c r="Q43" s="9"/>
      <c r="S43" s="45" t="b">
        <v>0</v>
      </c>
      <c r="T43" s="44" t="s">
        <v>312</v>
      </c>
      <c r="Y43" s="791" t="b">
        <v>0</v>
      </c>
      <c r="Z43" t="s">
        <v>312</v>
      </c>
      <c r="AC43" s="66"/>
    </row>
    <row r="44" spans="1:29" x14ac:dyDescent="0.35">
      <c r="A44" s="554"/>
      <c r="B44" s="247">
        <f t="shared" si="3"/>
        <v>45</v>
      </c>
      <c r="C44" s="795"/>
      <c r="D44" s="25"/>
      <c r="E44" s="798"/>
      <c r="F44" s="25"/>
      <c r="G44" s="541"/>
      <c r="H44" s="25"/>
      <c r="I44" s="798"/>
      <c r="J44" s="25"/>
      <c r="K44" s="798"/>
      <c r="N44" s="74" t="s">
        <v>138</v>
      </c>
      <c r="S44" s="789" t="s">
        <v>314</v>
      </c>
      <c r="T44" s="789"/>
      <c r="V44" s="789" t="s">
        <v>315</v>
      </c>
      <c r="W44" s="789"/>
      <c r="Y44" s="791"/>
      <c r="AC44" s="66"/>
    </row>
    <row r="45" spans="1:29" x14ac:dyDescent="0.35">
      <c r="A45" s="554"/>
      <c r="B45" s="247">
        <f t="shared" si="3"/>
        <v>46</v>
      </c>
      <c r="C45" s="795"/>
      <c r="D45" s="25"/>
      <c r="E45" s="798"/>
      <c r="F45" s="25"/>
      <c r="G45" s="541"/>
      <c r="H45" s="25"/>
      <c r="I45" s="798"/>
      <c r="J45" s="25"/>
      <c r="K45" s="798"/>
      <c r="N45" s="655"/>
      <c r="S45" s="64" t="b">
        <v>0</v>
      </c>
      <c r="T45" t="s">
        <v>316</v>
      </c>
      <c r="V45" s="122" t="b">
        <v>0</v>
      </c>
      <c r="W45" t="s">
        <v>317</v>
      </c>
      <c r="AC45" s="66"/>
    </row>
    <row r="46" spans="1:29" x14ac:dyDescent="0.35">
      <c r="A46" s="554"/>
      <c r="B46" s="247">
        <f t="shared" si="3"/>
        <v>47</v>
      </c>
      <c r="C46" s="795"/>
      <c r="D46" s="25"/>
      <c r="E46" s="798"/>
      <c r="F46" s="25"/>
      <c r="G46" s="541"/>
      <c r="H46" s="25"/>
      <c r="I46" s="798"/>
      <c r="J46" s="25"/>
      <c r="K46" s="798"/>
      <c r="N46" s="655"/>
      <c r="T46" s="74" t="s">
        <v>140</v>
      </c>
      <c r="W46" s="74" t="s">
        <v>140</v>
      </c>
      <c r="X46" s="74"/>
      <c r="Y46" s="74"/>
      <c r="Z46" s="74"/>
      <c r="AC46" s="66"/>
    </row>
    <row r="47" spans="1:29" ht="15" thickBot="1" x14ac:dyDescent="0.4">
      <c r="A47" s="555"/>
      <c r="B47" s="247">
        <f t="shared" si="3"/>
        <v>48</v>
      </c>
      <c r="C47" s="796"/>
      <c r="D47" s="128"/>
      <c r="E47" s="799"/>
      <c r="F47" s="128"/>
      <c r="G47" s="542"/>
      <c r="H47" s="128"/>
      <c r="I47" s="799"/>
      <c r="J47" s="128"/>
      <c r="K47" s="799"/>
      <c r="L47" s="67"/>
      <c r="M47" s="67"/>
      <c r="N47" s="67"/>
      <c r="O47" s="67"/>
      <c r="P47" s="67"/>
      <c r="Q47" s="67"/>
      <c r="R47" s="67"/>
      <c r="S47" s="67"/>
      <c r="T47" s="75"/>
      <c r="U47" s="67"/>
      <c r="V47" s="104"/>
      <c r="W47" s="75"/>
      <c r="X47" s="75"/>
      <c r="Y47" s="75"/>
      <c r="Z47" s="75"/>
      <c r="AA47" s="67"/>
      <c r="AB47" s="67"/>
      <c r="AC47" s="70"/>
    </row>
    <row r="48" spans="1:29" ht="6" customHeight="1" thickBot="1" x14ac:dyDescent="0.4">
      <c r="C48" s="31"/>
      <c r="D48" s="31"/>
      <c r="E48" s="31"/>
      <c r="F48" s="31"/>
      <c r="G48" s="31"/>
      <c r="H48" s="31"/>
      <c r="I48" s="31"/>
      <c r="J48" s="31"/>
      <c r="K48" s="31"/>
      <c r="L48" s="30"/>
      <c r="M48" s="30"/>
      <c r="N48" s="30"/>
      <c r="O48" s="30"/>
      <c r="P48" s="30"/>
      <c r="Q48" s="30"/>
      <c r="R48" s="30"/>
      <c r="S48" s="30"/>
      <c r="T48" s="30"/>
      <c r="U48" s="30"/>
      <c r="V48" s="110"/>
      <c r="W48" s="30"/>
      <c r="X48" s="30"/>
      <c r="Y48" s="30"/>
      <c r="Z48" s="30"/>
      <c r="AA48" s="30"/>
      <c r="AB48" s="30"/>
      <c r="AC48" s="30"/>
    </row>
    <row r="49" spans="1:29" x14ac:dyDescent="0.35">
      <c r="A49" s="553">
        <v>5</v>
      </c>
      <c r="B49" s="13">
        <f>B40+10</f>
        <v>51</v>
      </c>
      <c r="C49" s="794"/>
      <c r="D49" s="79"/>
      <c r="E49" s="797"/>
      <c r="F49" s="79"/>
      <c r="G49" s="540"/>
      <c r="H49" s="79"/>
      <c r="I49" s="797"/>
      <c r="J49" s="79"/>
      <c r="K49" s="797"/>
      <c r="L49" s="62"/>
      <c r="M49" s="60" t="b">
        <v>0</v>
      </c>
      <c r="N49" s="62" t="s">
        <v>302</v>
      </c>
      <c r="O49" s="62"/>
      <c r="P49" s="60" t="b">
        <v>0</v>
      </c>
      <c r="Q49" s="62" t="s">
        <v>303</v>
      </c>
      <c r="R49" s="62"/>
      <c r="S49" s="790" t="b">
        <v>0</v>
      </c>
      <c r="T49" s="62" t="s">
        <v>304</v>
      </c>
      <c r="U49" s="62"/>
      <c r="V49" s="790" t="b">
        <v>0</v>
      </c>
      <c r="W49" s="62" t="s">
        <v>305</v>
      </c>
      <c r="X49" s="62"/>
      <c r="Y49" s="790" t="b">
        <v>0</v>
      </c>
      <c r="Z49" s="62" t="s">
        <v>306</v>
      </c>
      <c r="AA49" s="62"/>
      <c r="AB49" s="790" t="b">
        <v>0</v>
      </c>
      <c r="AC49" s="71" t="s">
        <v>307</v>
      </c>
    </row>
    <row r="50" spans="1:29" x14ac:dyDescent="0.35">
      <c r="A50" s="554"/>
      <c r="B50" s="247">
        <f>B49+1</f>
        <v>52</v>
      </c>
      <c r="C50" s="795"/>
      <c r="D50" s="25"/>
      <c r="E50" s="798"/>
      <c r="F50" s="25"/>
      <c r="G50" s="541"/>
      <c r="H50" s="25"/>
      <c r="I50" s="798"/>
      <c r="J50" s="25"/>
      <c r="K50" s="798"/>
      <c r="M50" s="64" t="b">
        <v>0</v>
      </c>
      <c r="N50" t="s">
        <v>308</v>
      </c>
      <c r="Q50" s="72" t="s">
        <v>138</v>
      </c>
      <c r="S50" s="791"/>
      <c r="T50" s="72" t="s">
        <v>138</v>
      </c>
      <c r="U50" s="44"/>
      <c r="V50" s="791"/>
      <c r="W50" s="44"/>
      <c r="X50" s="44"/>
      <c r="Y50" s="791"/>
      <c r="Z50" s="72" t="s">
        <v>138</v>
      </c>
      <c r="AB50" s="791"/>
      <c r="AC50" s="73"/>
    </row>
    <row r="51" spans="1:29" x14ac:dyDescent="0.35">
      <c r="A51" s="554"/>
      <c r="B51" s="247">
        <f t="shared" ref="B51:B56" si="4">B50+1</f>
        <v>53</v>
      </c>
      <c r="C51" s="795"/>
      <c r="D51" s="25"/>
      <c r="E51" s="798"/>
      <c r="F51" s="25"/>
      <c r="G51" s="541"/>
      <c r="H51" s="25"/>
      <c r="I51" s="798"/>
      <c r="J51" s="25"/>
      <c r="K51" s="798"/>
      <c r="M51" s="64" t="b">
        <v>0</v>
      </c>
      <c r="N51" t="s">
        <v>309</v>
      </c>
      <c r="Q51" s="9"/>
      <c r="T51" s="44"/>
      <c r="V51" s="122" t="b">
        <v>0</v>
      </c>
      <c r="W51" t="s">
        <v>310</v>
      </c>
      <c r="Z51" s="44"/>
      <c r="AC51" s="66"/>
    </row>
    <row r="52" spans="1:29" x14ac:dyDescent="0.35">
      <c r="A52" s="554"/>
      <c r="B52" s="247">
        <f t="shared" si="4"/>
        <v>54</v>
      </c>
      <c r="C52" s="795"/>
      <c r="D52" s="25"/>
      <c r="E52" s="798"/>
      <c r="F52" s="25"/>
      <c r="G52" s="541"/>
      <c r="H52" s="25"/>
      <c r="I52" s="798"/>
      <c r="J52" s="25"/>
      <c r="K52" s="798"/>
      <c r="M52" s="64" t="b">
        <v>0</v>
      </c>
      <c r="N52" t="s">
        <v>311</v>
      </c>
      <c r="Q52" s="9"/>
      <c r="S52" s="45" t="b">
        <v>0</v>
      </c>
      <c r="T52" s="44" t="s">
        <v>312</v>
      </c>
      <c r="Y52" s="791" t="b">
        <v>0</v>
      </c>
      <c r="Z52" t="s">
        <v>312</v>
      </c>
      <c r="AC52" s="66"/>
    </row>
    <row r="53" spans="1:29" x14ac:dyDescent="0.35">
      <c r="A53" s="554"/>
      <c r="B53" s="247">
        <f t="shared" si="4"/>
        <v>55</v>
      </c>
      <c r="C53" s="795"/>
      <c r="D53" s="25"/>
      <c r="E53" s="798"/>
      <c r="F53" s="25"/>
      <c r="G53" s="541"/>
      <c r="H53" s="25"/>
      <c r="I53" s="798"/>
      <c r="J53" s="25"/>
      <c r="K53" s="798"/>
      <c r="N53" s="74" t="s">
        <v>138</v>
      </c>
      <c r="S53" s="789" t="s">
        <v>314</v>
      </c>
      <c r="T53" s="789"/>
      <c r="V53" s="789" t="s">
        <v>315</v>
      </c>
      <c r="W53" s="789"/>
      <c r="Y53" s="791"/>
      <c r="AC53" s="66"/>
    </row>
    <row r="54" spans="1:29" x14ac:dyDescent="0.35">
      <c r="A54" s="554"/>
      <c r="B54" s="247">
        <f t="shared" si="4"/>
        <v>56</v>
      </c>
      <c r="C54" s="795"/>
      <c r="D54" s="25"/>
      <c r="E54" s="798"/>
      <c r="F54" s="25"/>
      <c r="G54" s="541"/>
      <c r="H54" s="25"/>
      <c r="I54" s="798"/>
      <c r="J54" s="25"/>
      <c r="K54" s="798"/>
      <c r="N54" s="655"/>
      <c r="S54" s="64" t="b">
        <v>0</v>
      </c>
      <c r="T54" t="s">
        <v>316</v>
      </c>
      <c r="V54" s="122" t="b">
        <v>0</v>
      </c>
      <c r="W54" t="s">
        <v>317</v>
      </c>
      <c r="AC54" s="66"/>
    </row>
    <row r="55" spans="1:29" x14ac:dyDescent="0.35">
      <c r="A55" s="554"/>
      <c r="B55" s="247">
        <f t="shared" si="4"/>
        <v>57</v>
      </c>
      <c r="C55" s="795"/>
      <c r="D55" s="25"/>
      <c r="E55" s="798"/>
      <c r="F55" s="25"/>
      <c r="G55" s="541"/>
      <c r="H55" s="25"/>
      <c r="I55" s="798"/>
      <c r="J55" s="25"/>
      <c r="K55" s="798"/>
      <c r="N55" s="655"/>
      <c r="T55" s="74" t="s">
        <v>140</v>
      </c>
      <c r="W55" s="74" t="s">
        <v>140</v>
      </c>
      <c r="X55" s="74"/>
      <c r="Y55" s="74"/>
      <c r="Z55" s="74"/>
      <c r="AC55" s="66"/>
    </row>
    <row r="56" spans="1:29" ht="15" thickBot="1" x14ac:dyDescent="0.4">
      <c r="A56" s="555"/>
      <c r="B56" s="247">
        <f t="shared" si="4"/>
        <v>58</v>
      </c>
      <c r="C56" s="796"/>
      <c r="D56" s="128"/>
      <c r="E56" s="799"/>
      <c r="F56" s="128"/>
      <c r="G56" s="542"/>
      <c r="H56" s="128"/>
      <c r="I56" s="799"/>
      <c r="J56" s="128"/>
      <c r="K56" s="799"/>
      <c r="L56" s="67"/>
      <c r="M56" s="67"/>
      <c r="N56" s="67"/>
      <c r="O56" s="67"/>
      <c r="P56" s="67"/>
      <c r="Q56" s="67"/>
      <c r="R56" s="67"/>
      <c r="S56" s="67"/>
      <c r="T56" s="75"/>
      <c r="U56" s="67"/>
      <c r="V56" s="104"/>
      <c r="W56" s="75"/>
      <c r="X56" s="75"/>
      <c r="Y56" s="75"/>
      <c r="Z56" s="75"/>
      <c r="AA56" s="67"/>
      <c r="AB56" s="67"/>
      <c r="AC56" s="70"/>
    </row>
    <row r="57" spans="1:29" ht="6" customHeight="1" thickBot="1" x14ac:dyDescent="0.4">
      <c r="C57" s="31"/>
      <c r="D57" s="31"/>
      <c r="E57" s="31"/>
      <c r="F57" s="31"/>
      <c r="G57" s="31"/>
      <c r="H57" s="31"/>
      <c r="I57" s="31"/>
      <c r="J57" s="31"/>
      <c r="K57" s="31"/>
      <c r="L57" s="30"/>
      <c r="M57" s="30"/>
      <c r="N57" s="30"/>
      <c r="O57" s="30"/>
      <c r="P57" s="30"/>
      <c r="Q57" s="30"/>
      <c r="R57" s="30"/>
      <c r="S57" s="30"/>
      <c r="T57" s="30"/>
      <c r="U57" s="30"/>
      <c r="V57" s="110"/>
      <c r="W57" s="30"/>
      <c r="X57" s="30"/>
      <c r="Y57" s="30"/>
      <c r="Z57" s="30"/>
      <c r="AA57" s="30"/>
      <c r="AB57" s="30"/>
      <c r="AC57" s="30"/>
    </row>
    <row r="58" spans="1:29" x14ac:dyDescent="0.35">
      <c r="A58" s="553">
        <v>6</v>
      </c>
      <c r="B58" s="13">
        <f>B49+10</f>
        <v>61</v>
      </c>
      <c r="C58" s="794"/>
      <c r="D58" s="79"/>
      <c r="E58" s="797"/>
      <c r="F58" s="79"/>
      <c r="G58" s="540"/>
      <c r="H58" s="79"/>
      <c r="I58" s="797"/>
      <c r="J58" s="79"/>
      <c r="K58" s="797"/>
      <c r="L58" s="62"/>
      <c r="M58" s="60" t="b">
        <v>0</v>
      </c>
      <c r="N58" s="62" t="s">
        <v>302</v>
      </c>
      <c r="O58" s="62"/>
      <c r="P58" s="60" t="b">
        <v>0</v>
      </c>
      <c r="Q58" s="62" t="s">
        <v>303</v>
      </c>
      <c r="R58" s="62"/>
      <c r="S58" s="790" t="b">
        <v>0</v>
      </c>
      <c r="T58" s="62" t="s">
        <v>304</v>
      </c>
      <c r="U58" s="62"/>
      <c r="V58" s="790" t="b">
        <v>0</v>
      </c>
      <c r="W58" s="62" t="s">
        <v>305</v>
      </c>
      <c r="X58" s="62"/>
      <c r="Y58" s="790" t="b">
        <v>0</v>
      </c>
      <c r="Z58" s="62" t="s">
        <v>306</v>
      </c>
      <c r="AA58" s="62"/>
      <c r="AB58" s="790" t="b">
        <v>0</v>
      </c>
      <c r="AC58" s="71" t="s">
        <v>307</v>
      </c>
    </row>
    <row r="59" spans="1:29" x14ac:dyDescent="0.35">
      <c r="A59" s="554"/>
      <c r="B59" s="247">
        <f>B58+1</f>
        <v>62</v>
      </c>
      <c r="C59" s="795"/>
      <c r="D59" s="25"/>
      <c r="E59" s="798"/>
      <c r="F59" s="25"/>
      <c r="G59" s="541"/>
      <c r="H59" s="25"/>
      <c r="I59" s="798"/>
      <c r="J59" s="25"/>
      <c r="K59" s="798"/>
      <c r="M59" s="64" t="b">
        <v>0</v>
      </c>
      <c r="N59" t="s">
        <v>308</v>
      </c>
      <c r="Q59" s="72" t="s">
        <v>138</v>
      </c>
      <c r="S59" s="791"/>
      <c r="T59" s="72" t="s">
        <v>138</v>
      </c>
      <c r="U59" s="44"/>
      <c r="V59" s="791"/>
      <c r="W59" s="44"/>
      <c r="X59" s="44"/>
      <c r="Y59" s="791"/>
      <c r="Z59" s="72" t="s">
        <v>138</v>
      </c>
      <c r="AB59" s="791"/>
      <c r="AC59" s="73"/>
    </row>
    <row r="60" spans="1:29" x14ac:dyDescent="0.35">
      <c r="A60" s="554"/>
      <c r="B60" s="247">
        <f t="shared" ref="B60:B65" si="5">B59+1</f>
        <v>63</v>
      </c>
      <c r="C60" s="795"/>
      <c r="D60" s="25"/>
      <c r="E60" s="798"/>
      <c r="F60" s="25"/>
      <c r="G60" s="541"/>
      <c r="H60" s="25"/>
      <c r="I60" s="798"/>
      <c r="J60" s="25"/>
      <c r="K60" s="798"/>
      <c r="M60" s="64" t="b">
        <v>0</v>
      </c>
      <c r="N60" t="s">
        <v>309</v>
      </c>
      <c r="Q60" s="9"/>
      <c r="T60" s="44"/>
      <c r="V60" s="122" t="b">
        <v>0</v>
      </c>
      <c r="W60" t="s">
        <v>310</v>
      </c>
      <c r="Z60" s="44"/>
      <c r="AC60" s="66"/>
    </row>
    <row r="61" spans="1:29" x14ac:dyDescent="0.35">
      <c r="A61" s="554"/>
      <c r="B61" s="247">
        <f t="shared" si="5"/>
        <v>64</v>
      </c>
      <c r="C61" s="795"/>
      <c r="D61" s="25"/>
      <c r="E61" s="798"/>
      <c r="F61" s="25"/>
      <c r="G61" s="541"/>
      <c r="H61" s="25"/>
      <c r="I61" s="798"/>
      <c r="J61" s="25"/>
      <c r="K61" s="798"/>
      <c r="M61" s="64" t="b">
        <v>0</v>
      </c>
      <c r="N61" t="s">
        <v>311</v>
      </c>
      <c r="Q61" s="9"/>
      <c r="S61" s="45" t="b">
        <v>0</v>
      </c>
      <c r="T61" s="44" t="s">
        <v>312</v>
      </c>
      <c r="Y61" s="791" t="b">
        <v>0</v>
      </c>
      <c r="Z61" t="s">
        <v>312</v>
      </c>
      <c r="AC61" s="66"/>
    </row>
    <row r="62" spans="1:29" x14ac:dyDescent="0.35">
      <c r="A62" s="554"/>
      <c r="B62" s="247">
        <f t="shared" si="5"/>
        <v>65</v>
      </c>
      <c r="C62" s="795"/>
      <c r="D62" s="25"/>
      <c r="E62" s="798"/>
      <c r="F62" s="25"/>
      <c r="G62" s="541"/>
      <c r="H62" s="25"/>
      <c r="I62" s="798"/>
      <c r="J62" s="25"/>
      <c r="K62" s="798"/>
      <c r="N62" s="74" t="s">
        <v>138</v>
      </c>
      <c r="S62" s="789" t="s">
        <v>314</v>
      </c>
      <c r="T62" s="789"/>
      <c r="V62" s="789" t="s">
        <v>315</v>
      </c>
      <c r="W62" s="789"/>
      <c r="Y62" s="791"/>
      <c r="AC62" s="66"/>
    </row>
    <row r="63" spans="1:29" x14ac:dyDescent="0.35">
      <c r="A63" s="554"/>
      <c r="B63" s="247">
        <f t="shared" si="5"/>
        <v>66</v>
      </c>
      <c r="C63" s="795"/>
      <c r="D63" s="25"/>
      <c r="E63" s="798"/>
      <c r="F63" s="25"/>
      <c r="G63" s="541"/>
      <c r="H63" s="25"/>
      <c r="I63" s="798"/>
      <c r="J63" s="25"/>
      <c r="K63" s="798"/>
      <c r="N63" s="655"/>
      <c r="S63" s="64" t="b">
        <v>0</v>
      </c>
      <c r="T63" t="s">
        <v>316</v>
      </c>
      <c r="V63" s="122" t="b">
        <v>0</v>
      </c>
      <c r="W63" t="s">
        <v>317</v>
      </c>
      <c r="AC63" s="66"/>
    </row>
    <row r="64" spans="1:29" x14ac:dyDescent="0.35">
      <c r="A64" s="554"/>
      <c r="B64" s="247">
        <f t="shared" si="5"/>
        <v>67</v>
      </c>
      <c r="C64" s="795"/>
      <c r="D64" s="25"/>
      <c r="E64" s="798"/>
      <c r="F64" s="25"/>
      <c r="G64" s="541"/>
      <c r="H64" s="25"/>
      <c r="I64" s="798"/>
      <c r="J64" s="25"/>
      <c r="K64" s="798"/>
      <c r="N64" s="655"/>
      <c r="T64" s="74" t="s">
        <v>140</v>
      </c>
      <c r="W64" s="74" t="s">
        <v>140</v>
      </c>
      <c r="X64" s="74"/>
      <c r="Y64" s="74"/>
      <c r="Z64" s="74"/>
      <c r="AC64" s="66"/>
    </row>
    <row r="65" spans="1:29" ht="15" thickBot="1" x14ac:dyDescent="0.4">
      <c r="A65" s="555"/>
      <c r="B65" s="247">
        <f t="shared" si="5"/>
        <v>68</v>
      </c>
      <c r="C65" s="796"/>
      <c r="D65" s="128"/>
      <c r="E65" s="799"/>
      <c r="F65" s="128"/>
      <c r="G65" s="542"/>
      <c r="H65" s="128"/>
      <c r="I65" s="799"/>
      <c r="J65" s="128"/>
      <c r="K65" s="799"/>
      <c r="L65" s="67"/>
      <c r="M65" s="67"/>
      <c r="N65" s="67"/>
      <c r="O65" s="67"/>
      <c r="P65" s="67"/>
      <c r="Q65" s="67"/>
      <c r="R65" s="67"/>
      <c r="S65" s="67"/>
      <c r="T65" s="75"/>
      <c r="U65" s="67"/>
      <c r="V65" s="104"/>
      <c r="W65" s="75"/>
      <c r="X65" s="75"/>
      <c r="Y65" s="75"/>
      <c r="Z65" s="75"/>
      <c r="AA65" s="67"/>
      <c r="AB65" s="67"/>
      <c r="AC65" s="70"/>
    </row>
    <row r="66" spans="1:29" ht="6" customHeight="1" thickBot="1" x14ac:dyDescent="0.4">
      <c r="C66" s="31"/>
      <c r="D66" s="31"/>
      <c r="E66" s="31"/>
      <c r="F66" s="31"/>
      <c r="G66" s="31"/>
      <c r="H66" s="31"/>
      <c r="I66" s="31"/>
      <c r="J66" s="31"/>
      <c r="K66" s="31"/>
      <c r="L66" s="30"/>
      <c r="M66" s="30"/>
      <c r="N66" s="30"/>
      <c r="O66" s="30"/>
      <c r="P66" s="30"/>
      <c r="Q66" s="30"/>
      <c r="R66" s="30"/>
      <c r="S66" s="30"/>
      <c r="T66" s="30"/>
      <c r="U66" s="30"/>
      <c r="V66" s="110"/>
      <c r="W66" s="30"/>
      <c r="X66" s="30"/>
      <c r="Y66" s="30"/>
      <c r="Z66" s="30"/>
      <c r="AA66" s="30"/>
      <c r="AB66" s="30"/>
      <c r="AC66" s="30"/>
    </row>
    <row r="67" spans="1:29" x14ac:dyDescent="0.35">
      <c r="A67" s="553">
        <v>7</v>
      </c>
      <c r="B67" s="13">
        <f>B58+10</f>
        <v>71</v>
      </c>
      <c r="C67" s="794"/>
      <c r="D67" s="79"/>
      <c r="E67" s="797"/>
      <c r="F67" s="79"/>
      <c r="G67" s="540"/>
      <c r="H67" s="79"/>
      <c r="I67" s="797"/>
      <c r="J67" s="79"/>
      <c r="K67" s="797"/>
      <c r="L67" s="62"/>
      <c r="M67" s="60" t="b">
        <v>0</v>
      </c>
      <c r="N67" s="62" t="s">
        <v>302</v>
      </c>
      <c r="O67" s="62"/>
      <c r="P67" s="60" t="b">
        <v>0</v>
      </c>
      <c r="Q67" s="62" t="s">
        <v>303</v>
      </c>
      <c r="R67" s="62"/>
      <c r="S67" s="790" t="b">
        <v>0</v>
      </c>
      <c r="T67" s="62" t="s">
        <v>304</v>
      </c>
      <c r="U67" s="62"/>
      <c r="V67" s="790" t="b">
        <v>0</v>
      </c>
      <c r="W67" s="62" t="s">
        <v>305</v>
      </c>
      <c r="X67" s="62"/>
      <c r="Y67" s="790" t="b">
        <v>0</v>
      </c>
      <c r="Z67" s="62" t="s">
        <v>306</v>
      </c>
      <c r="AA67" s="62"/>
      <c r="AB67" s="790" t="b">
        <v>0</v>
      </c>
      <c r="AC67" s="71" t="s">
        <v>307</v>
      </c>
    </row>
    <row r="68" spans="1:29" x14ac:dyDescent="0.35">
      <c r="A68" s="554"/>
      <c r="B68" s="247">
        <f>B67+1</f>
        <v>72</v>
      </c>
      <c r="C68" s="795"/>
      <c r="D68" s="25"/>
      <c r="E68" s="798"/>
      <c r="F68" s="25"/>
      <c r="G68" s="541"/>
      <c r="H68" s="25"/>
      <c r="I68" s="798"/>
      <c r="J68" s="25"/>
      <c r="K68" s="798"/>
      <c r="M68" s="64" t="b">
        <v>0</v>
      </c>
      <c r="N68" t="s">
        <v>308</v>
      </c>
      <c r="Q68" s="72" t="s">
        <v>138</v>
      </c>
      <c r="S68" s="791"/>
      <c r="T68" s="72" t="s">
        <v>138</v>
      </c>
      <c r="U68" s="44"/>
      <c r="V68" s="791"/>
      <c r="W68" s="44"/>
      <c r="X68" s="44"/>
      <c r="Y68" s="791"/>
      <c r="Z68" s="72" t="s">
        <v>138</v>
      </c>
      <c r="AB68" s="791"/>
      <c r="AC68" s="73"/>
    </row>
    <row r="69" spans="1:29" x14ac:dyDescent="0.35">
      <c r="A69" s="554"/>
      <c r="B69" s="247">
        <f t="shared" ref="B69:B74" si="6">B68+1</f>
        <v>73</v>
      </c>
      <c r="C69" s="795"/>
      <c r="D69" s="25"/>
      <c r="E69" s="798"/>
      <c r="F69" s="25"/>
      <c r="G69" s="541"/>
      <c r="H69" s="25"/>
      <c r="I69" s="798"/>
      <c r="J69" s="25"/>
      <c r="K69" s="798"/>
      <c r="M69" s="64" t="b">
        <v>0</v>
      </c>
      <c r="N69" t="s">
        <v>309</v>
      </c>
      <c r="Q69" s="9"/>
      <c r="T69" s="44"/>
      <c r="V69" s="122" t="b">
        <v>0</v>
      </c>
      <c r="W69" t="s">
        <v>310</v>
      </c>
      <c r="Z69" s="44"/>
      <c r="AC69" s="66"/>
    </row>
    <row r="70" spans="1:29" x14ac:dyDescent="0.35">
      <c r="A70" s="554"/>
      <c r="B70" s="247">
        <f t="shared" si="6"/>
        <v>74</v>
      </c>
      <c r="C70" s="795"/>
      <c r="D70" s="25"/>
      <c r="E70" s="798"/>
      <c r="F70" s="25"/>
      <c r="G70" s="541"/>
      <c r="H70" s="25"/>
      <c r="I70" s="798"/>
      <c r="J70" s="25"/>
      <c r="K70" s="798"/>
      <c r="M70" s="64" t="b">
        <v>0</v>
      </c>
      <c r="N70" t="s">
        <v>311</v>
      </c>
      <c r="Q70" s="9"/>
      <c r="S70" s="45" t="b">
        <v>0</v>
      </c>
      <c r="T70" s="44" t="s">
        <v>312</v>
      </c>
      <c r="Y70" s="791" t="b">
        <v>0</v>
      </c>
      <c r="Z70" t="s">
        <v>312</v>
      </c>
      <c r="AC70" s="66"/>
    </row>
    <row r="71" spans="1:29" x14ac:dyDescent="0.35">
      <c r="A71" s="554"/>
      <c r="B71" s="247">
        <f t="shared" si="6"/>
        <v>75</v>
      </c>
      <c r="C71" s="795"/>
      <c r="D71" s="25"/>
      <c r="E71" s="798"/>
      <c r="F71" s="25"/>
      <c r="G71" s="541"/>
      <c r="H71" s="25"/>
      <c r="I71" s="798"/>
      <c r="J71" s="25"/>
      <c r="K71" s="798"/>
      <c r="N71" s="74" t="s">
        <v>138</v>
      </c>
      <c r="S71" s="789" t="s">
        <v>314</v>
      </c>
      <c r="T71" s="789"/>
      <c r="V71" s="789" t="s">
        <v>315</v>
      </c>
      <c r="W71" s="789"/>
      <c r="Y71" s="791"/>
      <c r="AC71" s="66"/>
    </row>
    <row r="72" spans="1:29" x14ac:dyDescent="0.35">
      <c r="A72" s="554"/>
      <c r="B72" s="247">
        <f t="shared" si="6"/>
        <v>76</v>
      </c>
      <c r="C72" s="795"/>
      <c r="D72" s="25"/>
      <c r="E72" s="798"/>
      <c r="F72" s="25"/>
      <c r="G72" s="541"/>
      <c r="H72" s="25"/>
      <c r="I72" s="798"/>
      <c r="J72" s="25"/>
      <c r="K72" s="798"/>
      <c r="N72" s="655"/>
      <c r="S72" s="64" t="b">
        <v>0</v>
      </c>
      <c r="T72" t="s">
        <v>316</v>
      </c>
      <c r="V72" s="122" t="b">
        <v>0</v>
      </c>
      <c r="W72" t="s">
        <v>317</v>
      </c>
      <c r="AC72" s="66"/>
    </row>
    <row r="73" spans="1:29" x14ac:dyDescent="0.35">
      <c r="A73" s="554"/>
      <c r="B73" s="247">
        <f t="shared" si="6"/>
        <v>77</v>
      </c>
      <c r="C73" s="795"/>
      <c r="D73" s="25"/>
      <c r="E73" s="798"/>
      <c r="F73" s="25"/>
      <c r="G73" s="541"/>
      <c r="H73" s="25"/>
      <c r="I73" s="798"/>
      <c r="J73" s="25"/>
      <c r="K73" s="798"/>
      <c r="N73" s="655"/>
      <c r="T73" s="74" t="s">
        <v>140</v>
      </c>
      <c r="W73" s="74" t="s">
        <v>140</v>
      </c>
      <c r="X73" s="74"/>
      <c r="Y73" s="74"/>
      <c r="Z73" s="74"/>
      <c r="AC73" s="66"/>
    </row>
    <row r="74" spans="1:29" ht="15" thickBot="1" x14ac:dyDescent="0.4">
      <c r="A74" s="555"/>
      <c r="B74" s="247">
        <f t="shared" si="6"/>
        <v>78</v>
      </c>
      <c r="C74" s="796"/>
      <c r="D74" s="128"/>
      <c r="E74" s="799"/>
      <c r="F74" s="128"/>
      <c r="G74" s="542"/>
      <c r="H74" s="128"/>
      <c r="I74" s="799"/>
      <c r="J74" s="128"/>
      <c r="K74" s="799"/>
      <c r="L74" s="67"/>
      <c r="M74" s="67"/>
      <c r="N74" s="67"/>
      <c r="O74" s="67"/>
      <c r="P74" s="67"/>
      <c r="Q74" s="67"/>
      <c r="R74" s="67"/>
      <c r="S74" s="67"/>
      <c r="T74" s="75"/>
      <c r="U74" s="67"/>
      <c r="V74" s="104"/>
      <c r="W74" s="75"/>
      <c r="X74" s="75"/>
      <c r="Y74" s="75"/>
      <c r="Z74" s="75"/>
      <c r="AA74" s="67"/>
      <c r="AB74" s="67"/>
      <c r="AC74" s="70"/>
    </row>
    <row r="75" spans="1:29" ht="6" customHeight="1" thickBot="1" x14ac:dyDescent="0.4">
      <c r="C75" s="31"/>
      <c r="D75" s="31"/>
      <c r="E75" s="31"/>
      <c r="F75" s="31"/>
      <c r="G75" s="31"/>
      <c r="H75" s="31"/>
      <c r="I75" s="31"/>
      <c r="J75" s="31"/>
      <c r="K75" s="31"/>
      <c r="L75" s="30"/>
      <c r="M75" s="30"/>
      <c r="N75" s="30"/>
      <c r="O75" s="30"/>
      <c r="P75" s="30"/>
      <c r="Q75" s="30"/>
      <c r="R75" s="30"/>
      <c r="S75" s="30"/>
      <c r="T75" s="30"/>
      <c r="U75" s="30"/>
      <c r="V75" s="110"/>
      <c r="W75" s="30"/>
      <c r="X75" s="30"/>
      <c r="Y75" s="30"/>
      <c r="Z75" s="30"/>
      <c r="AA75" s="30"/>
      <c r="AB75" s="30"/>
      <c r="AC75" s="30"/>
    </row>
    <row r="76" spans="1:29" x14ac:dyDescent="0.35">
      <c r="A76" s="553">
        <f>A67+1</f>
        <v>8</v>
      </c>
      <c r="B76" s="13">
        <f>B67+10</f>
        <v>81</v>
      </c>
      <c r="C76" s="794"/>
      <c r="D76" s="79"/>
      <c r="E76" s="797"/>
      <c r="F76" s="79"/>
      <c r="G76" s="540"/>
      <c r="H76" s="79"/>
      <c r="I76" s="797"/>
      <c r="J76" s="79"/>
      <c r="K76" s="797"/>
      <c r="L76" s="62"/>
      <c r="M76" s="60" t="b">
        <v>0</v>
      </c>
      <c r="N76" s="62" t="s">
        <v>302</v>
      </c>
      <c r="O76" s="62"/>
      <c r="P76" s="60" t="b">
        <v>0</v>
      </c>
      <c r="Q76" s="62" t="s">
        <v>303</v>
      </c>
      <c r="R76" s="62"/>
      <c r="S76" s="790" t="b">
        <v>0</v>
      </c>
      <c r="T76" s="62" t="s">
        <v>304</v>
      </c>
      <c r="U76" s="62"/>
      <c r="V76" s="790" t="b">
        <v>0</v>
      </c>
      <c r="W76" s="62" t="s">
        <v>305</v>
      </c>
      <c r="X76" s="62"/>
      <c r="Y76" s="790" t="b">
        <v>0</v>
      </c>
      <c r="Z76" s="62" t="s">
        <v>306</v>
      </c>
      <c r="AA76" s="62"/>
      <c r="AB76" s="790" t="b">
        <v>0</v>
      </c>
      <c r="AC76" s="71" t="s">
        <v>307</v>
      </c>
    </row>
    <row r="77" spans="1:29" x14ac:dyDescent="0.35">
      <c r="A77" s="554"/>
      <c r="B77" s="247">
        <f>B76+1</f>
        <v>82</v>
      </c>
      <c r="C77" s="795"/>
      <c r="D77" s="25"/>
      <c r="E77" s="798"/>
      <c r="F77" s="25"/>
      <c r="G77" s="541"/>
      <c r="H77" s="25"/>
      <c r="I77" s="798"/>
      <c r="J77" s="25"/>
      <c r="K77" s="798"/>
      <c r="M77" s="64" t="b">
        <v>0</v>
      </c>
      <c r="N77" t="s">
        <v>308</v>
      </c>
      <c r="Q77" s="72" t="s">
        <v>138</v>
      </c>
      <c r="S77" s="791"/>
      <c r="T77" s="72" t="s">
        <v>138</v>
      </c>
      <c r="U77" s="44"/>
      <c r="V77" s="791"/>
      <c r="W77" s="44"/>
      <c r="X77" s="44"/>
      <c r="Y77" s="791"/>
      <c r="Z77" s="72" t="s">
        <v>138</v>
      </c>
      <c r="AB77" s="791"/>
      <c r="AC77" s="73"/>
    </row>
    <row r="78" spans="1:29" x14ac:dyDescent="0.35">
      <c r="A78" s="554"/>
      <c r="B78" s="247">
        <f t="shared" ref="B78:B83" si="7">B77+1</f>
        <v>83</v>
      </c>
      <c r="C78" s="795"/>
      <c r="D78" s="25"/>
      <c r="E78" s="798"/>
      <c r="F78" s="25"/>
      <c r="G78" s="541"/>
      <c r="H78" s="25"/>
      <c r="I78" s="798"/>
      <c r="J78" s="25"/>
      <c r="K78" s="798"/>
      <c r="M78" s="64" t="b">
        <v>0</v>
      </c>
      <c r="N78" t="s">
        <v>309</v>
      </c>
      <c r="Q78" s="9"/>
      <c r="T78" s="44"/>
      <c r="V78" s="122" t="b">
        <v>0</v>
      </c>
      <c r="W78" t="s">
        <v>310</v>
      </c>
      <c r="Z78" s="44"/>
      <c r="AC78" s="66"/>
    </row>
    <row r="79" spans="1:29" x14ac:dyDescent="0.35">
      <c r="A79" s="554"/>
      <c r="B79" s="247">
        <f t="shared" si="7"/>
        <v>84</v>
      </c>
      <c r="C79" s="795"/>
      <c r="D79" s="25"/>
      <c r="E79" s="798"/>
      <c r="F79" s="25"/>
      <c r="G79" s="541"/>
      <c r="H79" s="25"/>
      <c r="I79" s="798"/>
      <c r="J79" s="25"/>
      <c r="K79" s="798"/>
      <c r="M79" s="64" t="b">
        <v>0</v>
      </c>
      <c r="N79" t="s">
        <v>311</v>
      </c>
      <c r="Q79" s="9"/>
      <c r="S79" s="45" t="b">
        <v>0</v>
      </c>
      <c r="T79" s="44" t="s">
        <v>312</v>
      </c>
      <c r="Y79" s="791" t="b">
        <v>0</v>
      </c>
      <c r="Z79" t="s">
        <v>312</v>
      </c>
      <c r="AC79" s="66"/>
    </row>
    <row r="80" spans="1:29" x14ac:dyDescent="0.35">
      <c r="A80" s="554"/>
      <c r="B80" s="247">
        <f t="shared" si="7"/>
        <v>85</v>
      </c>
      <c r="C80" s="795"/>
      <c r="D80" s="25"/>
      <c r="E80" s="798"/>
      <c r="F80" s="25"/>
      <c r="G80" s="541"/>
      <c r="H80" s="25"/>
      <c r="I80" s="798"/>
      <c r="J80" s="25"/>
      <c r="K80" s="798"/>
      <c r="N80" s="74" t="s">
        <v>138</v>
      </c>
      <c r="S80" s="789" t="s">
        <v>314</v>
      </c>
      <c r="T80" s="789"/>
      <c r="V80" s="789" t="s">
        <v>315</v>
      </c>
      <c r="W80" s="789"/>
      <c r="Y80" s="791"/>
      <c r="AC80" s="66"/>
    </row>
    <row r="81" spans="1:29" x14ac:dyDescent="0.35">
      <c r="A81" s="554"/>
      <c r="B81" s="247">
        <f t="shared" si="7"/>
        <v>86</v>
      </c>
      <c r="C81" s="795"/>
      <c r="D81" s="25"/>
      <c r="E81" s="798"/>
      <c r="F81" s="25"/>
      <c r="G81" s="541"/>
      <c r="H81" s="25"/>
      <c r="I81" s="798"/>
      <c r="J81" s="25"/>
      <c r="K81" s="798"/>
      <c r="N81" s="655"/>
      <c r="S81" s="64" t="b">
        <v>0</v>
      </c>
      <c r="T81" t="s">
        <v>316</v>
      </c>
      <c r="V81" s="122" t="b">
        <v>0</v>
      </c>
      <c r="W81" t="s">
        <v>317</v>
      </c>
      <c r="AC81" s="66"/>
    </row>
    <row r="82" spans="1:29" x14ac:dyDescent="0.35">
      <c r="A82" s="554"/>
      <c r="B82" s="247">
        <f t="shared" si="7"/>
        <v>87</v>
      </c>
      <c r="C82" s="795"/>
      <c r="D82" s="25"/>
      <c r="E82" s="798"/>
      <c r="F82" s="25"/>
      <c r="G82" s="541"/>
      <c r="H82" s="25"/>
      <c r="I82" s="798"/>
      <c r="J82" s="25"/>
      <c r="K82" s="798"/>
      <c r="N82" s="655"/>
      <c r="T82" s="74" t="s">
        <v>140</v>
      </c>
      <c r="W82" s="74" t="s">
        <v>140</v>
      </c>
      <c r="X82" s="74"/>
      <c r="Y82" s="74"/>
      <c r="Z82" s="74"/>
      <c r="AC82" s="66"/>
    </row>
    <row r="83" spans="1:29" ht="15" thickBot="1" x14ac:dyDescent="0.4">
      <c r="A83" s="555"/>
      <c r="B83" s="247">
        <f t="shared" si="7"/>
        <v>88</v>
      </c>
      <c r="C83" s="796"/>
      <c r="D83" s="128"/>
      <c r="E83" s="799"/>
      <c r="F83" s="128"/>
      <c r="G83" s="542"/>
      <c r="H83" s="128"/>
      <c r="I83" s="799"/>
      <c r="J83" s="128"/>
      <c r="K83" s="799"/>
      <c r="L83" s="67"/>
      <c r="M83" s="67"/>
      <c r="N83" s="67"/>
      <c r="O83" s="67"/>
      <c r="P83" s="67"/>
      <c r="Q83" s="67"/>
      <c r="R83" s="67"/>
      <c r="S83" s="67"/>
      <c r="T83" s="75"/>
      <c r="U83" s="67"/>
      <c r="V83" s="104"/>
      <c r="W83" s="75"/>
      <c r="X83" s="75"/>
      <c r="Y83" s="75"/>
      <c r="Z83" s="75"/>
      <c r="AA83" s="67"/>
      <c r="AB83" s="67"/>
      <c r="AC83" s="70"/>
    </row>
    <row r="84" spans="1:29" ht="6" customHeight="1" thickBot="1" x14ac:dyDescent="0.4">
      <c r="C84" s="31"/>
      <c r="D84" s="31"/>
      <c r="E84" s="31"/>
      <c r="F84" s="31"/>
      <c r="G84" s="31"/>
      <c r="H84" s="31"/>
      <c r="I84" s="31"/>
      <c r="J84" s="31"/>
      <c r="K84" s="31"/>
      <c r="L84" s="30"/>
      <c r="M84" s="30"/>
      <c r="N84" s="30"/>
      <c r="O84" s="30"/>
      <c r="P84" s="30"/>
      <c r="Q84" s="30"/>
      <c r="R84" s="30"/>
      <c r="S84" s="30"/>
      <c r="T84" s="30"/>
      <c r="U84" s="30"/>
      <c r="V84" s="110"/>
      <c r="W84" s="30"/>
      <c r="X84" s="30"/>
      <c r="Y84" s="30"/>
      <c r="Z84" s="30"/>
      <c r="AA84" s="30"/>
      <c r="AB84" s="30"/>
      <c r="AC84" s="30"/>
    </row>
    <row r="85" spans="1:29" x14ac:dyDescent="0.35">
      <c r="A85" s="553">
        <f>A76+1</f>
        <v>9</v>
      </c>
      <c r="B85" s="13">
        <f>B76+10</f>
        <v>91</v>
      </c>
      <c r="C85" s="794"/>
      <c r="D85" s="79"/>
      <c r="E85" s="797"/>
      <c r="F85" s="79"/>
      <c r="G85" s="540"/>
      <c r="H85" s="79"/>
      <c r="I85" s="797"/>
      <c r="J85" s="79"/>
      <c r="K85" s="797"/>
      <c r="L85" s="62"/>
      <c r="M85" s="60" t="b">
        <v>0</v>
      </c>
      <c r="N85" s="62" t="s">
        <v>302</v>
      </c>
      <c r="O85" s="62"/>
      <c r="P85" s="60" t="b">
        <v>0</v>
      </c>
      <c r="Q85" s="62" t="s">
        <v>303</v>
      </c>
      <c r="R85" s="62"/>
      <c r="S85" s="790" t="b">
        <v>0</v>
      </c>
      <c r="T85" s="62" t="s">
        <v>304</v>
      </c>
      <c r="U85" s="62"/>
      <c r="V85" s="790" t="b">
        <v>0</v>
      </c>
      <c r="W85" s="62" t="s">
        <v>305</v>
      </c>
      <c r="X85" s="62"/>
      <c r="Y85" s="790" t="b">
        <v>0</v>
      </c>
      <c r="Z85" s="62" t="s">
        <v>306</v>
      </c>
      <c r="AA85" s="62"/>
      <c r="AB85" s="790" t="b">
        <v>0</v>
      </c>
      <c r="AC85" s="71" t="s">
        <v>307</v>
      </c>
    </row>
    <row r="86" spans="1:29" x14ac:dyDescent="0.35">
      <c r="A86" s="554"/>
      <c r="B86" s="247">
        <f>B85+1</f>
        <v>92</v>
      </c>
      <c r="C86" s="795"/>
      <c r="D86" s="25"/>
      <c r="E86" s="798"/>
      <c r="F86" s="25"/>
      <c r="G86" s="541"/>
      <c r="H86" s="25"/>
      <c r="I86" s="798"/>
      <c r="J86" s="25"/>
      <c r="K86" s="798"/>
      <c r="M86" s="64" t="b">
        <v>0</v>
      </c>
      <c r="N86" t="s">
        <v>308</v>
      </c>
      <c r="Q86" s="72" t="s">
        <v>138</v>
      </c>
      <c r="S86" s="791"/>
      <c r="T86" s="72" t="s">
        <v>138</v>
      </c>
      <c r="U86" s="44"/>
      <c r="V86" s="791"/>
      <c r="W86" s="44"/>
      <c r="X86" s="44"/>
      <c r="Y86" s="791"/>
      <c r="Z86" s="72" t="s">
        <v>138</v>
      </c>
      <c r="AB86" s="791"/>
      <c r="AC86" s="73"/>
    </row>
    <row r="87" spans="1:29" x14ac:dyDescent="0.35">
      <c r="A87" s="554"/>
      <c r="B87" s="247">
        <f t="shared" ref="B87:B92" si="8">B86+1</f>
        <v>93</v>
      </c>
      <c r="C87" s="795"/>
      <c r="D87" s="25"/>
      <c r="E87" s="798"/>
      <c r="F87" s="25"/>
      <c r="G87" s="541"/>
      <c r="H87" s="25"/>
      <c r="I87" s="798"/>
      <c r="J87" s="25"/>
      <c r="K87" s="798"/>
      <c r="M87" s="64" t="b">
        <v>0</v>
      </c>
      <c r="N87" t="s">
        <v>309</v>
      </c>
      <c r="Q87" s="9"/>
      <c r="T87" s="44"/>
      <c r="V87" s="122" t="b">
        <v>0</v>
      </c>
      <c r="W87" t="s">
        <v>310</v>
      </c>
      <c r="Z87" s="44"/>
      <c r="AC87" s="66"/>
    </row>
    <row r="88" spans="1:29" x14ac:dyDescent="0.35">
      <c r="A88" s="554"/>
      <c r="B88" s="247">
        <f t="shared" si="8"/>
        <v>94</v>
      </c>
      <c r="C88" s="795"/>
      <c r="D88" s="25"/>
      <c r="E88" s="798"/>
      <c r="F88" s="25"/>
      <c r="G88" s="541"/>
      <c r="H88" s="25"/>
      <c r="I88" s="798"/>
      <c r="J88" s="25"/>
      <c r="K88" s="798"/>
      <c r="M88" s="64" t="b">
        <v>0</v>
      </c>
      <c r="N88" t="s">
        <v>311</v>
      </c>
      <c r="Q88" s="9"/>
      <c r="S88" s="45" t="b">
        <v>0</v>
      </c>
      <c r="T88" s="44" t="s">
        <v>312</v>
      </c>
      <c r="Y88" s="791" t="b">
        <v>0</v>
      </c>
      <c r="Z88" t="s">
        <v>312</v>
      </c>
      <c r="AC88" s="66"/>
    </row>
    <row r="89" spans="1:29" x14ac:dyDescent="0.35">
      <c r="A89" s="554"/>
      <c r="B89" s="247">
        <f t="shared" si="8"/>
        <v>95</v>
      </c>
      <c r="C89" s="795"/>
      <c r="D89" s="25"/>
      <c r="E89" s="798"/>
      <c r="F89" s="25"/>
      <c r="G89" s="541"/>
      <c r="H89" s="25"/>
      <c r="I89" s="798"/>
      <c r="J89" s="25"/>
      <c r="K89" s="798"/>
      <c r="N89" s="74" t="s">
        <v>138</v>
      </c>
      <c r="S89" s="789" t="s">
        <v>314</v>
      </c>
      <c r="T89" s="789"/>
      <c r="V89" s="789" t="s">
        <v>315</v>
      </c>
      <c r="W89" s="789"/>
      <c r="Y89" s="791"/>
      <c r="AC89" s="66"/>
    </row>
    <row r="90" spans="1:29" x14ac:dyDescent="0.35">
      <c r="A90" s="554"/>
      <c r="B90" s="247">
        <f t="shared" si="8"/>
        <v>96</v>
      </c>
      <c r="C90" s="795"/>
      <c r="D90" s="25"/>
      <c r="E90" s="798"/>
      <c r="F90" s="25"/>
      <c r="G90" s="541"/>
      <c r="H90" s="25"/>
      <c r="I90" s="798"/>
      <c r="J90" s="25"/>
      <c r="K90" s="798"/>
      <c r="N90" s="655"/>
      <c r="S90" s="64" t="b">
        <v>0</v>
      </c>
      <c r="T90" t="s">
        <v>316</v>
      </c>
      <c r="V90" s="122" t="b">
        <v>0</v>
      </c>
      <c r="W90" t="s">
        <v>317</v>
      </c>
      <c r="AC90" s="66"/>
    </row>
    <row r="91" spans="1:29" x14ac:dyDescent="0.35">
      <c r="A91" s="554"/>
      <c r="B91" s="247">
        <f t="shared" si="8"/>
        <v>97</v>
      </c>
      <c r="C91" s="795"/>
      <c r="D91" s="25"/>
      <c r="E91" s="798"/>
      <c r="F91" s="25"/>
      <c r="G91" s="541"/>
      <c r="H91" s="25"/>
      <c r="I91" s="798"/>
      <c r="J91" s="25"/>
      <c r="K91" s="798"/>
      <c r="N91" s="655"/>
      <c r="T91" s="74" t="s">
        <v>140</v>
      </c>
      <c r="W91" s="74" t="s">
        <v>140</v>
      </c>
      <c r="X91" s="74"/>
      <c r="Y91" s="74"/>
      <c r="Z91" s="74"/>
      <c r="AC91" s="66"/>
    </row>
    <row r="92" spans="1:29" ht="15" thickBot="1" x14ac:dyDescent="0.4">
      <c r="A92" s="555"/>
      <c r="B92" s="247">
        <f t="shared" si="8"/>
        <v>98</v>
      </c>
      <c r="C92" s="796"/>
      <c r="D92" s="128"/>
      <c r="E92" s="799"/>
      <c r="F92" s="128"/>
      <c r="G92" s="542"/>
      <c r="H92" s="128"/>
      <c r="I92" s="799"/>
      <c r="J92" s="128"/>
      <c r="K92" s="799"/>
      <c r="L92" s="67"/>
      <c r="M92" s="67"/>
      <c r="N92" s="67"/>
      <c r="O92" s="67"/>
      <c r="P92" s="67"/>
      <c r="Q92" s="67"/>
      <c r="R92" s="67"/>
      <c r="S92" s="67"/>
      <c r="T92" s="75"/>
      <c r="U92" s="67"/>
      <c r="V92" s="104"/>
      <c r="W92" s="75"/>
      <c r="X92" s="75"/>
      <c r="Y92" s="75"/>
      <c r="Z92" s="75"/>
      <c r="AA92" s="67"/>
      <c r="AB92" s="67"/>
      <c r="AC92" s="70"/>
    </row>
    <row r="93" spans="1:29" ht="6" customHeight="1" thickBot="1" x14ac:dyDescent="0.4">
      <c r="C93" s="31"/>
      <c r="D93" s="31"/>
      <c r="E93" s="31"/>
      <c r="F93" s="31"/>
      <c r="G93" s="31"/>
      <c r="H93" s="31"/>
      <c r="I93" s="31"/>
      <c r="J93" s="31"/>
      <c r="K93" s="31"/>
      <c r="L93" s="30"/>
      <c r="M93" s="30"/>
      <c r="N93" s="30"/>
      <c r="O93" s="30"/>
      <c r="P93" s="30"/>
      <c r="Q93" s="30"/>
      <c r="R93" s="30"/>
      <c r="S93" s="30"/>
      <c r="T93" s="30"/>
      <c r="U93" s="30"/>
      <c r="V93" s="110"/>
      <c r="W93" s="30"/>
      <c r="X93" s="30"/>
      <c r="Y93" s="30"/>
      <c r="Z93" s="30"/>
      <c r="AA93" s="30"/>
      <c r="AB93" s="30"/>
      <c r="AC93" s="30"/>
    </row>
    <row r="94" spans="1:29" x14ac:dyDescent="0.35">
      <c r="A94" s="553">
        <f>A85+1</f>
        <v>10</v>
      </c>
      <c r="B94" s="13">
        <f>B85+10</f>
        <v>101</v>
      </c>
      <c r="C94" s="794"/>
      <c r="D94" s="79"/>
      <c r="E94" s="797"/>
      <c r="F94" s="79"/>
      <c r="G94" s="540"/>
      <c r="H94" s="79"/>
      <c r="I94" s="797"/>
      <c r="J94" s="79"/>
      <c r="K94" s="797"/>
      <c r="L94" s="62"/>
      <c r="M94" s="60" t="b">
        <v>0</v>
      </c>
      <c r="N94" s="62" t="s">
        <v>302</v>
      </c>
      <c r="O94" s="62"/>
      <c r="P94" s="60" t="b">
        <v>0</v>
      </c>
      <c r="Q94" s="62" t="s">
        <v>303</v>
      </c>
      <c r="R94" s="62"/>
      <c r="S94" s="790" t="b">
        <v>0</v>
      </c>
      <c r="T94" s="62" t="s">
        <v>304</v>
      </c>
      <c r="U94" s="62"/>
      <c r="V94" s="790" t="b">
        <v>0</v>
      </c>
      <c r="W94" s="62" t="s">
        <v>305</v>
      </c>
      <c r="X94" s="62"/>
      <c r="Y94" s="790" t="b">
        <v>0</v>
      </c>
      <c r="Z94" s="62" t="s">
        <v>306</v>
      </c>
      <c r="AA94" s="62"/>
      <c r="AB94" s="790" t="b">
        <v>0</v>
      </c>
      <c r="AC94" s="71" t="s">
        <v>307</v>
      </c>
    </row>
    <row r="95" spans="1:29" x14ac:dyDescent="0.35">
      <c r="A95" s="554"/>
      <c r="B95" s="247">
        <f>B94+1</f>
        <v>102</v>
      </c>
      <c r="C95" s="795"/>
      <c r="D95" s="25"/>
      <c r="E95" s="798"/>
      <c r="F95" s="25"/>
      <c r="G95" s="541"/>
      <c r="H95" s="25"/>
      <c r="I95" s="798"/>
      <c r="J95" s="25"/>
      <c r="K95" s="798"/>
      <c r="M95" s="64" t="b">
        <v>0</v>
      </c>
      <c r="N95" t="s">
        <v>308</v>
      </c>
      <c r="Q95" s="72" t="s">
        <v>138</v>
      </c>
      <c r="S95" s="791"/>
      <c r="T95" s="72" t="s">
        <v>138</v>
      </c>
      <c r="U95" s="44"/>
      <c r="V95" s="791"/>
      <c r="W95" s="44"/>
      <c r="X95" s="44"/>
      <c r="Y95" s="791"/>
      <c r="Z95" s="72" t="s">
        <v>138</v>
      </c>
      <c r="AB95" s="791"/>
      <c r="AC95" s="73"/>
    </row>
    <row r="96" spans="1:29" x14ac:dyDescent="0.35">
      <c r="A96" s="554"/>
      <c r="B96" s="247">
        <f t="shared" ref="B96:B101" si="9">B95+1</f>
        <v>103</v>
      </c>
      <c r="C96" s="795"/>
      <c r="D96" s="25"/>
      <c r="E96" s="798"/>
      <c r="F96" s="25"/>
      <c r="G96" s="541"/>
      <c r="H96" s="25"/>
      <c r="I96" s="798"/>
      <c r="J96" s="25"/>
      <c r="K96" s="798"/>
      <c r="M96" s="64" t="b">
        <v>0</v>
      </c>
      <c r="N96" t="s">
        <v>309</v>
      </c>
      <c r="Q96" s="9"/>
      <c r="T96" s="44"/>
      <c r="V96" s="122" t="b">
        <v>0</v>
      </c>
      <c r="W96" t="s">
        <v>310</v>
      </c>
      <c r="Z96" s="44"/>
      <c r="AC96" s="66"/>
    </row>
    <row r="97" spans="1:29" x14ac:dyDescent="0.35">
      <c r="A97" s="554"/>
      <c r="B97" s="247">
        <f t="shared" si="9"/>
        <v>104</v>
      </c>
      <c r="C97" s="795"/>
      <c r="D97" s="25"/>
      <c r="E97" s="798"/>
      <c r="F97" s="25"/>
      <c r="G97" s="541"/>
      <c r="H97" s="25"/>
      <c r="I97" s="798"/>
      <c r="J97" s="25"/>
      <c r="K97" s="798"/>
      <c r="M97" s="64" t="b">
        <v>0</v>
      </c>
      <c r="N97" t="s">
        <v>311</v>
      </c>
      <c r="Q97" s="9"/>
      <c r="S97" s="45" t="b">
        <v>0</v>
      </c>
      <c r="T97" s="44" t="s">
        <v>312</v>
      </c>
      <c r="Y97" s="791" t="b">
        <v>0</v>
      </c>
      <c r="Z97" t="s">
        <v>312</v>
      </c>
      <c r="AC97" s="66"/>
    </row>
    <row r="98" spans="1:29" x14ac:dyDescent="0.35">
      <c r="A98" s="554"/>
      <c r="B98" s="247">
        <f t="shared" si="9"/>
        <v>105</v>
      </c>
      <c r="C98" s="795"/>
      <c r="D98" s="25"/>
      <c r="E98" s="798"/>
      <c r="F98" s="25"/>
      <c r="G98" s="541"/>
      <c r="H98" s="25"/>
      <c r="I98" s="798"/>
      <c r="J98" s="25"/>
      <c r="K98" s="798"/>
      <c r="N98" s="74" t="s">
        <v>138</v>
      </c>
      <c r="S98" s="789" t="s">
        <v>314</v>
      </c>
      <c r="T98" s="789"/>
      <c r="V98" s="789" t="s">
        <v>315</v>
      </c>
      <c r="W98" s="789"/>
      <c r="Y98" s="791"/>
      <c r="AC98" s="66"/>
    </row>
    <row r="99" spans="1:29" x14ac:dyDescent="0.35">
      <c r="A99" s="554"/>
      <c r="B99" s="247">
        <f t="shared" si="9"/>
        <v>106</v>
      </c>
      <c r="C99" s="795"/>
      <c r="D99" s="25"/>
      <c r="E99" s="798"/>
      <c r="F99" s="25"/>
      <c r="G99" s="541"/>
      <c r="H99" s="25"/>
      <c r="I99" s="798"/>
      <c r="J99" s="25"/>
      <c r="K99" s="798"/>
      <c r="N99" s="655"/>
      <c r="S99" s="64" t="b">
        <v>0</v>
      </c>
      <c r="T99" t="s">
        <v>316</v>
      </c>
      <c r="V99" s="122" t="b">
        <v>0</v>
      </c>
      <c r="W99" t="s">
        <v>317</v>
      </c>
      <c r="AC99" s="66"/>
    </row>
    <row r="100" spans="1:29" x14ac:dyDescent="0.35">
      <c r="A100" s="554"/>
      <c r="B100" s="247">
        <f t="shared" si="9"/>
        <v>107</v>
      </c>
      <c r="C100" s="795"/>
      <c r="D100" s="25"/>
      <c r="E100" s="798"/>
      <c r="F100" s="25"/>
      <c r="G100" s="541"/>
      <c r="H100" s="25"/>
      <c r="I100" s="798"/>
      <c r="J100" s="25"/>
      <c r="K100" s="798"/>
      <c r="N100" s="655"/>
      <c r="T100" s="74" t="s">
        <v>140</v>
      </c>
      <c r="W100" s="74" t="s">
        <v>140</v>
      </c>
      <c r="X100" s="74"/>
      <c r="Y100" s="74"/>
      <c r="Z100" s="74"/>
      <c r="AC100" s="66"/>
    </row>
    <row r="101" spans="1:29" ht="15" thickBot="1" x14ac:dyDescent="0.4">
      <c r="A101" s="555"/>
      <c r="B101" s="247">
        <f t="shared" si="9"/>
        <v>108</v>
      </c>
      <c r="C101" s="796"/>
      <c r="D101" s="128"/>
      <c r="E101" s="799"/>
      <c r="F101" s="128"/>
      <c r="G101" s="542"/>
      <c r="H101" s="128"/>
      <c r="I101" s="799"/>
      <c r="J101" s="128"/>
      <c r="K101" s="799"/>
      <c r="L101" s="67"/>
      <c r="M101" s="67"/>
      <c r="N101" s="67"/>
      <c r="O101" s="67"/>
      <c r="P101" s="67"/>
      <c r="Q101" s="67"/>
      <c r="R101" s="67"/>
      <c r="S101" s="67"/>
      <c r="T101" s="75"/>
      <c r="U101" s="67"/>
      <c r="V101" s="104"/>
      <c r="W101" s="75"/>
      <c r="X101" s="75"/>
      <c r="Y101" s="75"/>
      <c r="Z101" s="75"/>
      <c r="AA101" s="67"/>
      <c r="AB101" s="67"/>
      <c r="AC101" s="70"/>
    </row>
    <row r="102" spans="1:29" ht="6" customHeight="1" thickBot="1" x14ac:dyDescent="0.4">
      <c r="C102" s="31"/>
      <c r="D102" s="31"/>
      <c r="E102" s="31"/>
      <c r="F102" s="31"/>
      <c r="G102" s="31"/>
      <c r="H102" s="31"/>
      <c r="I102" s="31"/>
      <c r="J102" s="31"/>
      <c r="K102" s="31"/>
      <c r="L102" s="30"/>
      <c r="M102" s="30"/>
      <c r="N102" s="30"/>
      <c r="O102" s="30"/>
      <c r="P102" s="30"/>
      <c r="Q102" s="30"/>
      <c r="R102" s="30"/>
      <c r="S102" s="30"/>
      <c r="T102" s="30"/>
      <c r="U102" s="30"/>
      <c r="V102" s="110"/>
      <c r="W102" s="30"/>
      <c r="X102" s="30"/>
      <c r="Y102" s="30"/>
      <c r="Z102" s="30"/>
      <c r="AA102" s="30"/>
      <c r="AB102" s="30"/>
      <c r="AC102" s="30"/>
    </row>
    <row r="103" spans="1:29" x14ac:dyDescent="0.35">
      <c r="A103" s="553">
        <f>A94+1</f>
        <v>11</v>
      </c>
      <c r="B103" s="13">
        <f>B94+10</f>
        <v>111</v>
      </c>
      <c r="C103" s="794"/>
      <c r="D103" s="79"/>
      <c r="E103" s="797"/>
      <c r="F103" s="79"/>
      <c r="G103" s="540"/>
      <c r="H103" s="79"/>
      <c r="I103" s="797"/>
      <c r="J103" s="79"/>
      <c r="K103" s="797"/>
      <c r="L103" s="62"/>
      <c r="M103" s="60" t="b">
        <v>0</v>
      </c>
      <c r="N103" s="62" t="s">
        <v>302</v>
      </c>
      <c r="O103" s="62"/>
      <c r="P103" s="60" t="b">
        <v>0</v>
      </c>
      <c r="Q103" s="62" t="s">
        <v>303</v>
      </c>
      <c r="R103" s="62"/>
      <c r="S103" s="790" t="b">
        <v>0</v>
      </c>
      <c r="T103" s="62" t="s">
        <v>304</v>
      </c>
      <c r="U103" s="62"/>
      <c r="V103" s="790" t="b">
        <v>0</v>
      </c>
      <c r="W103" s="62" t="s">
        <v>305</v>
      </c>
      <c r="X103" s="62"/>
      <c r="Y103" s="790" t="b">
        <v>0</v>
      </c>
      <c r="Z103" s="62" t="s">
        <v>306</v>
      </c>
      <c r="AA103" s="62"/>
      <c r="AB103" s="790" t="b">
        <v>0</v>
      </c>
      <c r="AC103" s="71" t="s">
        <v>307</v>
      </c>
    </row>
    <row r="104" spans="1:29" x14ac:dyDescent="0.35">
      <c r="A104" s="554"/>
      <c r="B104" s="247">
        <f>B103+1</f>
        <v>112</v>
      </c>
      <c r="C104" s="795"/>
      <c r="D104" s="25"/>
      <c r="E104" s="798"/>
      <c r="F104" s="25"/>
      <c r="G104" s="541"/>
      <c r="H104" s="25"/>
      <c r="I104" s="798"/>
      <c r="J104" s="25"/>
      <c r="K104" s="798"/>
      <c r="M104" s="64" t="b">
        <v>0</v>
      </c>
      <c r="N104" t="s">
        <v>308</v>
      </c>
      <c r="Q104" s="72" t="s">
        <v>138</v>
      </c>
      <c r="S104" s="791"/>
      <c r="T104" s="72" t="s">
        <v>138</v>
      </c>
      <c r="U104" s="44"/>
      <c r="V104" s="791"/>
      <c r="W104" s="44"/>
      <c r="X104" s="44"/>
      <c r="Y104" s="791"/>
      <c r="Z104" s="72" t="s">
        <v>138</v>
      </c>
      <c r="AB104" s="791"/>
      <c r="AC104" s="73"/>
    </row>
    <row r="105" spans="1:29" x14ac:dyDescent="0.35">
      <c r="A105" s="554"/>
      <c r="B105" s="247">
        <f t="shared" ref="B105:B110" si="10">B104+1</f>
        <v>113</v>
      </c>
      <c r="C105" s="795"/>
      <c r="D105" s="25"/>
      <c r="E105" s="798"/>
      <c r="F105" s="25"/>
      <c r="G105" s="541"/>
      <c r="H105" s="25"/>
      <c r="I105" s="798"/>
      <c r="J105" s="25"/>
      <c r="K105" s="798"/>
      <c r="M105" s="64" t="b">
        <v>0</v>
      </c>
      <c r="N105" t="s">
        <v>309</v>
      </c>
      <c r="Q105" s="9"/>
      <c r="T105" s="44"/>
      <c r="V105" s="122" t="b">
        <v>0</v>
      </c>
      <c r="W105" t="s">
        <v>310</v>
      </c>
      <c r="Z105" s="44"/>
      <c r="AC105" s="66"/>
    </row>
    <row r="106" spans="1:29" x14ac:dyDescent="0.35">
      <c r="A106" s="554"/>
      <c r="B106" s="247">
        <f t="shared" si="10"/>
        <v>114</v>
      </c>
      <c r="C106" s="795"/>
      <c r="D106" s="25"/>
      <c r="E106" s="798"/>
      <c r="F106" s="25"/>
      <c r="G106" s="541"/>
      <c r="H106" s="25"/>
      <c r="I106" s="798"/>
      <c r="J106" s="25"/>
      <c r="K106" s="798"/>
      <c r="M106" s="64" t="b">
        <v>0</v>
      </c>
      <c r="N106" t="s">
        <v>311</v>
      </c>
      <c r="Q106" s="9"/>
      <c r="S106" s="45" t="b">
        <v>0</v>
      </c>
      <c r="T106" s="44" t="s">
        <v>312</v>
      </c>
      <c r="Y106" s="791" t="b">
        <v>0</v>
      </c>
      <c r="Z106" t="s">
        <v>312</v>
      </c>
      <c r="AC106" s="66"/>
    </row>
    <row r="107" spans="1:29" x14ac:dyDescent="0.35">
      <c r="A107" s="554"/>
      <c r="B107" s="247">
        <f t="shared" si="10"/>
        <v>115</v>
      </c>
      <c r="C107" s="795"/>
      <c r="D107" s="25"/>
      <c r="E107" s="798"/>
      <c r="F107" s="25"/>
      <c r="G107" s="541"/>
      <c r="H107" s="25"/>
      <c r="I107" s="798"/>
      <c r="J107" s="25"/>
      <c r="K107" s="798"/>
      <c r="N107" s="74" t="s">
        <v>138</v>
      </c>
      <c r="S107" s="789" t="s">
        <v>314</v>
      </c>
      <c r="T107" s="789"/>
      <c r="V107" s="789" t="s">
        <v>315</v>
      </c>
      <c r="W107" s="789"/>
      <c r="Y107" s="791"/>
      <c r="AC107" s="66"/>
    </row>
    <row r="108" spans="1:29" x14ac:dyDescent="0.35">
      <c r="A108" s="554"/>
      <c r="B108" s="247">
        <f t="shared" si="10"/>
        <v>116</v>
      </c>
      <c r="C108" s="795"/>
      <c r="D108" s="25"/>
      <c r="E108" s="798"/>
      <c r="F108" s="25"/>
      <c r="G108" s="541"/>
      <c r="H108" s="25"/>
      <c r="I108" s="798"/>
      <c r="J108" s="25"/>
      <c r="K108" s="798"/>
      <c r="N108" s="655"/>
      <c r="S108" s="64" t="b">
        <v>0</v>
      </c>
      <c r="T108" t="s">
        <v>316</v>
      </c>
      <c r="V108" s="122" t="b">
        <v>0</v>
      </c>
      <c r="W108" t="s">
        <v>317</v>
      </c>
      <c r="AC108" s="66"/>
    </row>
    <row r="109" spans="1:29" x14ac:dyDescent="0.35">
      <c r="A109" s="554"/>
      <c r="B109" s="247">
        <f t="shared" si="10"/>
        <v>117</v>
      </c>
      <c r="C109" s="795"/>
      <c r="D109" s="25"/>
      <c r="E109" s="798"/>
      <c r="F109" s="25"/>
      <c r="G109" s="541"/>
      <c r="H109" s="25"/>
      <c r="I109" s="798"/>
      <c r="J109" s="25"/>
      <c r="K109" s="798"/>
      <c r="N109" s="655"/>
      <c r="T109" s="74" t="s">
        <v>140</v>
      </c>
      <c r="W109" s="74" t="s">
        <v>140</v>
      </c>
      <c r="X109" s="74"/>
      <c r="Y109" s="74"/>
      <c r="Z109" s="74"/>
      <c r="AC109" s="66"/>
    </row>
    <row r="110" spans="1:29" ht="15" thickBot="1" x14ac:dyDescent="0.4">
      <c r="A110" s="555"/>
      <c r="B110" s="247">
        <f t="shared" si="10"/>
        <v>118</v>
      </c>
      <c r="C110" s="796"/>
      <c r="D110" s="128"/>
      <c r="E110" s="799"/>
      <c r="F110" s="128"/>
      <c r="G110" s="542"/>
      <c r="H110" s="128"/>
      <c r="I110" s="799"/>
      <c r="J110" s="128"/>
      <c r="K110" s="799"/>
      <c r="L110" s="67"/>
      <c r="M110" s="67"/>
      <c r="N110" s="67"/>
      <c r="O110" s="67"/>
      <c r="P110" s="67"/>
      <c r="Q110" s="67"/>
      <c r="R110" s="67"/>
      <c r="S110" s="67"/>
      <c r="T110" s="75"/>
      <c r="U110" s="67"/>
      <c r="V110" s="104"/>
      <c r="W110" s="75"/>
      <c r="X110" s="75"/>
      <c r="Y110" s="75"/>
      <c r="Z110" s="75"/>
      <c r="AA110" s="67"/>
      <c r="AB110" s="67"/>
      <c r="AC110" s="70"/>
    </row>
    <row r="111" spans="1:29" ht="6" customHeight="1" thickBot="1" x14ac:dyDescent="0.4">
      <c r="C111" s="31"/>
      <c r="D111" s="31"/>
      <c r="E111" s="31"/>
      <c r="F111" s="31"/>
      <c r="G111" s="31"/>
      <c r="H111" s="31"/>
      <c r="I111" s="31"/>
      <c r="J111" s="31"/>
      <c r="K111" s="31"/>
      <c r="L111" s="30"/>
      <c r="M111" s="30"/>
      <c r="N111" s="30"/>
      <c r="O111" s="30"/>
      <c r="P111" s="30"/>
      <c r="Q111" s="30"/>
      <c r="R111" s="30"/>
      <c r="S111" s="30"/>
      <c r="T111" s="30"/>
      <c r="U111" s="30"/>
      <c r="V111" s="110"/>
      <c r="W111" s="30"/>
      <c r="X111" s="30"/>
      <c r="Y111" s="30"/>
      <c r="Z111" s="30"/>
      <c r="AA111" s="30"/>
      <c r="AB111" s="30"/>
      <c r="AC111" s="30"/>
    </row>
    <row r="112" spans="1:29" x14ac:dyDescent="0.35">
      <c r="A112" s="553">
        <f>A103+1</f>
        <v>12</v>
      </c>
      <c r="B112" s="13">
        <f>B103+10</f>
        <v>121</v>
      </c>
      <c r="C112" s="794"/>
      <c r="D112" s="79"/>
      <c r="E112" s="797"/>
      <c r="F112" s="79"/>
      <c r="G112" s="540"/>
      <c r="H112" s="79"/>
      <c r="I112" s="797"/>
      <c r="J112" s="79"/>
      <c r="K112" s="797"/>
      <c r="L112" s="62"/>
      <c r="M112" s="60" t="b">
        <v>0</v>
      </c>
      <c r="N112" s="62" t="s">
        <v>302</v>
      </c>
      <c r="O112" s="62"/>
      <c r="P112" s="60" t="b">
        <v>0</v>
      </c>
      <c r="Q112" s="62" t="s">
        <v>303</v>
      </c>
      <c r="R112" s="62"/>
      <c r="S112" s="790" t="b">
        <v>0</v>
      </c>
      <c r="T112" s="62" t="s">
        <v>304</v>
      </c>
      <c r="U112" s="62"/>
      <c r="V112" s="790" t="b">
        <v>0</v>
      </c>
      <c r="W112" s="62" t="s">
        <v>305</v>
      </c>
      <c r="X112" s="62"/>
      <c r="Y112" s="792" t="b">
        <v>0</v>
      </c>
      <c r="Z112" s="146" t="s">
        <v>306</v>
      </c>
      <c r="AA112" s="62"/>
      <c r="AB112" s="790" t="b">
        <v>0</v>
      </c>
      <c r="AC112" s="71" t="s">
        <v>307</v>
      </c>
    </row>
    <row r="113" spans="1:29" x14ac:dyDescent="0.35">
      <c r="A113" s="554"/>
      <c r="B113" s="247">
        <f>B112+1</f>
        <v>122</v>
      </c>
      <c r="C113" s="795"/>
      <c r="D113" s="25"/>
      <c r="E113" s="798"/>
      <c r="F113" s="25"/>
      <c r="G113" s="541"/>
      <c r="H113" s="25"/>
      <c r="I113" s="798"/>
      <c r="J113" s="25"/>
      <c r="K113" s="798"/>
      <c r="M113" s="64" t="b">
        <v>0</v>
      </c>
      <c r="N113" t="s">
        <v>308</v>
      </c>
      <c r="Q113" s="72" t="s">
        <v>138</v>
      </c>
      <c r="S113" s="791"/>
      <c r="T113" s="72" t="s">
        <v>138</v>
      </c>
      <c r="U113" s="44"/>
      <c r="V113" s="791"/>
      <c r="W113" s="44"/>
      <c r="X113" s="44"/>
      <c r="Y113" s="793"/>
      <c r="Z113" s="147" t="s">
        <v>138</v>
      </c>
      <c r="AB113" s="791"/>
      <c r="AC113" s="73"/>
    </row>
    <row r="114" spans="1:29" x14ac:dyDescent="0.35">
      <c r="A114" s="554"/>
      <c r="B114" s="247">
        <f t="shared" ref="B114:B119" si="11">B113+1</f>
        <v>123</v>
      </c>
      <c r="C114" s="795"/>
      <c r="D114" s="25"/>
      <c r="E114" s="798"/>
      <c r="F114" s="25"/>
      <c r="G114" s="541"/>
      <c r="H114" s="25"/>
      <c r="I114" s="798"/>
      <c r="J114" s="25"/>
      <c r="K114" s="798"/>
      <c r="M114" s="64" t="b">
        <v>0</v>
      </c>
      <c r="N114" t="s">
        <v>309</v>
      </c>
      <c r="Q114" s="9"/>
      <c r="T114" s="44"/>
      <c r="V114" s="122" t="b">
        <v>0</v>
      </c>
      <c r="W114" t="s">
        <v>310</v>
      </c>
      <c r="Y114" s="16"/>
      <c r="Z114" s="148"/>
      <c r="AC114" s="66"/>
    </row>
    <row r="115" spans="1:29" x14ac:dyDescent="0.35">
      <c r="A115" s="554"/>
      <c r="B115" s="247">
        <f t="shared" si="11"/>
        <v>124</v>
      </c>
      <c r="C115" s="795"/>
      <c r="D115" s="25"/>
      <c r="E115" s="798"/>
      <c r="F115" s="25"/>
      <c r="G115" s="541"/>
      <c r="H115" s="25"/>
      <c r="I115" s="798"/>
      <c r="J115" s="25"/>
      <c r="K115" s="798"/>
      <c r="M115" s="64" t="b">
        <v>0</v>
      </c>
      <c r="N115" t="s">
        <v>311</v>
      </c>
      <c r="Q115" s="9"/>
      <c r="S115" s="45" t="b">
        <v>0</v>
      </c>
      <c r="T115" s="44" t="s">
        <v>312</v>
      </c>
      <c r="Y115" s="793" t="b">
        <v>0</v>
      </c>
      <c r="Z115" s="16" t="s">
        <v>312</v>
      </c>
      <c r="AC115" s="66"/>
    </row>
    <row r="116" spans="1:29" x14ac:dyDescent="0.35">
      <c r="A116" s="554"/>
      <c r="B116" s="247">
        <f t="shared" si="11"/>
        <v>125</v>
      </c>
      <c r="C116" s="795"/>
      <c r="D116" s="25"/>
      <c r="E116" s="798"/>
      <c r="F116" s="25"/>
      <c r="G116" s="541"/>
      <c r="H116" s="25"/>
      <c r="I116" s="798"/>
      <c r="J116" s="25"/>
      <c r="K116" s="798"/>
      <c r="N116" s="74" t="s">
        <v>138</v>
      </c>
      <c r="S116" s="789" t="s">
        <v>314</v>
      </c>
      <c r="T116" s="789"/>
      <c r="V116" s="789" t="s">
        <v>315</v>
      </c>
      <c r="W116" s="789"/>
      <c r="Y116" s="793"/>
      <c r="Z116" s="16"/>
      <c r="AC116" s="66"/>
    </row>
    <row r="117" spans="1:29" x14ac:dyDescent="0.35">
      <c r="A117" s="554"/>
      <c r="B117" s="247">
        <f t="shared" si="11"/>
        <v>126</v>
      </c>
      <c r="C117" s="795"/>
      <c r="D117" s="25"/>
      <c r="E117" s="798"/>
      <c r="F117" s="25"/>
      <c r="G117" s="541"/>
      <c r="H117" s="25"/>
      <c r="I117" s="798"/>
      <c r="J117" s="25"/>
      <c r="K117" s="798"/>
      <c r="N117" s="655"/>
      <c r="S117" s="64" t="b">
        <v>0</v>
      </c>
      <c r="T117" t="s">
        <v>316</v>
      </c>
      <c r="V117" s="122" t="b">
        <v>0</v>
      </c>
      <c r="W117" t="s">
        <v>317</v>
      </c>
      <c r="Y117" s="16"/>
      <c r="Z117" s="16"/>
      <c r="AC117" s="66"/>
    </row>
    <row r="118" spans="1:29" x14ac:dyDescent="0.35">
      <c r="A118" s="554"/>
      <c r="B118" s="247">
        <f t="shared" si="11"/>
        <v>127</v>
      </c>
      <c r="C118" s="795"/>
      <c r="D118" s="25"/>
      <c r="E118" s="798"/>
      <c r="F118" s="25"/>
      <c r="G118" s="541"/>
      <c r="H118" s="25"/>
      <c r="I118" s="798"/>
      <c r="J118" s="25"/>
      <c r="K118" s="798"/>
      <c r="N118" s="655"/>
      <c r="T118" s="74" t="s">
        <v>140</v>
      </c>
      <c r="W118" s="74" t="s">
        <v>140</v>
      </c>
      <c r="X118" s="74"/>
      <c r="Y118" s="149"/>
      <c r="Z118" s="149"/>
      <c r="AC118" s="66"/>
    </row>
    <row r="119" spans="1:29" ht="15" thickBot="1" x14ac:dyDescent="0.4">
      <c r="A119" s="555"/>
      <c r="B119" s="247">
        <f t="shared" si="11"/>
        <v>128</v>
      </c>
      <c r="C119" s="796"/>
      <c r="D119" s="128"/>
      <c r="E119" s="799"/>
      <c r="F119" s="128"/>
      <c r="G119" s="542"/>
      <c r="H119" s="128"/>
      <c r="I119" s="799"/>
      <c r="J119" s="128"/>
      <c r="K119" s="799"/>
      <c r="L119" s="67"/>
      <c r="M119" s="67"/>
      <c r="N119" s="67"/>
      <c r="O119" s="67"/>
      <c r="P119" s="67"/>
      <c r="Q119" s="67"/>
      <c r="R119" s="67"/>
      <c r="S119" s="67"/>
      <c r="T119" s="75"/>
      <c r="U119" s="67"/>
      <c r="V119" s="104"/>
      <c r="W119" s="75"/>
      <c r="X119" s="75"/>
      <c r="Y119" s="150"/>
      <c r="Z119" s="150"/>
      <c r="AA119" s="67"/>
      <c r="AB119" s="67"/>
      <c r="AC119" s="70"/>
    </row>
    <row r="120" spans="1:29" ht="6" customHeight="1" thickBot="1" x14ac:dyDescent="0.4">
      <c r="C120" s="31"/>
      <c r="D120" s="31"/>
      <c r="E120" s="31"/>
      <c r="F120" s="31"/>
      <c r="G120" s="31"/>
      <c r="H120" s="31"/>
      <c r="I120" s="31"/>
      <c r="J120" s="31"/>
      <c r="K120" s="31"/>
      <c r="L120" s="30"/>
      <c r="M120" s="30"/>
      <c r="N120" s="30"/>
      <c r="O120" s="30"/>
      <c r="P120" s="30"/>
      <c r="Q120" s="30"/>
      <c r="R120" s="30"/>
      <c r="S120" s="30"/>
      <c r="T120" s="30"/>
      <c r="U120" s="30"/>
      <c r="V120" s="110"/>
      <c r="W120" s="30"/>
      <c r="X120" s="30"/>
      <c r="Y120" s="30"/>
      <c r="Z120" s="30"/>
      <c r="AA120" s="30"/>
      <c r="AB120" s="30"/>
      <c r="AC120" s="30"/>
    </row>
    <row r="121" spans="1:29" x14ac:dyDescent="0.35">
      <c r="A121" s="553">
        <f>A112+1</f>
        <v>13</v>
      </c>
      <c r="B121" s="13">
        <f>B112+10</f>
        <v>131</v>
      </c>
      <c r="C121" s="794"/>
      <c r="D121" s="79"/>
      <c r="E121" s="797"/>
      <c r="F121" s="79"/>
      <c r="G121" s="540"/>
      <c r="H121" s="79"/>
      <c r="I121" s="797"/>
      <c r="J121" s="79"/>
      <c r="K121" s="797"/>
      <c r="L121" s="62"/>
      <c r="M121" s="60" t="b">
        <v>0</v>
      </c>
      <c r="N121" s="62" t="s">
        <v>302</v>
      </c>
      <c r="O121" s="62"/>
      <c r="P121" s="60" t="b">
        <v>0</v>
      </c>
      <c r="Q121" s="62" t="s">
        <v>303</v>
      </c>
      <c r="R121" s="62"/>
      <c r="S121" s="790" t="b">
        <v>0</v>
      </c>
      <c r="T121" s="62" t="s">
        <v>304</v>
      </c>
      <c r="U121" s="62"/>
      <c r="V121" s="790" t="b">
        <v>0</v>
      </c>
      <c r="W121" s="62" t="s">
        <v>305</v>
      </c>
      <c r="X121" s="62"/>
      <c r="Y121" s="792" t="b">
        <v>0</v>
      </c>
      <c r="Z121" s="146" t="s">
        <v>306</v>
      </c>
      <c r="AA121" s="62"/>
      <c r="AB121" s="790" t="b">
        <v>0</v>
      </c>
      <c r="AC121" s="71" t="s">
        <v>307</v>
      </c>
    </row>
    <row r="122" spans="1:29" x14ac:dyDescent="0.35">
      <c r="A122" s="554"/>
      <c r="B122" s="247">
        <f>B121+1</f>
        <v>132</v>
      </c>
      <c r="C122" s="795"/>
      <c r="D122" s="25"/>
      <c r="E122" s="798"/>
      <c r="F122" s="25"/>
      <c r="G122" s="541"/>
      <c r="H122" s="25"/>
      <c r="I122" s="798"/>
      <c r="J122" s="25"/>
      <c r="K122" s="798"/>
      <c r="M122" s="64" t="b">
        <v>0</v>
      </c>
      <c r="N122" t="s">
        <v>308</v>
      </c>
      <c r="Q122" s="72" t="s">
        <v>138</v>
      </c>
      <c r="S122" s="791"/>
      <c r="T122" s="72" t="s">
        <v>138</v>
      </c>
      <c r="U122" s="44"/>
      <c r="V122" s="791"/>
      <c r="W122" s="44"/>
      <c r="X122" s="44"/>
      <c r="Y122" s="793"/>
      <c r="Z122" s="147" t="s">
        <v>138</v>
      </c>
      <c r="AB122" s="791"/>
      <c r="AC122" s="73"/>
    </row>
    <row r="123" spans="1:29" x14ac:dyDescent="0.35">
      <c r="A123" s="554"/>
      <c r="B123" s="247">
        <f t="shared" ref="B123:B128" si="12">B122+1</f>
        <v>133</v>
      </c>
      <c r="C123" s="795"/>
      <c r="D123" s="25"/>
      <c r="E123" s="798"/>
      <c r="F123" s="25"/>
      <c r="G123" s="541"/>
      <c r="H123" s="25"/>
      <c r="I123" s="798"/>
      <c r="J123" s="25"/>
      <c r="K123" s="798"/>
      <c r="M123" s="64" t="b">
        <v>0</v>
      </c>
      <c r="N123" t="s">
        <v>309</v>
      </c>
      <c r="Q123" s="9"/>
      <c r="T123" s="44"/>
      <c r="V123" s="122" t="b">
        <v>0</v>
      </c>
      <c r="W123" t="s">
        <v>310</v>
      </c>
      <c r="Y123" s="16"/>
      <c r="Z123" s="148"/>
      <c r="AC123" s="66"/>
    </row>
    <row r="124" spans="1:29" x14ac:dyDescent="0.35">
      <c r="A124" s="554"/>
      <c r="B124" s="247">
        <f t="shared" si="12"/>
        <v>134</v>
      </c>
      <c r="C124" s="795"/>
      <c r="D124" s="25"/>
      <c r="E124" s="798"/>
      <c r="F124" s="25"/>
      <c r="G124" s="541"/>
      <c r="H124" s="25"/>
      <c r="I124" s="798"/>
      <c r="J124" s="25"/>
      <c r="K124" s="798"/>
      <c r="M124" s="64" t="b">
        <v>0</v>
      </c>
      <c r="N124" t="s">
        <v>311</v>
      </c>
      <c r="Q124" s="9"/>
      <c r="S124" s="45" t="b">
        <v>0</v>
      </c>
      <c r="T124" s="44" t="s">
        <v>312</v>
      </c>
      <c r="Y124" s="793" t="b">
        <v>0</v>
      </c>
      <c r="Z124" s="16" t="s">
        <v>312</v>
      </c>
      <c r="AC124" s="66"/>
    </row>
    <row r="125" spans="1:29" x14ac:dyDescent="0.35">
      <c r="A125" s="554"/>
      <c r="B125" s="247">
        <f t="shared" si="12"/>
        <v>135</v>
      </c>
      <c r="C125" s="795"/>
      <c r="D125" s="25"/>
      <c r="E125" s="798"/>
      <c r="F125" s="25"/>
      <c r="G125" s="541"/>
      <c r="H125" s="25"/>
      <c r="I125" s="798"/>
      <c r="J125" s="25"/>
      <c r="K125" s="798"/>
      <c r="N125" s="74" t="s">
        <v>138</v>
      </c>
      <c r="S125" s="789" t="s">
        <v>314</v>
      </c>
      <c r="T125" s="789"/>
      <c r="V125" s="789" t="s">
        <v>315</v>
      </c>
      <c r="W125" s="789"/>
      <c r="Y125" s="793"/>
      <c r="Z125" s="16"/>
      <c r="AC125" s="66"/>
    </row>
    <row r="126" spans="1:29" x14ac:dyDescent="0.35">
      <c r="A126" s="554"/>
      <c r="B126" s="247">
        <f t="shared" si="12"/>
        <v>136</v>
      </c>
      <c r="C126" s="795"/>
      <c r="D126" s="25"/>
      <c r="E126" s="798"/>
      <c r="F126" s="25"/>
      <c r="G126" s="541"/>
      <c r="H126" s="25"/>
      <c r="I126" s="798"/>
      <c r="J126" s="25"/>
      <c r="K126" s="798"/>
      <c r="N126" s="655"/>
      <c r="S126" s="64" t="b">
        <v>0</v>
      </c>
      <c r="T126" t="s">
        <v>316</v>
      </c>
      <c r="V126" s="122" t="b">
        <v>0</v>
      </c>
      <c r="W126" t="s">
        <v>317</v>
      </c>
      <c r="Y126" s="16"/>
      <c r="Z126" s="16"/>
      <c r="AC126" s="66"/>
    </row>
    <row r="127" spans="1:29" x14ac:dyDescent="0.35">
      <c r="A127" s="554"/>
      <c r="B127" s="247">
        <f t="shared" si="12"/>
        <v>137</v>
      </c>
      <c r="C127" s="795"/>
      <c r="D127" s="25"/>
      <c r="E127" s="798"/>
      <c r="F127" s="25"/>
      <c r="G127" s="541"/>
      <c r="H127" s="25"/>
      <c r="I127" s="798"/>
      <c r="J127" s="25"/>
      <c r="K127" s="798"/>
      <c r="N127" s="655"/>
      <c r="T127" s="74" t="s">
        <v>140</v>
      </c>
      <c r="W127" s="74" t="s">
        <v>140</v>
      </c>
      <c r="X127" s="74"/>
      <c r="Y127" s="149"/>
      <c r="Z127" s="149"/>
      <c r="AC127" s="66"/>
    </row>
    <row r="128" spans="1:29" ht="15" thickBot="1" x14ac:dyDescent="0.4">
      <c r="A128" s="555"/>
      <c r="B128" s="247">
        <f t="shared" si="12"/>
        <v>138</v>
      </c>
      <c r="C128" s="796"/>
      <c r="D128" s="128"/>
      <c r="E128" s="799"/>
      <c r="F128" s="128"/>
      <c r="G128" s="542"/>
      <c r="H128" s="128"/>
      <c r="I128" s="799"/>
      <c r="J128" s="128"/>
      <c r="K128" s="799"/>
      <c r="L128" s="67"/>
      <c r="M128" s="67"/>
      <c r="N128" s="67"/>
      <c r="O128" s="67"/>
      <c r="P128" s="67"/>
      <c r="Q128" s="67"/>
      <c r="R128" s="67"/>
      <c r="S128" s="67"/>
      <c r="T128" s="75"/>
      <c r="U128" s="67"/>
      <c r="V128" s="104"/>
      <c r="W128" s="75"/>
      <c r="X128" s="75"/>
      <c r="Y128" s="150"/>
      <c r="Z128" s="150"/>
      <c r="AA128" s="67"/>
      <c r="AB128" s="67"/>
      <c r="AC128" s="70"/>
    </row>
    <row r="129" spans="1:29" ht="6" customHeight="1" thickBot="1" x14ac:dyDescent="0.4">
      <c r="C129" s="31"/>
      <c r="D129" s="31"/>
      <c r="E129" s="31"/>
      <c r="F129" s="31"/>
      <c r="G129" s="31"/>
      <c r="H129" s="31"/>
      <c r="I129" s="31"/>
      <c r="J129" s="31"/>
      <c r="K129" s="31"/>
      <c r="L129" s="30"/>
      <c r="M129" s="30"/>
      <c r="N129" s="30"/>
      <c r="O129" s="30"/>
      <c r="P129" s="30"/>
      <c r="Q129" s="30"/>
      <c r="R129" s="30"/>
      <c r="S129" s="30"/>
      <c r="T129" s="30"/>
      <c r="U129" s="30"/>
      <c r="V129" s="110"/>
      <c r="W129" s="30"/>
      <c r="X129" s="30"/>
      <c r="Y129" s="30"/>
      <c r="Z129" s="30"/>
      <c r="AA129" s="30"/>
      <c r="AB129" s="30"/>
      <c r="AC129" s="30"/>
    </row>
    <row r="130" spans="1:29" x14ac:dyDescent="0.35">
      <c r="A130" s="553">
        <f>A121+1</f>
        <v>14</v>
      </c>
      <c r="B130" s="13">
        <f>B121+10</f>
        <v>141</v>
      </c>
      <c r="C130" s="794"/>
      <c r="D130" s="79"/>
      <c r="E130" s="797"/>
      <c r="F130" s="79"/>
      <c r="G130" s="540"/>
      <c r="H130" s="79"/>
      <c r="I130" s="797"/>
      <c r="J130" s="79"/>
      <c r="K130" s="797"/>
      <c r="L130" s="62"/>
      <c r="M130" s="60" t="b">
        <v>0</v>
      </c>
      <c r="N130" s="62" t="s">
        <v>302</v>
      </c>
      <c r="O130" s="62"/>
      <c r="P130" s="60" t="b">
        <v>0</v>
      </c>
      <c r="Q130" s="62" t="s">
        <v>303</v>
      </c>
      <c r="R130" s="62"/>
      <c r="S130" s="790" t="b">
        <v>0</v>
      </c>
      <c r="T130" s="62" t="s">
        <v>304</v>
      </c>
      <c r="U130" s="62"/>
      <c r="V130" s="790" t="b">
        <v>0</v>
      </c>
      <c r="W130" s="62" t="s">
        <v>305</v>
      </c>
      <c r="X130" s="62"/>
      <c r="Y130" s="792" t="b">
        <v>0</v>
      </c>
      <c r="Z130" s="146" t="s">
        <v>306</v>
      </c>
      <c r="AA130" s="62"/>
      <c r="AB130" s="790" t="b">
        <v>0</v>
      </c>
      <c r="AC130" s="71" t="s">
        <v>307</v>
      </c>
    </row>
    <row r="131" spans="1:29" x14ac:dyDescent="0.35">
      <c r="A131" s="554"/>
      <c r="B131" s="247">
        <f>B130+1</f>
        <v>142</v>
      </c>
      <c r="C131" s="795"/>
      <c r="D131" s="25"/>
      <c r="E131" s="798"/>
      <c r="F131" s="25"/>
      <c r="G131" s="541"/>
      <c r="H131" s="25"/>
      <c r="I131" s="798"/>
      <c r="J131" s="25"/>
      <c r="K131" s="798"/>
      <c r="M131" s="64" t="b">
        <v>0</v>
      </c>
      <c r="N131" t="s">
        <v>308</v>
      </c>
      <c r="Q131" s="72" t="s">
        <v>138</v>
      </c>
      <c r="S131" s="791"/>
      <c r="T131" s="72" t="s">
        <v>138</v>
      </c>
      <c r="U131" s="44"/>
      <c r="V131" s="791"/>
      <c r="W131" s="44"/>
      <c r="X131" s="44"/>
      <c r="Y131" s="793"/>
      <c r="Z131" s="147" t="s">
        <v>138</v>
      </c>
      <c r="AB131" s="791"/>
      <c r="AC131" s="73"/>
    </row>
    <row r="132" spans="1:29" x14ac:dyDescent="0.35">
      <c r="A132" s="554"/>
      <c r="B132" s="247">
        <f t="shared" ref="B132:B137" si="13">B131+1</f>
        <v>143</v>
      </c>
      <c r="C132" s="795"/>
      <c r="D132" s="25"/>
      <c r="E132" s="798"/>
      <c r="F132" s="25"/>
      <c r="G132" s="541"/>
      <c r="H132" s="25"/>
      <c r="I132" s="798"/>
      <c r="J132" s="25"/>
      <c r="K132" s="798"/>
      <c r="M132" s="64" t="b">
        <v>0</v>
      </c>
      <c r="N132" t="s">
        <v>309</v>
      </c>
      <c r="Q132" s="9"/>
      <c r="T132" s="44"/>
      <c r="V132" s="122" t="b">
        <v>0</v>
      </c>
      <c r="W132" t="s">
        <v>310</v>
      </c>
      <c r="Y132" s="16"/>
      <c r="Z132" s="148"/>
      <c r="AC132" s="66"/>
    </row>
    <row r="133" spans="1:29" x14ac:dyDescent="0.35">
      <c r="A133" s="554"/>
      <c r="B133" s="247">
        <f t="shared" si="13"/>
        <v>144</v>
      </c>
      <c r="C133" s="795"/>
      <c r="D133" s="25"/>
      <c r="E133" s="798"/>
      <c r="F133" s="25"/>
      <c r="G133" s="541"/>
      <c r="H133" s="25"/>
      <c r="I133" s="798"/>
      <c r="J133" s="25"/>
      <c r="K133" s="798"/>
      <c r="M133" s="64" t="b">
        <v>0</v>
      </c>
      <c r="N133" t="s">
        <v>311</v>
      </c>
      <c r="Q133" s="9"/>
      <c r="S133" s="45" t="b">
        <v>0</v>
      </c>
      <c r="T133" s="44" t="s">
        <v>312</v>
      </c>
      <c r="Y133" s="793" t="b">
        <v>0</v>
      </c>
      <c r="Z133" s="16" t="s">
        <v>312</v>
      </c>
      <c r="AC133" s="66"/>
    </row>
    <row r="134" spans="1:29" x14ac:dyDescent="0.35">
      <c r="A134" s="554"/>
      <c r="B134" s="247">
        <f t="shared" si="13"/>
        <v>145</v>
      </c>
      <c r="C134" s="795"/>
      <c r="D134" s="25"/>
      <c r="E134" s="798"/>
      <c r="F134" s="25"/>
      <c r="G134" s="541"/>
      <c r="H134" s="25"/>
      <c r="I134" s="798"/>
      <c r="J134" s="25"/>
      <c r="K134" s="798"/>
      <c r="N134" s="74" t="s">
        <v>138</v>
      </c>
      <c r="S134" s="789" t="s">
        <v>314</v>
      </c>
      <c r="T134" s="789"/>
      <c r="V134" s="789" t="s">
        <v>315</v>
      </c>
      <c r="W134" s="789"/>
      <c r="Y134" s="793"/>
      <c r="Z134" s="16"/>
      <c r="AC134" s="66"/>
    </row>
    <row r="135" spans="1:29" x14ac:dyDescent="0.35">
      <c r="A135" s="554"/>
      <c r="B135" s="247">
        <f t="shared" si="13"/>
        <v>146</v>
      </c>
      <c r="C135" s="795"/>
      <c r="D135" s="25"/>
      <c r="E135" s="798"/>
      <c r="F135" s="25"/>
      <c r="G135" s="541"/>
      <c r="H135" s="25"/>
      <c r="I135" s="798"/>
      <c r="J135" s="25"/>
      <c r="K135" s="798"/>
      <c r="N135" s="655"/>
      <c r="S135" s="64" t="b">
        <v>0</v>
      </c>
      <c r="T135" t="s">
        <v>316</v>
      </c>
      <c r="V135" s="122" t="b">
        <v>0</v>
      </c>
      <c r="W135" t="s">
        <v>317</v>
      </c>
      <c r="Y135" s="16"/>
      <c r="Z135" s="16"/>
      <c r="AC135" s="66"/>
    </row>
    <row r="136" spans="1:29" x14ac:dyDescent="0.35">
      <c r="A136" s="554"/>
      <c r="B136" s="247">
        <f t="shared" si="13"/>
        <v>147</v>
      </c>
      <c r="C136" s="795"/>
      <c r="D136" s="25"/>
      <c r="E136" s="798"/>
      <c r="F136" s="25"/>
      <c r="G136" s="541"/>
      <c r="H136" s="25"/>
      <c r="I136" s="798"/>
      <c r="J136" s="25"/>
      <c r="K136" s="798"/>
      <c r="N136" s="655"/>
      <c r="T136" s="74" t="s">
        <v>140</v>
      </c>
      <c r="W136" s="74" t="s">
        <v>140</v>
      </c>
      <c r="X136" s="74"/>
      <c r="Y136" s="149"/>
      <c r="Z136" s="149"/>
      <c r="AC136" s="66"/>
    </row>
    <row r="137" spans="1:29" ht="15" thickBot="1" x14ac:dyDescent="0.4">
      <c r="A137" s="555"/>
      <c r="B137" s="247">
        <f t="shared" si="13"/>
        <v>148</v>
      </c>
      <c r="C137" s="796"/>
      <c r="D137" s="128"/>
      <c r="E137" s="799"/>
      <c r="F137" s="128"/>
      <c r="G137" s="542"/>
      <c r="H137" s="128"/>
      <c r="I137" s="799"/>
      <c r="J137" s="128"/>
      <c r="K137" s="799"/>
      <c r="L137" s="67"/>
      <c r="M137" s="67"/>
      <c r="N137" s="67"/>
      <c r="O137" s="67"/>
      <c r="P137" s="67"/>
      <c r="Q137" s="67"/>
      <c r="R137" s="67"/>
      <c r="S137" s="67"/>
      <c r="T137" s="75"/>
      <c r="U137" s="67"/>
      <c r="V137" s="104"/>
      <c r="W137" s="75"/>
      <c r="X137" s="75"/>
      <c r="Y137" s="150"/>
      <c r="Z137" s="150"/>
      <c r="AA137" s="67"/>
      <c r="AB137" s="67"/>
      <c r="AC137" s="70"/>
    </row>
    <row r="138" spans="1:29" ht="6" customHeight="1" thickBot="1" x14ac:dyDescent="0.4">
      <c r="C138" s="31"/>
      <c r="D138" s="31"/>
      <c r="E138" s="31"/>
      <c r="F138" s="31"/>
      <c r="G138" s="31"/>
      <c r="H138" s="31"/>
      <c r="I138" s="31"/>
      <c r="J138" s="31"/>
      <c r="K138" s="31"/>
      <c r="L138" s="30"/>
      <c r="M138" s="30"/>
      <c r="N138" s="30"/>
      <c r="O138" s="30"/>
      <c r="P138" s="30"/>
      <c r="Q138" s="30"/>
      <c r="R138" s="30"/>
      <c r="S138" s="30"/>
      <c r="T138" s="30"/>
      <c r="U138" s="30"/>
      <c r="V138" s="110"/>
      <c r="W138" s="30"/>
      <c r="X138" s="30"/>
      <c r="Y138" s="30"/>
      <c r="Z138" s="30"/>
      <c r="AA138" s="30"/>
      <c r="AB138" s="30"/>
      <c r="AC138" s="30"/>
    </row>
    <row r="139" spans="1:29" x14ac:dyDescent="0.35">
      <c r="A139" s="553">
        <f>A130+1</f>
        <v>15</v>
      </c>
      <c r="B139" s="13">
        <f>B130+10</f>
        <v>151</v>
      </c>
      <c r="C139" s="794"/>
      <c r="D139" s="79"/>
      <c r="E139" s="797"/>
      <c r="F139" s="79"/>
      <c r="G139" s="540"/>
      <c r="H139" s="79"/>
      <c r="I139" s="797"/>
      <c r="J139" s="79"/>
      <c r="K139" s="797"/>
      <c r="L139" s="62"/>
      <c r="M139" s="60" t="b">
        <v>0</v>
      </c>
      <c r="N139" s="62" t="s">
        <v>302</v>
      </c>
      <c r="O139" s="62"/>
      <c r="P139" s="60" t="b">
        <v>0</v>
      </c>
      <c r="Q139" s="62" t="s">
        <v>303</v>
      </c>
      <c r="R139" s="62"/>
      <c r="S139" s="790" t="b">
        <v>0</v>
      </c>
      <c r="T139" s="62" t="s">
        <v>304</v>
      </c>
      <c r="U139" s="62"/>
      <c r="V139" s="790" t="b">
        <v>0</v>
      </c>
      <c r="W139" s="62" t="s">
        <v>305</v>
      </c>
      <c r="X139" s="62"/>
      <c r="Y139" s="792" t="b">
        <v>0</v>
      </c>
      <c r="Z139" s="146" t="s">
        <v>306</v>
      </c>
      <c r="AA139" s="62"/>
      <c r="AB139" s="790" t="b">
        <v>0</v>
      </c>
      <c r="AC139" s="71" t="s">
        <v>307</v>
      </c>
    </row>
    <row r="140" spans="1:29" x14ac:dyDescent="0.35">
      <c r="A140" s="554"/>
      <c r="B140" s="247">
        <f>B139+1</f>
        <v>152</v>
      </c>
      <c r="C140" s="795"/>
      <c r="D140" s="25"/>
      <c r="E140" s="798"/>
      <c r="F140" s="25"/>
      <c r="G140" s="541"/>
      <c r="H140" s="25"/>
      <c r="I140" s="798"/>
      <c r="J140" s="25"/>
      <c r="K140" s="798"/>
      <c r="M140" s="64" t="b">
        <v>0</v>
      </c>
      <c r="N140" t="s">
        <v>308</v>
      </c>
      <c r="Q140" s="72" t="s">
        <v>138</v>
      </c>
      <c r="S140" s="791"/>
      <c r="T140" s="72" t="s">
        <v>138</v>
      </c>
      <c r="U140" s="44"/>
      <c r="V140" s="791"/>
      <c r="W140" s="44"/>
      <c r="X140" s="44"/>
      <c r="Y140" s="793"/>
      <c r="Z140" s="147" t="s">
        <v>138</v>
      </c>
      <c r="AB140" s="791"/>
      <c r="AC140" s="73"/>
    </row>
    <row r="141" spans="1:29" x14ac:dyDescent="0.35">
      <c r="A141" s="554"/>
      <c r="B141" s="247">
        <f t="shared" ref="B141:B146" si="14">B140+1</f>
        <v>153</v>
      </c>
      <c r="C141" s="795"/>
      <c r="D141" s="25"/>
      <c r="E141" s="798"/>
      <c r="F141" s="25"/>
      <c r="G141" s="541"/>
      <c r="H141" s="25"/>
      <c r="I141" s="798"/>
      <c r="J141" s="25"/>
      <c r="K141" s="798"/>
      <c r="M141" s="64" t="b">
        <v>0</v>
      </c>
      <c r="N141" t="s">
        <v>309</v>
      </c>
      <c r="Q141" s="9"/>
      <c r="T141" s="44"/>
      <c r="V141" s="122" t="b">
        <v>0</v>
      </c>
      <c r="W141" t="s">
        <v>310</v>
      </c>
      <c r="Y141" s="16"/>
      <c r="Z141" s="148"/>
      <c r="AC141" s="66"/>
    </row>
    <row r="142" spans="1:29" x14ac:dyDescent="0.35">
      <c r="A142" s="554"/>
      <c r="B142" s="247">
        <f t="shared" si="14"/>
        <v>154</v>
      </c>
      <c r="C142" s="795"/>
      <c r="D142" s="25"/>
      <c r="E142" s="798"/>
      <c r="F142" s="25"/>
      <c r="G142" s="541"/>
      <c r="H142" s="25"/>
      <c r="I142" s="798"/>
      <c r="J142" s="25"/>
      <c r="K142" s="798"/>
      <c r="M142" s="64" t="b">
        <v>0</v>
      </c>
      <c r="N142" t="s">
        <v>311</v>
      </c>
      <c r="Q142" s="9"/>
      <c r="S142" s="45" t="b">
        <v>0</v>
      </c>
      <c r="T142" s="44" t="s">
        <v>312</v>
      </c>
      <c r="Y142" s="793" t="b">
        <v>0</v>
      </c>
      <c r="Z142" s="16" t="s">
        <v>312</v>
      </c>
      <c r="AC142" s="66"/>
    </row>
    <row r="143" spans="1:29" x14ac:dyDescent="0.35">
      <c r="A143" s="554"/>
      <c r="B143" s="247">
        <f t="shared" si="14"/>
        <v>155</v>
      </c>
      <c r="C143" s="795"/>
      <c r="D143" s="25"/>
      <c r="E143" s="798"/>
      <c r="F143" s="25"/>
      <c r="G143" s="541"/>
      <c r="H143" s="25"/>
      <c r="I143" s="798"/>
      <c r="J143" s="25"/>
      <c r="K143" s="798"/>
      <c r="N143" s="74" t="s">
        <v>138</v>
      </c>
      <c r="S143" s="789" t="s">
        <v>314</v>
      </c>
      <c r="T143" s="789"/>
      <c r="V143" s="789" t="s">
        <v>315</v>
      </c>
      <c r="W143" s="789"/>
      <c r="Y143" s="793"/>
      <c r="Z143" s="16"/>
      <c r="AC143" s="66"/>
    </row>
    <row r="144" spans="1:29" x14ac:dyDescent="0.35">
      <c r="A144" s="554"/>
      <c r="B144" s="247">
        <f t="shared" si="14"/>
        <v>156</v>
      </c>
      <c r="C144" s="795"/>
      <c r="D144" s="25"/>
      <c r="E144" s="798"/>
      <c r="F144" s="25"/>
      <c r="G144" s="541"/>
      <c r="H144" s="25"/>
      <c r="I144" s="798"/>
      <c r="J144" s="25"/>
      <c r="K144" s="798"/>
      <c r="N144" s="655"/>
      <c r="S144" s="64" t="b">
        <v>0</v>
      </c>
      <c r="T144" t="s">
        <v>316</v>
      </c>
      <c r="V144" s="122" t="b">
        <v>0</v>
      </c>
      <c r="W144" t="s">
        <v>317</v>
      </c>
      <c r="Y144" s="16"/>
      <c r="Z144" s="16"/>
      <c r="AC144" s="66"/>
    </row>
    <row r="145" spans="1:29" x14ac:dyDescent="0.35">
      <c r="A145" s="554"/>
      <c r="B145" s="247">
        <f t="shared" si="14"/>
        <v>157</v>
      </c>
      <c r="C145" s="795"/>
      <c r="D145" s="25"/>
      <c r="E145" s="798"/>
      <c r="F145" s="25"/>
      <c r="G145" s="541"/>
      <c r="H145" s="25"/>
      <c r="I145" s="798"/>
      <c r="J145" s="25"/>
      <c r="K145" s="798"/>
      <c r="N145" s="655"/>
      <c r="T145" s="74" t="s">
        <v>140</v>
      </c>
      <c r="W145" s="74" t="s">
        <v>140</v>
      </c>
      <c r="X145" s="74"/>
      <c r="Y145" s="149"/>
      <c r="Z145" s="149"/>
      <c r="AC145" s="66"/>
    </row>
    <row r="146" spans="1:29" ht="15" thickBot="1" x14ac:dyDescent="0.4">
      <c r="A146" s="555"/>
      <c r="B146" s="247">
        <f t="shared" si="14"/>
        <v>158</v>
      </c>
      <c r="C146" s="796"/>
      <c r="D146" s="128"/>
      <c r="E146" s="799"/>
      <c r="F146" s="128"/>
      <c r="G146" s="542"/>
      <c r="H146" s="128"/>
      <c r="I146" s="799"/>
      <c r="J146" s="128"/>
      <c r="K146" s="799"/>
      <c r="L146" s="67"/>
      <c r="M146" s="67"/>
      <c r="N146" s="67"/>
      <c r="O146" s="67"/>
      <c r="P146" s="67"/>
      <c r="Q146" s="67"/>
      <c r="R146" s="67"/>
      <c r="S146" s="67"/>
      <c r="T146" s="75"/>
      <c r="U146" s="67"/>
      <c r="V146" s="104"/>
      <c r="W146" s="75"/>
      <c r="X146" s="75"/>
      <c r="Y146" s="150"/>
      <c r="Z146" s="150"/>
      <c r="AA146" s="67"/>
      <c r="AB146" s="67"/>
      <c r="AC146" s="70"/>
    </row>
    <row r="147" spans="1:29" ht="6" customHeight="1" thickBot="1" x14ac:dyDescent="0.4">
      <c r="C147" s="31"/>
      <c r="D147" s="31"/>
      <c r="E147" s="31"/>
      <c r="F147" s="31"/>
      <c r="G147" s="31"/>
      <c r="H147" s="31"/>
      <c r="I147" s="31"/>
      <c r="J147" s="31"/>
      <c r="K147" s="31"/>
      <c r="L147" s="30"/>
      <c r="M147" s="30"/>
      <c r="N147" s="30"/>
      <c r="O147" s="30"/>
      <c r="P147" s="30"/>
      <c r="Q147" s="30"/>
      <c r="R147" s="30"/>
      <c r="S147" s="30"/>
      <c r="T147" s="30"/>
      <c r="U147" s="30"/>
      <c r="V147" s="110"/>
      <c r="W147" s="30"/>
      <c r="X147" s="30"/>
      <c r="Y147" s="30"/>
      <c r="Z147" s="30"/>
      <c r="AA147" s="30"/>
      <c r="AB147" s="30"/>
      <c r="AC147" s="30"/>
    </row>
    <row r="148" spans="1:29" x14ac:dyDescent="0.35">
      <c r="A148" s="553">
        <f>A139+1</f>
        <v>16</v>
      </c>
      <c r="B148" s="13">
        <f>B139+10</f>
        <v>161</v>
      </c>
      <c r="C148" s="794"/>
      <c r="D148" s="79"/>
      <c r="E148" s="797"/>
      <c r="F148" s="79"/>
      <c r="G148" s="540"/>
      <c r="H148" s="79"/>
      <c r="I148" s="797"/>
      <c r="J148" s="79"/>
      <c r="K148" s="797"/>
      <c r="L148" s="62"/>
      <c r="M148" s="60" t="b">
        <v>0</v>
      </c>
      <c r="N148" s="62" t="s">
        <v>302</v>
      </c>
      <c r="O148" s="62"/>
      <c r="P148" s="60" t="b">
        <v>0</v>
      </c>
      <c r="Q148" s="62" t="s">
        <v>303</v>
      </c>
      <c r="R148" s="62"/>
      <c r="S148" s="790" t="b">
        <v>0</v>
      </c>
      <c r="T148" s="62" t="s">
        <v>304</v>
      </c>
      <c r="U148" s="62"/>
      <c r="V148" s="790" t="b">
        <v>0</v>
      </c>
      <c r="W148" s="62" t="s">
        <v>305</v>
      </c>
      <c r="X148" s="62"/>
      <c r="Y148" s="792" t="b">
        <v>0</v>
      </c>
      <c r="Z148" s="146" t="s">
        <v>306</v>
      </c>
      <c r="AA148" s="62"/>
      <c r="AB148" s="790" t="b">
        <v>0</v>
      </c>
      <c r="AC148" s="71" t="s">
        <v>307</v>
      </c>
    </row>
    <row r="149" spans="1:29" x14ac:dyDescent="0.35">
      <c r="A149" s="554"/>
      <c r="B149" s="247">
        <f>B148+1</f>
        <v>162</v>
      </c>
      <c r="C149" s="795"/>
      <c r="D149" s="25"/>
      <c r="E149" s="798"/>
      <c r="F149" s="25"/>
      <c r="G149" s="541"/>
      <c r="H149" s="25"/>
      <c r="I149" s="798"/>
      <c r="J149" s="25"/>
      <c r="K149" s="798"/>
      <c r="M149" s="64" t="b">
        <v>0</v>
      </c>
      <c r="N149" t="s">
        <v>308</v>
      </c>
      <c r="Q149" s="72" t="s">
        <v>138</v>
      </c>
      <c r="S149" s="791"/>
      <c r="T149" s="72" t="s">
        <v>138</v>
      </c>
      <c r="U149" s="44"/>
      <c r="V149" s="791"/>
      <c r="W149" s="44"/>
      <c r="X149" s="44"/>
      <c r="Y149" s="793"/>
      <c r="Z149" s="147" t="s">
        <v>138</v>
      </c>
      <c r="AB149" s="791"/>
      <c r="AC149" s="73"/>
    </row>
    <row r="150" spans="1:29" x14ac:dyDescent="0.35">
      <c r="A150" s="554"/>
      <c r="B150" s="247">
        <f t="shared" ref="B150:B155" si="15">B149+1</f>
        <v>163</v>
      </c>
      <c r="C150" s="795"/>
      <c r="D150" s="25"/>
      <c r="E150" s="798"/>
      <c r="F150" s="25"/>
      <c r="G150" s="541"/>
      <c r="H150" s="25"/>
      <c r="I150" s="798"/>
      <c r="J150" s="25"/>
      <c r="K150" s="798"/>
      <c r="M150" s="64" t="b">
        <v>0</v>
      </c>
      <c r="N150" t="s">
        <v>309</v>
      </c>
      <c r="Q150" s="9"/>
      <c r="T150" s="44"/>
      <c r="V150" s="122" t="b">
        <v>0</v>
      </c>
      <c r="W150" t="s">
        <v>310</v>
      </c>
      <c r="Y150" s="16"/>
      <c r="Z150" s="148"/>
      <c r="AC150" s="66"/>
    </row>
    <row r="151" spans="1:29" x14ac:dyDescent="0.35">
      <c r="A151" s="554"/>
      <c r="B151" s="247">
        <f t="shared" si="15"/>
        <v>164</v>
      </c>
      <c r="C151" s="795"/>
      <c r="D151" s="25"/>
      <c r="E151" s="798"/>
      <c r="F151" s="25"/>
      <c r="G151" s="541"/>
      <c r="H151" s="25"/>
      <c r="I151" s="798"/>
      <c r="J151" s="25"/>
      <c r="K151" s="798"/>
      <c r="M151" s="64" t="b">
        <v>0</v>
      </c>
      <c r="N151" t="s">
        <v>311</v>
      </c>
      <c r="Q151" s="9"/>
      <c r="S151" s="45" t="b">
        <v>0</v>
      </c>
      <c r="T151" s="44" t="s">
        <v>312</v>
      </c>
      <c r="Y151" s="793" t="b">
        <v>0</v>
      </c>
      <c r="Z151" s="16" t="s">
        <v>312</v>
      </c>
      <c r="AC151" s="66"/>
    </row>
    <row r="152" spans="1:29" x14ac:dyDescent="0.35">
      <c r="A152" s="554"/>
      <c r="B152" s="247">
        <f t="shared" si="15"/>
        <v>165</v>
      </c>
      <c r="C152" s="795"/>
      <c r="D152" s="25"/>
      <c r="E152" s="798"/>
      <c r="F152" s="25"/>
      <c r="G152" s="541"/>
      <c r="H152" s="25"/>
      <c r="I152" s="798"/>
      <c r="J152" s="25"/>
      <c r="K152" s="798"/>
      <c r="N152" s="74" t="s">
        <v>138</v>
      </c>
      <c r="S152" s="789" t="s">
        <v>314</v>
      </c>
      <c r="T152" s="789"/>
      <c r="V152" s="789" t="s">
        <v>315</v>
      </c>
      <c r="W152" s="789"/>
      <c r="Y152" s="793"/>
      <c r="Z152" s="16"/>
      <c r="AC152" s="66"/>
    </row>
    <row r="153" spans="1:29" x14ac:dyDescent="0.35">
      <c r="A153" s="554"/>
      <c r="B153" s="247">
        <f t="shared" si="15"/>
        <v>166</v>
      </c>
      <c r="C153" s="795"/>
      <c r="D153" s="25"/>
      <c r="E153" s="798"/>
      <c r="F153" s="25"/>
      <c r="G153" s="541"/>
      <c r="H153" s="25"/>
      <c r="I153" s="798"/>
      <c r="J153" s="25"/>
      <c r="K153" s="798"/>
      <c r="N153" s="655"/>
      <c r="S153" s="64" t="b">
        <v>0</v>
      </c>
      <c r="T153" t="s">
        <v>316</v>
      </c>
      <c r="V153" s="122" t="b">
        <v>0</v>
      </c>
      <c r="W153" t="s">
        <v>317</v>
      </c>
      <c r="Y153" s="16"/>
      <c r="Z153" s="16"/>
      <c r="AC153" s="66"/>
    </row>
    <row r="154" spans="1:29" x14ac:dyDescent="0.35">
      <c r="A154" s="554"/>
      <c r="B154" s="247">
        <f t="shared" si="15"/>
        <v>167</v>
      </c>
      <c r="C154" s="795"/>
      <c r="D154" s="25"/>
      <c r="E154" s="798"/>
      <c r="F154" s="25"/>
      <c r="G154" s="541"/>
      <c r="H154" s="25"/>
      <c r="I154" s="798"/>
      <c r="J154" s="25"/>
      <c r="K154" s="798"/>
      <c r="N154" s="655"/>
      <c r="T154" s="74" t="s">
        <v>140</v>
      </c>
      <c r="W154" s="74" t="s">
        <v>140</v>
      </c>
      <c r="X154" s="74"/>
      <c r="Y154" s="149"/>
      <c r="Z154" s="149"/>
      <c r="AC154" s="66"/>
    </row>
    <row r="155" spans="1:29" ht="15" thickBot="1" x14ac:dyDescent="0.4">
      <c r="A155" s="555"/>
      <c r="B155" s="247">
        <f t="shared" si="15"/>
        <v>168</v>
      </c>
      <c r="C155" s="796"/>
      <c r="D155" s="128"/>
      <c r="E155" s="799"/>
      <c r="F155" s="128"/>
      <c r="G155" s="542"/>
      <c r="H155" s="128"/>
      <c r="I155" s="799"/>
      <c r="J155" s="128"/>
      <c r="K155" s="799"/>
      <c r="L155" s="67"/>
      <c r="M155" s="67"/>
      <c r="N155" s="67"/>
      <c r="O155" s="67"/>
      <c r="P155" s="67"/>
      <c r="Q155" s="67"/>
      <c r="R155" s="67"/>
      <c r="S155" s="67"/>
      <c r="T155" s="75"/>
      <c r="U155" s="67"/>
      <c r="V155" s="104"/>
      <c r="W155" s="75"/>
      <c r="X155" s="75"/>
      <c r="Y155" s="150"/>
      <c r="Z155" s="150"/>
      <c r="AA155" s="67"/>
      <c r="AB155" s="67"/>
      <c r="AC155" s="70"/>
    </row>
    <row r="156" spans="1:29" ht="6" customHeight="1" thickBot="1" x14ac:dyDescent="0.4">
      <c r="C156" s="31"/>
      <c r="D156" s="31"/>
      <c r="E156" s="31"/>
      <c r="F156" s="31"/>
      <c r="G156" s="31"/>
      <c r="H156" s="31"/>
      <c r="I156" s="31"/>
      <c r="J156" s="31"/>
      <c r="K156" s="31"/>
      <c r="L156" s="30"/>
      <c r="M156" s="30"/>
      <c r="N156" s="30"/>
      <c r="O156" s="30"/>
      <c r="P156" s="30"/>
      <c r="Q156" s="30"/>
      <c r="R156" s="30"/>
      <c r="S156" s="30"/>
      <c r="T156" s="30"/>
      <c r="U156" s="30"/>
      <c r="V156" s="110"/>
      <c r="W156" s="30"/>
      <c r="X156" s="30"/>
      <c r="Y156" s="30"/>
      <c r="Z156" s="30"/>
      <c r="AA156" s="30"/>
      <c r="AB156" s="30"/>
      <c r="AC156" s="30"/>
    </row>
    <row r="157" spans="1:29" x14ac:dyDescent="0.35">
      <c r="A157" s="553">
        <f>A148+1</f>
        <v>17</v>
      </c>
      <c r="B157" s="13">
        <f>B148+10</f>
        <v>171</v>
      </c>
      <c r="C157" s="794"/>
      <c r="D157" s="79"/>
      <c r="E157" s="797"/>
      <c r="F157" s="79"/>
      <c r="G157" s="540"/>
      <c r="H157" s="79"/>
      <c r="I157" s="797"/>
      <c r="J157" s="79"/>
      <c r="K157" s="797"/>
      <c r="L157" s="62"/>
      <c r="M157" s="60" t="b">
        <v>0</v>
      </c>
      <c r="N157" s="62" t="s">
        <v>302</v>
      </c>
      <c r="O157" s="62"/>
      <c r="P157" s="60" t="b">
        <v>0</v>
      </c>
      <c r="Q157" s="62" t="s">
        <v>303</v>
      </c>
      <c r="R157" s="62"/>
      <c r="S157" s="790" t="b">
        <v>0</v>
      </c>
      <c r="T157" s="62" t="s">
        <v>304</v>
      </c>
      <c r="U157" s="62"/>
      <c r="V157" s="790" t="b">
        <v>0</v>
      </c>
      <c r="W157" s="62" t="s">
        <v>305</v>
      </c>
      <c r="X157" s="62"/>
      <c r="Y157" s="792" t="b">
        <v>0</v>
      </c>
      <c r="Z157" s="146" t="s">
        <v>306</v>
      </c>
      <c r="AA157" s="62"/>
      <c r="AB157" s="790" t="b">
        <v>0</v>
      </c>
      <c r="AC157" s="71" t="s">
        <v>307</v>
      </c>
    </row>
    <row r="158" spans="1:29" x14ac:dyDescent="0.35">
      <c r="A158" s="554"/>
      <c r="B158" s="247">
        <f>B157+1</f>
        <v>172</v>
      </c>
      <c r="C158" s="795"/>
      <c r="D158" s="25"/>
      <c r="E158" s="798"/>
      <c r="F158" s="25"/>
      <c r="G158" s="541"/>
      <c r="H158" s="25"/>
      <c r="I158" s="798"/>
      <c r="J158" s="25"/>
      <c r="K158" s="798"/>
      <c r="M158" s="64" t="b">
        <v>0</v>
      </c>
      <c r="N158" t="s">
        <v>308</v>
      </c>
      <c r="Q158" s="72" t="s">
        <v>138</v>
      </c>
      <c r="S158" s="791"/>
      <c r="T158" s="72" t="s">
        <v>138</v>
      </c>
      <c r="U158" s="44"/>
      <c r="V158" s="791"/>
      <c r="W158" s="44"/>
      <c r="X158" s="44"/>
      <c r="Y158" s="793"/>
      <c r="Z158" s="147" t="s">
        <v>138</v>
      </c>
      <c r="AB158" s="791"/>
      <c r="AC158" s="73"/>
    </row>
    <row r="159" spans="1:29" x14ac:dyDescent="0.35">
      <c r="A159" s="554"/>
      <c r="B159" s="247">
        <f t="shared" ref="B159:B164" si="16">B158+1</f>
        <v>173</v>
      </c>
      <c r="C159" s="795"/>
      <c r="D159" s="25"/>
      <c r="E159" s="798"/>
      <c r="F159" s="25"/>
      <c r="G159" s="541"/>
      <c r="H159" s="25"/>
      <c r="I159" s="798"/>
      <c r="J159" s="25"/>
      <c r="K159" s="798"/>
      <c r="M159" s="64" t="b">
        <v>0</v>
      </c>
      <c r="N159" t="s">
        <v>309</v>
      </c>
      <c r="Q159" s="9"/>
      <c r="T159" s="44"/>
      <c r="V159" s="122" t="b">
        <v>0</v>
      </c>
      <c r="W159" t="s">
        <v>310</v>
      </c>
      <c r="Y159" s="16"/>
      <c r="Z159" s="148"/>
      <c r="AC159" s="66"/>
    </row>
    <row r="160" spans="1:29" x14ac:dyDescent="0.35">
      <c r="A160" s="554"/>
      <c r="B160" s="247">
        <f t="shared" si="16"/>
        <v>174</v>
      </c>
      <c r="C160" s="795"/>
      <c r="D160" s="25"/>
      <c r="E160" s="798"/>
      <c r="F160" s="25"/>
      <c r="G160" s="541"/>
      <c r="H160" s="25"/>
      <c r="I160" s="798"/>
      <c r="J160" s="25"/>
      <c r="K160" s="798"/>
      <c r="M160" s="64" t="b">
        <v>0</v>
      </c>
      <c r="N160" t="s">
        <v>311</v>
      </c>
      <c r="Q160" s="9"/>
      <c r="S160" s="45" t="b">
        <v>0</v>
      </c>
      <c r="T160" s="44" t="s">
        <v>312</v>
      </c>
      <c r="Y160" s="793" t="b">
        <v>0</v>
      </c>
      <c r="Z160" s="16" t="s">
        <v>312</v>
      </c>
      <c r="AC160" s="66"/>
    </row>
    <row r="161" spans="1:29" x14ac:dyDescent="0.35">
      <c r="A161" s="554"/>
      <c r="B161" s="247">
        <f t="shared" si="16"/>
        <v>175</v>
      </c>
      <c r="C161" s="795"/>
      <c r="D161" s="25"/>
      <c r="E161" s="798"/>
      <c r="F161" s="25"/>
      <c r="G161" s="541"/>
      <c r="H161" s="25"/>
      <c r="I161" s="798"/>
      <c r="J161" s="25"/>
      <c r="K161" s="798"/>
      <c r="N161" s="74" t="s">
        <v>138</v>
      </c>
      <c r="S161" s="789" t="s">
        <v>314</v>
      </c>
      <c r="T161" s="789"/>
      <c r="V161" s="789" t="s">
        <v>315</v>
      </c>
      <c r="W161" s="789"/>
      <c r="Y161" s="793"/>
      <c r="Z161" s="16"/>
      <c r="AC161" s="66"/>
    </row>
    <row r="162" spans="1:29" x14ac:dyDescent="0.35">
      <c r="A162" s="554"/>
      <c r="B162" s="247">
        <f t="shared" si="16"/>
        <v>176</v>
      </c>
      <c r="C162" s="795"/>
      <c r="D162" s="25"/>
      <c r="E162" s="798"/>
      <c r="F162" s="25"/>
      <c r="G162" s="541"/>
      <c r="H162" s="25"/>
      <c r="I162" s="798"/>
      <c r="J162" s="25"/>
      <c r="K162" s="798"/>
      <c r="N162" s="655"/>
      <c r="S162" s="64" t="b">
        <v>0</v>
      </c>
      <c r="T162" t="s">
        <v>316</v>
      </c>
      <c r="V162" s="122" t="b">
        <v>0</v>
      </c>
      <c r="W162" t="s">
        <v>317</v>
      </c>
      <c r="Y162" s="16"/>
      <c r="Z162" s="16"/>
      <c r="AC162" s="66"/>
    </row>
    <row r="163" spans="1:29" x14ac:dyDescent="0.35">
      <c r="A163" s="554"/>
      <c r="B163" s="247">
        <f t="shared" si="16"/>
        <v>177</v>
      </c>
      <c r="C163" s="795"/>
      <c r="D163" s="25"/>
      <c r="E163" s="798"/>
      <c r="F163" s="25"/>
      <c r="G163" s="541"/>
      <c r="H163" s="25"/>
      <c r="I163" s="798"/>
      <c r="J163" s="25"/>
      <c r="K163" s="798"/>
      <c r="N163" s="655"/>
      <c r="T163" s="74" t="s">
        <v>140</v>
      </c>
      <c r="W163" s="74" t="s">
        <v>140</v>
      </c>
      <c r="X163" s="74"/>
      <c r="Y163" s="149"/>
      <c r="Z163" s="149"/>
      <c r="AC163" s="66"/>
    </row>
    <row r="164" spans="1:29" ht="15" thickBot="1" x14ac:dyDescent="0.4">
      <c r="A164" s="555"/>
      <c r="B164" s="247">
        <f t="shared" si="16"/>
        <v>178</v>
      </c>
      <c r="C164" s="796"/>
      <c r="D164" s="128"/>
      <c r="E164" s="799"/>
      <c r="F164" s="128"/>
      <c r="G164" s="542"/>
      <c r="H164" s="128"/>
      <c r="I164" s="799"/>
      <c r="J164" s="128"/>
      <c r="K164" s="799"/>
      <c r="L164" s="67"/>
      <c r="M164" s="67"/>
      <c r="N164" s="67"/>
      <c r="O164" s="67"/>
      <c r="P164" s="67"/>
      <c r="Q164" s="67"/>
      <c r="R164" s="67"/>
      <c r="S164" s="67"/>
      <c r="T164" s="75"/>
      <c r="U164" s="67"/>
      <c r="V164" s="104"/>
      <c r="W164" s="75"/>
      <c r="X164" s="75"/>
      <c r="Y164" s="150"/>
      <c r="Z164" s="150"/>
      <c r="AA164" s="67"/>
      <c r="AB164" s="67"/>
      <c r="AC164" s="70"/>
    </row>
    <row r="165" spans="1:29" ht="6" customHeight="1" thickBot="1" x14ac:dyDescent="0.4">
      <c r="C165" s="31"/>
      <c r="D165" s="31"/>
      <c r="E165" s="31"/>
      <c r="F165" s="31"/>
      <c r="G165" s="31"/>
      <c r="H165" s="31"/>
      <c r="I165" s="31"/>
      <c r="J165" s="31"/>
      <c r="K165" s="31"/>
      <c r="L165" s="30"/>
      <c r="M165" s="30"/>
      <c r="N165" s="30"/>
      <c r="O165" s="30"/>
      <c r="P165" s="30"/>
      <c r="Q165" s="30"/>
      <c r="R165" s="30"/>
      <c r="S165" s="30"/>
      <c r="T165" s="30"/>
      <c r="U165" s="30"/>
      <c r="V165" s="110"/>
      <c r="W165" s="30"/>
      <c r="X165" s="30"/>
      <c r="Y165" s="30"/>
      <c r="Z165" s="30"/>
      <c r="AA165" s="30"/>
      <c r="AB165" s="30"/>
      <c r="AC165" s="30"/>
    </row>
    <row r="166" spans="1:29" x14ac:dyDescent="0.35">
      <c r="A166" s="553">
        <f>A157+1</f>
        <v>18</v>
      </c>
      <c r="B166" s="13">
        <f>B157+10</f>
        <v>181</v>
      </c>
      <c r="C166" s="794"/>
      <c r="D166" s="79"/>
      <c r="E166" s="797"/>
      <c r="F166" s="79"/>
      <c r="G166" s="540"/>
      <c r="H166" s="79"/>
      <c r="I166" s="797"/>
      <c r="J166" s="79"/>
      <c r="K166" s="797"/>
      <c r="L166" s="62"/>
      <c r="M166" s="60" t="b">
        <v>0</v>
      </c>
      <c r="N166" s="62" t="s">
        <v>302</v>
      </c>
      <c r="O166" s="62"/>
      <c r="P166" s="60" t="b">
        <v>0</v>
      </c>
      <c r="Q166" s="62" t="s">
        <v>303</v>
      </c>
      <c r="R166" s="62"/>
      <c r="S166" s="790" t="b">
        <v>0</v>
      </c>
      <c r="T166" s="62" t="s">
        <v>304</v>
      </c>
      <c r="U166" s="62"/>
      <c r="V166" s="790" t="b">
        <v>0</v>
      </c>
      <c r="W166" s="62" t="s">
        <v>305</v>
      </c>
      <c r="X166" s="62"/>
      <c r="Y166" s="792" t="b">
        <v>0</v>
      </c>
      <c r="Z166" s="146" t="s">
        <v>306</v>
      </c>
      <c r="AA166" s="62"/>
      <c r="AB166" s="790" t="b">
        <v>0</v>
      </c>
      <c r="AC166" s="71" t="s">
        <v>307</v>
      </c>
    </row>
    <row r="167" spans="1:29" x14ac:dyDescent="0.35">
      <c r="A167" s="554"/>
      <c r="B167" s="247">
        <f>B166+1</f>
        <v>182</v>
      </c>
      <c r="C167" s="795"/>
      <c r="D167" s="25"/>
      <c r="E167" s="798"/>
      <c r="F167" s="25"/>
      <c r="G167" s="541"/>
      <c r="H167" s="25"/>
      <c r="I167" s="798"/>
      <c r="J167" s="25"/>
      <c r="K167" s="798"/>
      <c r="M167" s="64" t="b">
        <v>0</v>
      </c>
      <c r="N167" t="s">
        <v>308</v>
      </c>
      <c r="Q167" s="72" t="s">
        <v>138</v>
      </c>
      <c r="S167" s="791"/>
      <c r="T167" s="72" t="s">
        <v>138</v>
      </c>
      <c r="U167" s="44"/>
      <c r="V167" s="791"/>
      <c r="W167" s="44"/>
      <c r="X167" s="44"/>
      <c r="Y167" s="793"/>
      <c r="Z167" s="147" t="s">
        <v>138</v>
      </c>
      <c r="AB167" s="791"/>
      <c r="AC167" s="73"/>
    </row>
    <row r="168" spans="1:29" x14ac:dyDescent="0.35">
      <c r="A168" s="554"/>
      <c r="B168" s="247">
        <f t="shared" ref="B168:B173" si="17">B167+1</f>
        <v>183</v>
      </c>
      <c r="C168" s="795"/>
      <c r="D168" s="25"/>
      <c r="E168" s="798"/>
      <c r="F168" s="25"/>
      <c r="G168" s="541"/>
      <c r="H168" s="25"/>
      <c r="I168" s="798"/>
      <c r="J168" s="25"/>
      <c r="K168" s="798"/>
      <c r="M168" s="64" t="b">
        <v>0</v>
      </c>
      <c r="N168" t="s">
        <v>309</v>
      </c>
      <c r="Q168" s="9"/>
      <c r="T168" s="44"/>
      <c r="V168" s="122" t="b">
        <v>0</v>
      </c>
      <c r="W168" t="s">
        <v>310</v>
      </c>
      <c r="Y168" s="16"/>
      <c r="Z168" s="148"/>
      <c r="AC168" s="66"/>
    </row>
    <row r="169" spans="1:29" x14ac:dyDescent="0.35">
      <c r="A169" s="554"/>
      <c r="B169" s="247">
        <f t="shared" si="17"/>
        <v>184</v>
      </c>
      <c r="C169" s="795"/>
      <c r="D169" s="25"/>
      <c r="E169" s="798"/>
      <c r="F169" s="25"/>
      <c r="G169" s="541"/>
      <c r="H169" s="25"/>
      <c r="I169" s="798"/>
      <c r="J169" s="25"/>
      <c r="K169" s="798"/>
      <c r="M169" s="64" t="b">
        <v>0</v>
      </c>
      <c r="N169" t="s">
        <v>311</v>
      </c>
      <c r="Q169" s="9"/>
      <c r="S169" s="45" t="b">
        <v>0</v>
      </c>
      <c r="T169" s="44" t="s">
        <v>312</v>
      </c>
      <c r="Y169" s="793" t="b">
        <v>0</v>
      </c>
      <c r="Z169" s="16" t="s">
        <v>312</v>
      </c>
      <c r="AC169" s="66"/>
    </row>
    <row r="170" spans="1:29" x14ac:dyDescent="0.35">
      <c r="A170" s="554"/>
      <c r="B170" s="247">
        <f t="shared" si="17"/>
        <v>185</v>
      </c>
      <c r="C170" s="795"/>
      <c r="D170" s="25"/>
      <c r="E170" s="798"/>
      <c r="F170" s="25"/>
      <c r="G170" s="541"/>
      <c r="H170" s="25"/>
      <c r="I170" s="798"/>
      <c r="J170" s="25"/>
      <c r="K170" s="798"/>
      <c r="N170" s="74" t="s">
        <v>138</v>
      </c>
      <c r="S170" s="789" t="s">
        <v>314</v>
      </c>
      <c r="T170" s="789"/>
      <c r="V170" s="789" t="s">
        <v>315</v>
      </c>
      <c r="W170" s="789"/>
      <c r="Y170" s="793"/>
      <c r="Z170" s="16"/>
      <c r="AC170" s="66"/>
    </row>
    <row r="171" spans="1:29" x14ac:dyDescent="0.35">
      <c r="A171" s="554"/>
      <c r="B171" s="247">
        <f t="shared" si="17"/>
        <v>186</v>
      </c>
      <c r="C171" s="795"/>
      <c r="D171" s="25"/>
      <c r="E171" s="798"/>
      <c r="F171" s="25"/>
      <c r="G171" s="541"/>
      <c r="H171" s="25"/>
      <c r="I171" s="798"/>
      <c r="J171" s="25"/>
      <c r="K171" s="798"/>
      <c r="N171" s="655"/>
      <c r="S171" s="64" t="b">
        <v>0</v>
      </c>
      <c r="T171" t="s">
        <v>316</v>
      </c>
      <c r="V171" s="122" t="b">
        <v>0</v>
      </c>
      <c r="W171" t="s">
        <v>317</v>
      </c>
      <c r="Y171" s="16"/>
      <c r="Z171" s="16"/>
      <c r="AC171" s="66"/>
    </row>
    <row r="172" spans="1:29" x14ac:dyDescent="0.35">
      <c r="A172" s="554"/>
      <c r="B172" s="247">
        <f t="shared" si="17"/>
        <v>187</v>
      </c>
      <c r="C172" s="795"/>
      <c r="D172" s="25"/>
      <c r="E172" s="798"/>
      <c r="F172" s="25"/>
      <c r="G172" s="541"/>
      <c r="H172" s="25"/>
      <c r="I172" s="798"/>
      <c r="J172" s="25"/>
      <c r="K172" s="798"/>
      <c r="N172" s="655"/>
      <c r="T172" s="74" t="s">
        <v>140</v>
      </c>
      <c r="W172" s="74" t="s">
        <v>140</v>
      </c>
      <c r="X172" s="74"/>
      <c r="Y172" s="149"/>
      <c r="Z172" s="149"/>
      <c r="AC172" s="66"/>
    </row>
    <row r="173" spans="1:29" ht="15" thickBot="1" x14ac:dyDescent="0.4">
      <c r="A173" s="555"/>
      <c r="B173" s="247">
        <f t="shared" si="17"/>
        <v>188</v>
      </c>
      <c r="C173" s="796"/>
      <c r="D173" s="128"/>
      <c r="E173" s="799"/>
      <c r="F173" s="128"/>
      <c r="G173" s="542"/>
      <c r="H173" s="128"/>
      <c r="I173" s="799"/>
      <c r="J173" s="128"/>
      <c r="K173" s="799"/>
      <c r="L173" s="67"/>
      <c r="M173" s="67"/>
      <c r="N173" s="67"/>
      <c r="O173" s="67"/>
      <c r="P173" s="67"/>
      <c r="Q173" s="67"/>
      <c r="R173" s="67"/>
      <c r="S173" s="67"/>
      <c r="T173" s="75"/>
      <c r="U173" s="67"/>
      <c r="V173" s="104"/>
      <c r="W173" s="75"/>
      <c r="X173" s="75"/>
      <c r="Y173" s="150"/>
      <c r="Z173" s="150"/>
      <c r="AA173" s="67"/>
      <c r="AB173" s="67"/>
      <c r="AC173" s="70"/>
    </row>
    <row r="174" spans="1:29" ht="6" customHeight="1" thickBot="1" x14ac:dyDescent="0.4">
      <c r="C174" s="31"/>
      <c r="D174" s="31"/>
      <c r="E174" s="31"/>
      <c r="F174" s="31"/>
      <c r="G174" s="31"/>
      <c r="H174" s="31"/>
      <c r="I174" s="31"/>
      <c r="J174" s="31"/>
      <c r="K174" s="31"/>
      <c r="L174" s="30"/>
      <c r="M174" s="30"/>
      <c r="N174" s="30"/>
      <c r="O174" s="30"/>
      <c r="P174" s="30"/>
      <c r="Q174" s="30"/>
      <c r="R174" s="30"/>
      <c r="S174" s="30"/>
      <c r="T174" s="30"/>
      <c r="U174" s="30"/>
      <c r="V174" s="110"/>
      <c r="W174" s="30"/>
      <c r="X174" s="30"/>
      <c r="Y174" s="30"/>
      <c r="Z174" s="30"/>
      <c r="AA174" s="30"/>
      <c r="AB174" s="30"/>
      <c r="AC174" s="30"/>
    </row>
    <row r="175" spans="1:29" x14ac:dyDescent="0.35">
      <c r="A175" s="553">
        <f>A166+1</f>
        <v>19</v>
      </c>
      <c r="B175" s="13">
        <f>B166+10</f>
        <v>191</v>
      </c>
      <c r="C175" s="794"/>
      <c r="D175" s="79"/>
      <c r="E175" s="797"/>
      <c r="F175" s="79"/>
      <c r="G175" s="540"/>
      <c r="H175" s="79"/>
      <c r="I175" s="797"/>
      <c r="J175" s="79"/>
      <c r="K175" s="797"/>
      <c r="L175" s="62"/>
      <c r="M175" s="60" t="b">
        <v>0</v>
      </c>
      <c r="N175" s="62" t="s">
        <v>302</v>
      </c>
      <c r="O175" s="62"/>
      <c r="P175" s="60" t="b">
        <v>0</v>
      </c>
      <c r="Q175" s="62" t="s">
        <v>303</v>
      </c>
      <c r="R175" s="62"/>
      <c r="S175" s="790" t="b">
        <v>0</v>
      </c>
      <c r="T175" s="62" t="s">
        <v>304</v>
      </c>
      <c r="U175" s="62"/>
      <c r="V175" s="790" t="b">
        <v>0</v>
      </c>
      <c r="W175" s="62" t="s">
        <v>305</v>
      </c>
      <c r="X175" s="62"/>
      <c r="Y175" s="792" t="b">
        <v>0</v>
      </c>
      <c r="Z175" s="146" t="s">
        <v>306</v>
      </c>
      <c r="AA175" s="62"/>
      <c r="AB175" s="790" t="b">
        <v>0</v>
      </c>
      <c r="AC175" s="71" t="s">
        <v>307</v>
      </c>
    </row>
    <row r="176" spans="1:29" x14ac:dyDescent="0.35">
      <c r="A176" s="554"/>
      <c r="B176" s="247">
        <f>B175+1</f>
        <v>192</v>
      </c>
      <c r="C176" s="795"/>
      <c r="D176" s="25"/>
      <c r="E176" s="798"/>
      <c r="F176" s="25"/>
      <c r="G176" s="541"/>
      <c r="H176" s="25"/>
      <c r="I176" s="798"/>
      <c r="J176" s="25"/>
      <c r="K176" s="798"/>
      <c r="M176" s="64" t="b">
        <v>0</v>
      </c>
      <c r="N176" t="s">
        <v>308</v>
      </c>
      <c r="Q176" s="72" t="s">
        <v>138</v>
      </c>
      <c r="S176" s="791"/>
      <c r="T176" s="72" t="s">
        <v>138</v>
      </c>
      <c r="U176" s="44"/>
      <c r="V176" s="791"/>
      <c r="W176" s="44"/>
      <c r="X176" s="44"/>
      <c r="Y176" s="793"/>
      <c r="Z176" s="147" t="s">
        <v>138</v>
      </c>
      <c r="AB176" s="791"/>
      <c r="AC176" s="73"/>
    </row>
    <row r="177" spans="1:29" x14ac:dyDescent="0.35">
      <c r="A177" s="554"/>
      <c r="B177" s="247">
        <f t="shared" ref="B177:B182" si="18">B176+1</f>
        <v>193</v>
      </c>
      <c r="C177" s="795"/>
      <c r="D177" s="25"/>
      <c r="E177" s="798"/>
      <c r="F177" s="25"/>
      <c r="G177" s="541"/>
      <c r="H177" s="25"/>
      <c r="I177" s="798"/>
      <c r="J177" s="25"/>
      <c r="K177" s="798"/>
      <c r="M177" s="64" t="b">
        <v>0</v>
      </c>
      <c r="N177" t="s">
        <v>309</v>
      </c>
      <c r="Q177" s="9"/>
      <c r="T177" s="44"/>
      <c r="V177" s="122" t="b">
        <v>0</v>
      </c>
      <c r="W177" t="s">
        <v>310</v>
      </c>
      <c r="Y177" s="16"/>
      <c r="Z177" s="148"/>
      <c r="AC177" s="66"/>
    </row>
    <row r="178" spans="1:29" x14ac:dyDescent="0.35">
      <c r="A178" s="554"/>
      <c r="B178" s="247">
        <f t="shared" si="18"/>
        <v>194</v>
      </c>
      <c r="C178" s="795"/>
      <c r="D178" s="25"/>
      <c r="E178" s="798"/>
      <c r="F178" s="25"/>
      <c r="G178" s="541"/>
      <c r="H178" s="25"/>
      <c r="I178" s="798"/>
      <c r="J178" s="25"/>
      <c r="K178" s="798"/>
      <c r="M178" s="64" t="b">
        <v>0</v>
      </c>
      <c r="N178" t="s">
        <v>311</v>
      </c>
      <c r="Q178" s="9"/>
      <c r="S178" s="45" t="b">
        <v>0</v>
      </c>
      <c r="T178" s="44" t="s">
        <v>312</v>
      </c>
      <c r="Y178" s="793" t="b">
        <v>0</v>
      </c>
      <c r="Z178" s="16" t="s">
        <v>312</v>
      </c>
      <c r="AC178" s="66"/>
    </row>
    <row r="179" spans="1:29" x14ac:dyDescent="0.35">
      <c r="A179" s="554"/>
      <c r="B179" s="247">
        <f t="shared" si="18"/>
        <v>195</v>
      </c>
      <c r="C179" s="795"/>
      <c r="D179" s="25"/>
      <c r="E179" s="798"/>
      <c r="F179" s="25"/>
      <c r="G179" s="541"/>
      <c r="H179" s="25"/>
      <c r="I179" s="798"/>
      <c r="J179" s="25"/>
      <c r="K179" s="798"/>
      <c r="N179" s="74" t="s">
        <v>138</v>
      </c>
      <c r="S179" s="789" t="s">
        <v>314</v>
      </c>
      <c r="T179" s="789"/>
      <c r="V179" s="789" t="s">
        <v>315</v>
      </c>
      <c r="W179" s="789"/>
      <c r="Y179" s="793"/>
      <c r="Z179" s="16"/>
      <c r="AC179" s="66"/>
    </row>
    <row r="180" spans="1:29" x14ac:dyDescent="0.35">
      <c r="A180" s="554"/>
      <c r="B180" s="247">
        <f t="shared" si="18"/>
        <v>196</v>
      </c>
      <c r="C180" s="795"/>
      <c r="D180" s="25"/>
      <c r="E180" s="798"/>
      <c r="F180" s="25"/>
      <c r="G180" s="541"/>
      <c r="H180" s="25"/>
      <c r="I180" s="798"/>
      <c r="J180" s="25"/>
      <c r="K180" s="798"/>
      <c r="N180" s="655"/>
      <c r="S180" s="64" t="b">
        <v>0</v>
      </c>
      <c r="T180" t="s">
        <v>316</v>
      </c>
      <c r="V180" s="122" t="b">
        <v>0</v>
      </c>
      <c r="W180" t="s">
        <v>317</v>
      </c>
      <c r="Y180" s="16"/>
      <c r="Z180" s="16"/>
      <c r="AC180" s="66"/>
    </row>
    <row r="181" spans="1:29" x14ac:dyDescent="0.35">
      <c r="A181" s="554"/>
      <c r="B181" s="247">
        <f t="shared" si="18"/>
        <v>197</v>
      </c>
      <c r="C181" s="795"/>
      <c r="D181" s="25"/>
      <c r="E181" s="798"/>
      <c r="F181" s="25"/>
      <c r="G181" s="541"/>
      <c r="H181" s="25"/>
      <c r="I181" s="798"/>
      <c r="J181" s="25"/>
      <c r="K181" s="798"/>
      <c r="N181" s="655"/>
      <c r="T181" s="74" t="s">
        <v>140</v>
      </c>
      <c r="W181" s="74" t="s">
        <v>140</v>
      </c>
      <c r="X181" s="74"/>
      <c r="Y181" s="149"/>
      <c r="Z181" s="149"/>
      <c r="AC181" s="66"/>
    </row>
    <row r="182" spans="1:29" ht="15" thickBot="1" x14ac:dyDescent="0.4">
      <c r="A182" s="555"/>
      <c r="B182" s="247">
        <f t="shared" si="18"/>
        <v>198</v>
      </c>
      <c r="C182" s="796"/>
      <c r="D182" s="128"/>
      <c r="E182" s="799"/>
      <c r="F182" s="128"/>
      <c r="G182" s="542"/>
      <c r="H182" s="128"/>
      <c r="I182" s="799"/>
      <c r="J182" s="128"/>
      <c r="K182" s="799"/>
      <c r="L182" s="67"/>
      <c r="M182" s="67"/>
      <c r="N182" s="67"/>
      <c r="O182" s="67"/>
      <c r="P182" s="67"/>
      <c r="Q182" s="67"/>
      <c r="R182" s="67"/>
      <c r="S182" s="67"/>
      <c r="T182" s="75"/>
      <c r="U182" s="67"/>
      <c r="V182" s="104"/>
      <c r="W182" s="75"/>
      <c r="X182" s="75"/>
      <c r="Y182" s="150"/>
      <c r="Z182" s="150"/>
      <c r="AA182" s="67"/>
      <c r="AB182" s="67"/>
      <c r="AC182" s="70"/>
    </row>
    <row r="183" spans="1:29" ht="6" customHeight="1" thickBot="1" x14ac:dyDescent="0.4">
      <c r="C183" s="31"/>
      <c r="D183" s="31"/>
      <c r="E183" s="31"/>
      <c r="F183" s="31"/>
      <c r="G183" s="31"/>
      <c r="H183" s="31"/>
      <c r="I183" s="31"/>
      <c r="J183" s="31"/>
      <c r="K183" s="31"/>
      <c r="L183" s="30"/>
      <c r="M183" s="30"/>
      <c r="N183" s="30"/>
      <c r="O183" s="30"/>
      <c r="P183" s="30"/>
      <c r="Q183" s="30"/>
      <c r="R183" s="30"/>
      <c r="S183" s="30"/>
      <c r="T183" s="30"/>
      <c r="U183" s="30"/>
      <c r="V183" s="110"/>
      <c r="W183" s="30"/>
      <c r="X183" s="30"/>
      <c r="Y183" s="30"/>
      <c r="Z183" s="30"/>
      <c r="AA183" s="30"/>
      <c r="AB183" s="30"/>
      <c r="AC183" s="30"/>
    </row>
    <row r="184" spans="1:29" x14ac:dyDescent="0.35">
      <c r="A184" s="553">
        <f>A175+1</f>
        <v>20</v>
      </c>
      <c r="B184" s="13">
        <f>B175+10</f>
        <v>201</v>
      </c>
      <c r="C184" s="794"/>
      <c r="D184" s="79"/>
      <c r="E184" s="797"/>
      <c r="F184" s="79"/>
      <c r="G184" s="540"/>
      <c r="H184" s="79"/>
      <c r="I184" s="797"/>
      <c r="J184" s="79"/>
      <c r="K184" s="797"/>
      <c r="L184" s="62"/>
      <c r="M184" s="60" t="b">
        <v>0</v>
      </c>
      <c r="N184" s="62" t="s">
        <v>302</v>
      </c>
      <c r="O184" s="62"/>
      <c r="P184" s="60" t="b">
        <v>0</v>
      </c>
      <c r="Q184" s="62" t="s">
        <v>303</v>
      </c>
      <c r="R184" s="62"/>
      <c r="S184" s="790" t="b">
        <v>0</v>
      </c>
      <c r="T184" s="62" t="s">
        <v>304</v>
      </c>
      <c r="U184" s="62"/>
      <c r="V184" s="790" t="b">
        <v>0</v>
      </c>
      <c r="W184" s="62" t="s">
        <v>305</v>
      </c>
      <c r="X184" s="62"/>
      <c r="Y184" s="792" t="b">
        <v>0</v>
      </c>
      <c r="Z184" s="146" t="s">
        <v>306</v>
      </c>
      <c r="AA184" s="62"/>
      <c r="AB184" s="790" t="b">
        <v>0</v>
      </c>
      <c r="AC184" s="71" t="s">
        <v>307</v>
      </c>
    </row>
    <row r="185" spans="1:29" x14ac:dyDescent="0.35">
      <c r="A185" s="554"/>
      <c r="B185" s="247">
        <f>B184+1</f>
        <v>202</v>
      </c>
      <c r="C185" s="795"/>
      <c r="D185" s="25"/>
      <c r="E185" s="798"/>
      <c r="F185" s="25"/>
      <c r="G185" s="541"/>
      <c r="H185" s="25"/>
      <c r="I185" s="798"/>
      <c r="J185" s="25"/>
      <c r="K185" s="798"/>
      <c r="M185" s="64" t="b">
        <v>0</v>
      </c>
      <c r="N185" t="s">
        <v>308</v>
      </c>
      <c r="Q185" s="72" t="s">
        <v>138</v>
      </c>
      <c r="S185" s="791"/>
      <c r="T185" s="72" t="s">
        <v>138</v>
      </c>
      <c r="U185" s="44"/>
      <c r="V185" s="791"/>
      <c r="W185" s="44"/>
      <c r="X185" s="44"/>
      <c r="Y185" s="793"/>
      <c r="Z185" s="147" t="s">
        <v>138</v>
      </c>
      <c r="AB185" s="791"/>
      <c r="AC185" s="73"/>
    </row>
    <row r="186" spans="1:29" x14ac:dyDescent="0.35">
      <c r="A186" s="554"/>
      <c r="B186" s="247">
        <f t="shared" ref="B186:B191" si="19">B185+1</f>
        <v>203</v>
      </c>
      <c r="C186" s="795"/>
      <c r="D186" s="25"/>
      <c r="E186" s="798"/>
      <c r="F186" s="25"/>
      <c r="G186" s="541"/>
      <c r="H186" s="25"/>
      <c r="I186" s="798"/>
      <c r="J186" s="25"/>
      <c r="K186" s="798"/>
      <c r="M186" s="64" t="b">
        <v>0</v>
      </c>
      <c r="N186" t="s">
        <v>309</v>
      </c>
      <c r="Q186" s="9"/>
      <c r="T186" s="44"/>
      <c r="V186" s="122" t="b">
        <v>0</v>
      </c>
      <c r="W186" t="s">
        <v>310</v>
      </c>
      <c r="Y186" s="16"/>
      <c r="Z186" s="148"/>
      <c r="AC186" s="66"/>
    </row>
    <row r="187" spans="1:29" x14ac:dyDescent="0.35">
      <c r="A187" s="554"/>
      <c r="B187" s="247">
        <f t="shared" si="19"/>
        <v>204</v>
      </c>
      <c r="C187" s="795"/>
      <c r="D187" s="25"/>
      <c r="E187" s="798"/>
      <c r="F187" s="25"/>
      <c r="G187" s="541"/>
      <c r="H187" s="25"/>
      <c r="I187" s="798"/>
      <c r="J187" s="25"/>
      <c r="K187" s="798"/>
      <c r="M187" s="64" t="b">
        <v>0</v>
      </c>
      <c r="N187" t="s">
        <v>311</v>
      </c>
      <c r="Q187" s="9"/>
      <c r="S187" s="45" t="b">
        <v>0</v>
      </c>
      <c r="T187" s="44" t="s">
        <v>312</v>
      </c>
      <c r="Y187" s="793" t="b">
        <v>0</v>
      </c>
      <c r="Z187" s="16" t="s">
        <v>312</v>
      </c>
      <c r="AC187" s="66"/>
    </row>
    <row r="188" spans="1:29" x14ac:dyDescent="0.35">
      <c r="A188" s="554"/>
      <c r="B188" s="247">
        <f t="shared" si="19"/>
        <v>205</v>
      </c>
      <c r="C188" s="795"/>
      <c r="D188" s="25"/>
      <c r="E188" s="798"/>
      <c r="F188" s="25"/>
      <c r="G188" s="541"/>
      <c r="H188" s="25"/>
      <c r="I188" s="798"/>
      <c r="J188" s="25"/>
      <c r="K188" s="798"/>
      <c r="N188" s="74" t="s">
        <v>138</v>
      </c>
      <c r="S188" s="789" t="s">
        <v>314</v>
      </c>
      <c r="T188" s="789"/>
      <c r="V188" s="789" t="s">
        <v>315</v>
      </c>
      <c r="W188" s="789"/>
      <c r="Y188" s="793"/>
      <c r="Z188" s="16"/>
      <c r="AC188" s="66"/>
    </row>
    <row r="189" spans="1:29" x14ac:dyDescent="0.35">
      <c r="A189" s="554"/>
      <c r="B189" s="247">
        <f t="shared" si="19"/>
        <v>206</v>
      </c>
      <c r="C189" s="795"/>
      <c r="D189" s="25"/>
      <c r="E189" s="798"/>
      <c r="F189" s="25"/>
      <c r="G189" s="541"/>
      <c r="H189" s="25"/>
      <c r="I189" s="798"/>
      <c r="J189" s="25"/>
      <c r="K189" s="798"/>
      <c r="N189" s="655"/>
      <c r="S189" s="64" t="b">
        <v>0</v>
      </c>
      <c r="T189" t="s">
        <v>316</v>
      </c>
      <c r="V189" s="122" t="b">
        <v>0</v>
      </c>
      <c r="W189" t="s">
        <v>317</v>
      </c>
      <c r="Y189" s="16"/>
      <c r="Z189" s="16"/>
      <c r="AC189" s="66"/>
    </row>
    <row r="190" spans="1:29" x14ac:dyDescent="0.35">
      <c r="A190" s="554"/>
      <c r="B190" s="247">
        <f t="shared" si="19"/>
        <v>207</v>
      </c>
      <c r="C190" s="795"/>
      <c r="D190" s="25"/>
      <c r="E190" s="798"/>
      <c r="F190" s="25"/>
      <c r="G190" s="541"/>
      <c r="H190" s="25"/>
      <c r="I190" s="798"/>
      <c r="J190" s="25"/>
      <c r="K190" s="798"/>
      <c r="N190" s="655"/>
      <c r="T190" s="74" t="s">
        <v>140</v>
      </c>
      <c r="W190" s="74" t="s">
        <v>140</v>
      </c>
      <c r="X190" s="74"/>
      <c r="Y190" s="149"/>
      <c r="Z190" s="149"/>
      <c r="AC190" s="66"/>
    </row>
    <row r="191" spans="1:29" ht="15" thickBot="1" x14ac:dyDescent="0.4">
      <c r="A191" s="555"/>
      <c r="B191" s="247">
        <f t="shared" si="19"/>
        <v>208</v>
      </c>
      <c r="C191" s="796"/>
      <c r="D191" s="128"/>
      <c r="E191" s="799"/>
      <c r="F191" s="128"/>
      <c r="G191" s="542"/>
      <c r="H191" s="128"/>
      <c r="I191" s="799"/>
      <c r="J191" s="128"/>
      <c r="K191" s="799"/>
      <c r="L191" s="67"/>
      <c r="M191" s="67"/>
      <c r="N191" s="67"/>
      <c r="O191" s="67"/>
      <c r="P191" s="67"/>
      <c r="Q191" s="67"/>
      <c r="R191" s="67"/>
      <c r="S191" s="67"/>
      <c r="T191" s="75"/>
      <c r="U191" s="67"/>
      <c r="V191" s="104"/>
      <c r="W191" s="75"/>
      <c r="X191" s="75"/>
      <c r="Y191" s="150"/>
      <c r="Z191" s="150"/>
      <c r="AA191" s="67"/>
      <c r="AB191" s="67"/>
      <c r="AC191" s="70"/>
    </row>
    <row r="192" spans="1:29" ht="6" customHeight="1" x14ac:dyDescent="0.35">
      <c r="C192" s="30"/>
      <c r="D192" s="30"/>
      <c r="E192" s="30"/>
      <c r="F192" s="30"/>
      <c r="G192" s="30"/>
      <c r="H192" s="30"/>
      <c r="I192" s="30"/>
      <c r="J192" s="30"/>
      <c r="K192" s="30"/>
      <c r="L192" s="30"/>
      <c r="M192" s="30"/>
      <c r="N192" s="30"/>
      <c r="O192" s="30"/>
      <c r="P192" s="30"/>
      <c r="Q192" s="30"/>
      <c r="R192" s="30"/>
      <c r="S192" s="30"/>
      <c r="T192" s="30"/>
      <c r="U192" s="30"/>
      <c r="V192" s="110"/>
      <c r="W192" s="30"/>
      <c r="X192" s="30"/>
      <c r="Y192" s="30"/>
      <c r="Z192" s="30"/>
      <c r="AA192" s="30"/>
      <c r="AB192" s="30"/>
      <c r="AC192" s="30"/>
    </row>
  </sheetData>
  <mergeCells count="328">
    <mergeCell ref="Y151:Y152"/>
    <mergeCell ref="Y157:Y158"/>
    <mergeCell ref="Y160:Y161"/>
    <mergeCell ref="Y166:Y167"/>
    <mergeCell ref="Y169:Y170"/>
    <mergeCell ref="Y175:Y176"/>
    <mergeCell ref="Y178:Y179"/>
    <mergeCell ref="Y184:Y185"/>
    <mergeCell ref="M5:N5"/>
    <mergeCell ref="V5:W5"/>
    <mergeCell ref="N81:N82"/>
    <mergeCell ref="V121:V122"/>
    <mergeCell ref="V139:V140"/>
    <mergeCell ref="V157:V158"/>
    <mergeCell ref="V175:V176"/>
    <mergeCell ref="S121:S122"/>
    <mergeCell ref="S76:S77"/>
    <mergeCell ref="S80:T80"/>
    <mergeCell ref="V76:V77"/>
    <mergeCell ref="Y79:Y80"/>
    <mergeCell ref="S8:T8"/>
    <mergeCell ref="V8:W8"/>
    <mergeCell ref="Y8:Z8"/>
    <mergeCell ref="Y10:Z10"/>
    <mergeCell ref="AB3:AC3"/>
    <mergeCell ref="S17:T17"/>
    <mergeCell ref="M3:N3"/>
    <mergeCell ref="P3:Q3"/>
    <mergeCell ref="S3:T3"/>
    <mergeCell ref="S13:S14"/>
    <mergeCell ref="V13:V14"/>
    <mergeCell ref="AB13:AB14"/>
    <mergeCell ref="V3:W3"/>
    <mergeCell ref="P11:Q11"/>
    <mergeCell ref="S11:T11"/>
    <mergeCell ref="V11:W11"/>
    <mergeCell ref="Y3:Z3"/>
    <mergeCell ref="Y13:Y14"/>
    <mergeCell ref="Y16:Y17"/>
    <mergeCell ref="P5:Q5"/>
    <mergeCell ref="S5:T5"/>
    <mergeCell ref="AB5:AC5"/>
    <mergeCell ref="Y5:Z5"/>
    <mergeCell ref="AB10:AC10"/>
    <mergeCell ref="M8:N8"/>
    <mergeCell ref="P8:Q8"/>
    <mergeCell ref="AB8:AC8"/>
    <mergeCell ref="V10:W10"/>
    <mergeCell ref="A13:A20"/>
    <mergeCell ref="C13:C20"/>
    <mergeCell ref="E13:E20"/>
    <mergeCell ref="I13:I20"/>
    <mergeCell ref="K13:K20"/>
    <mergeCell ref="G13:G20"/>
    <mergeCell ref="N18:N19"/>
    <mergeCell ref="S22:S23"/>
    <mergeCell ref="V22:V23"/>
    <mergeCell ref="V17:W17"/>
    <mergeCell ref="A31:A38"/>
    <mergeCell ref="C31:C38"/>
    <mergeCell ref="E31:E38"/>
    <mergeCell ref="I31:I38"/>
    <mergeCell ref="K31:K38"/>
    <mergeCell ref="S31:S32"/>
    <mergeCell ref="V31:V32"/>
    <mergeCell ref="AB31:AB32"/>
    <mergeCell ref="A22:A29"/>
    <mergeCell ref="C22:C29"/>
    <mergeCell ref="E22:E29"/>
    <mergeCell ref="I22:I29"/>
    <mergeCell ref="K22:K29"/>
    <mergeCell ref="S35:T35"/>
    <mergeCell ref="S26:T26"/>
    <mergeCell ref="Y22:Y23"/>
    <mergeCell ref="Y25:Y26"/>
    <mergeCell ref="Y31:Y32"/>
    <mergeCell ref="Y34:Y35"/>
    <mergeCell ref="AB22:AB23"/>
    <mergeCell ref="A49:A56"/>
    <mergeCell ref="C49:C56"/>
    <mergeCell ref="E49:E56"/>
    <mergeCell ref="I49:I56"/>
    <mergeCell ref="K49:K56"/>
    <mergeCell ref="S49:S50"/>
    <mergeCell ref="V49:V50"/>
    <mergeCell ref="AB49:AB50"/>
    <mergeCell ref="A40:A47"/>
    <mergeCell ref="C40:C47"/>
    <mergeCell ref="E40:E47"/>
    <mergeCell ref="I40:I47"/>
    <mergeCell ref="K40:K47"/>
    <mergeCell ref="S53:T53"/>
    <mergeCell ref="S44:T44"/>
    <mergeCell ref="Y40:Y41"/>
    <mergeCell ref="Y43:Y44"/>
    <mergeCell ref="Y49:Y50"/>
    <mergeCell ref="Y52:Y53"/>
    <mergeCell ref="S40:S41"/>
    <mergeCell ref="V40:V41"/>
    <mergeCell ref="AB40:AB41"/>
    <mergeCell ref="C67:C74"/>
    <mergeCell ref="E67:E74"/>
    <mergeCell ref="I67:I74"/>
    <mergeCell ref="K67:K74"/>
    <mergeCell ref="S67:S68"/>
    <mergeCell ref="V67:V68"/>
    <mergeCell ref="AB67:AB68"/>
    <mergeCell ref="A58:A65"/>
    <mergeCell ref="C58:C65"/>
    <mergeCell ref="E58:E65"/>
    <mergeCell ref="I58:I65"/>
    <mergeCell ref="K58:K65"/>
    <mergeCell ref="N72:N73"/>
    <mergeCell ref="Y58:Y59"/>
    <mergeCell ref="Y61:Y62"/>
    <mergeCell ref="Y67:Y68"/>
    <mergeCell ref="Y70:Y71"/>
    <mergeCell ref="S62:T62"/>
    <mergeCell ref="S71:T71"/>
    <mergeCell ref="S58:S59"/>
    <mergeCell ref="V58:V59"/>
    <mergeCell ref="AB58:AB59"/>
    <mergeCell ref="A85:A92"/>
    <mergeCell ref="C85:C92"/>
    <mergeCell ref="E85:E92"/>
    <mergeCell ref="I85:I92"/>
    <mergeCell ref="K85:K92"/>
    <mergeCell ref="N27:N28"/>
    <mergeCell ref="N36:N37"/>
    <mergeCell ref="N45:N46"/>
    <mergeCell ref="N54:N55"/>
    <mergeCell ref="N63:N64"/>
    <mergeCell ref="G22:G29"/>
    <mergeCell ref="G31:G38"/>
    <mergeCell ref="G40:G47"/>
    <mergeCell ref="G49:G56"/>
    <mergeCell ref="G58:G65"/>
    <mergeCell ref="G67:G74"/>
    <mergeCell ref="G76:G83"/>
    <mergeCell ref="A76:A83"/>
    <mergeCell ref="C76:C83"/>
    <mergeCell ref="E76:E83"/>
    <mergeCell ref="I76:I83"/>
    <mergeCell ref="K76:K83"/>
    <mergeCell ref="A67:A74"/>
    <mergeCell ref="N90:N91"/>
    <mergeCell ref="A94:A101"/>
    <mergeCell ref="C94:C101"/>
    <mergeCell ref="E94:E101"/>
    <mergeCell ref="I94:I101"/>
    <mergeCell ref="K94:K101"/>
    <mergeCell ref="S94:S95"/>
    <mergeCell ref="V94:V95"/>
    <mergeCell ref="AB94:AB95"/>
    <mergeCell ref="N99:N100"/>
    <mergeCell ref="G85:G92"/>
    <mergeCell ref="G94:G101"/>
    <mergeCell ref="Y97:Y98"/>
    <mergeCell ref="Y85:Y86"/>
    <mergeCell ref="Y88:Y89"/>
    <mergeCell ref="Y94:Y95"/>
    <mergeCell ref="V103:V104"/>
    <mergeCell ref="AB103:AB104"/>
    <mergeCell ref="N108:N109"/>
    <mergeCell ref="S85:S86"/>
    <mergeCell ref="S89:T89"/>
    <mergeCell ref="S98:T98"/>
    <mergeCell ref="V85:V86"/>
    <mergeCell ref="AB85:AB86"/>
    <mergeCell ref="A103:A110"/>
    <mergeCell ref="C103:C110"/>
    <mergeCell ref="E103:E110"/>
    <mergeCell ref="I103:I110"/>
    <mergeCell ref="K103:K110"/>
    <mergeCell ref="G103:G110"/>
    <mergeCell ref="G112:G119"/>
    <mergeCell ref="Y103:Y104"/>
    <mergeCell ref="Y106:Y107"/>
    <mergeCell ref="Y112:Y113"/>
    <mergeCell ref="Y115:Y116"/>
    <mergeCell ref="S107:T107"/>
    <mergeCell ref="S116:T116"/>
    <mergeCell ref="S103:S104"/>
    <mergeCell ref="A112:A119"/>
    <mergeCell ref="C112:C119"/>
    <mergeCell ref="E112:E119"/>
    <mergeCell ref="I112:I119"/>
    <mergeCell ref="K112:K119"/>
    <mergeCell ref="S112:S113"/>
    <mergeCell ref="V112:V113"/>
    <mergeCell ref="N117:N118"/>
    <mergeCell ref="S139:S140"/>
    <mergeCell ref="N126:N127"/>
    <mergeCell ref="A130:A137"/>
    <mergeCell ref="C130:C137"/>
    <mergeCell ref="E130:E137"/>
    <mergeCell ref="I130:I137"/>
    <mergeCell ref="K130:K137"/>
    <mergeCell ref="S130:S131"/>
    <mergeCell ref="V130:V131"/>
    <mergeCell ref="N135:N136"/>
    <mergeCell ref="A121:A128"/>
    <mergeCell ref="C121:C128"/>
    <mergeCell ref="E121:E128"/>
    <mergeCell ref="I121:I128"/>
    <mergeCell ref="K121:K128"/>
    <mergeCell ref="G121:G128"/>
    <mergeCell ref="G130:G137"/>
    <mergeCell ref="S125:T125"/>
    <mergeCell ref="S134:T134"/>
    <mergeCell ref="V170:W170"/>
    <mergeCell ref="AB139:AB140"/>
    <mergeCell ref="N144:N145"/>
    <mergeCell ref="A148:A155"/>
    <mergeCell ref="C148:C155"/>
    <mergeCell ref="E148:E155"/>
    <mergeCell ref="I148:I155"/>
    <mergeCell ref="K148:K155"/>
    <mergeCell ref="S148:S149"/>
    <mergeCell ref="V148:V149"/>
    <mergeCell ref="AB148:AB149"/>
    <mergeCell ref="N153:N154"/>
    <mergeCell ref="A139:A146"/>
    <mergeCell ref="C139:C146"/>
    <mergeCell ref="E139:E146"/>
    <mergeCell ref="I139:I146"/>
    <mergeCell ref="K139:K146"/>
    <mergeCell ref="G139:G146"/>
    <mergeCell ref="G148:G155"/>
    <mergeCell ref="S143:T143"/>
    <mergeCell ref="S152:T152"/>
    <mergeCell ref="Y139:Y140"/>
    <mergeCell ref="Y142:Y143"/>
    <mergeCell ref="Y148:Y149"/>
    <mergeCell ref="V179:W179"/>
    <mergeCell ref="V188:W188"/>
    <mergeCell ref="AB157:AB158"/>
    <mergeCell ref="N162:N163"/>
    <mergeCell ref="A166:A173"/>
    <mergeCell ref="C166:C173"/>
    <mergeCell ref="E166:E173"/>
    <mergeCell ref="I166:I173"/>
    <mergeCell ref="K166:K173"/>
    <mergeCell ref="S166:S167"/>
    <mergeCell ref="V166:V167"/>
    <mergeCell ref="AB166:AB167"/>
    <mergeCell ref="N171:N172"/>
    <mergeCell ref="A157:A164"/>
    <mergeCell ref="C157:C164"/>
    <mergeCell ref="E157:E164"/>
    <mergeCell ref="I157:I164"/>
    <mergeCell ref="K157:K164"/>
    <mergeCell ref="G157:G164"/>
    <mergeCell ref="G166:G173"/>
    <mergeCell ref="S161:T161"/>
    <mergeCell ref="S170:T170"/>
    <mergeCell ref="S157:S158"/>
    <mergeCell ref="V161:W161"/>
    <mergeCell ref="V143:W143"/>
    <mergeCell ref="V152:W152"/>
    <mergeCell ref="AB175:AB176"/>
    <mergeCell ref="N180:N181"/>
    <mergeCell ref="A184:A191"/>
    <mergeCell ref="C184:C191"/>
    <mergeCell ref="E184:E191"/>
    <mergeCell ref="I184:I191"/>
    <mergeCell ref="K184:K191"/>
    <mergeCell ref="S184:S185"/>
    <mergeCell ref="V184:V185"/>
    <mergeCell ref="AB184:AB185"/>
    <mergeCell ref="N189:N190"/>
    <mergeCell ref="A175:A182"/>
    <mergeCell ref="C175:C182"/>
    <mergeCell ref="E175:E182"/>
    <mergeCell ref="I175:I182"/>
    <mergeCell ref="K175:K182"/>
    <mergeCell ref="G175:G182"/>
    <mergeCell ref="G184:G191"/>
    <mergeCell ref="S179:T179"/>
    <mergeCell ref="S188:T188"/>
    <mergeCell ref="Y187:Y188"/>
    <mergeCell ref="S175:S176"/>
    <mergeCell ref="A6:A10"/>
    <mergeCell ref="AB6:AC6"/>
    <mergeCell ref="Y6:Z6"/>
    <mergeCell ref="V6:W6"/>
    <mergeCell ref="S6:T6"/>
    <mergeCell ref="P6:Q6"/>
    <mergeCell ref="M6:N6"/>
    <mergeCell ref="M7:N7"/>
    <mergeCell ref="P7:Q7"/>
    <mergeCell ref="S7:T7"/>
    <mergeCell ref="V7:W7"/>
    <mergeCell ref="Y7:Z7"/>
    <mergeCell ref="AB7:AC7"/>
    <mergeCell ref="M9:N9"/>
    <mergeCell ref="P9:Q9"/>
    <mergeCell ref="S9:T9"/>
    <mergeCell ref="V9:W9"/>
    <mergeCell ref="Y9:Z9"/>
    <mergeCell ref="AB9:AC9"/>
    <mergeCell ref="M10:N10"/>
    <mergeCell ref="P10:Q10"/>
    <mergeCell ref="S10:T10"/>
    <mergeCell ref="AB11:AC11"/>
    <mergeCell ref="Y11:Z11"/>
    <mergeCell ref="V80:W80"/>
    <mergeCell ref="V89:W89"/>
    <mergeCell ref="V98:W98"/>
    <mergeCell ref="V107:W107"/>
    <mergeCell ref="V116:W116"/>
    <mergeCell ref="V125:W125"/>
    <mergeCell ref="V134:W134"/>
    <mergeCell ref="AB121:AB122"/>
    <mergeCell ref="AB112:AB113"/>
    <mergeCell ref="AB76:AB77"/>
    <mergeCell ref="Y76:Y77"/>
    <mergeCell ref="V26:W26"/>
    <mergeCell ref="V35:W35"/>
    <mergeCell ref="V44:W44"/>
    <mergeCell ref="V53:W53"/>
    <mergeCell ref="V62:W62"/>
    <mergeCell ref="V71:W71"/>
    <mergeCell ref="AB130:AB131"/>
    <mergeCell ref="Y121:Y122"/>
    <mergeCell ref="Y124:Y125"/>
    <mergeCell ref="Y130:Y131"/>
    <mergeCell ref="Y133:Y134"/>
  </mergeCells>
  <conditionalFormatting sqref="N17 W19:X19 W28:X28 W37:X37 W46:X46 W55:X55 W64:X64 W73:X73 W82:X82 W91:X91 W100:X100 W109:X109 W118:X118 W127:X127 W136:X136 W145:X145 W154:X154 W163:X163 W172:X172 W181:X181 W190:X190">
    <cfRule type="expression" dxfId="845" priority="500">
      <formula>M16=TRUE</formula>
    </cfRule>
  </conditionalFormatting>
  <conditionalFormatting sqref="N26">
    <cfRule type="expression" dxfId="844" priority="498">
      <formula>M25=TRUE</formula>
    </cfRule>
  </conditionalFormatting>
  <conditionalFormatting sqref="N35">
    <cfRule type="expression" dxfId="843" priority="496">
      <formula>M34=TRUE</formula>
    </cfRule>
  </conditionalFormatting>
  <conditionalFormatting sqref="N36:N37">
    <cfRule type="expression" dxfId="842" priority="495">
      <formula>M34=TRUE</formula>
    </cfRule>
  </conditionalFormatting>
  <conditionalFormatting sqref="N44">
    <cfRule type="expression" dxfId="841" priority="494">
      <formula>M43=TRUE</formula>
    </cfRule>
  </conditionalFormatting>
  <conditionalFormatting sqref="N45:N46">
    <cfRule type="expression" dxfId="840" priority="493">
      <formula>M43=TRUE</formula>
    </cfRule>
  </conditionalFormatting>
  <conditionalFormatting sqref="N53">
    <cfRule type="expression" dxfId="839" priority="492">
      <formula>M52=TRUE</formula>
    </cfRule>
  </conditionalFormatting>
  <conditionalFormatting sqref="N54:N55">
    <cfRule type="expression" dxfId="838" priority="491">
      <formula>M52=TRUE</formula>
    </cfRule>
  </conditionalFormatting>
  <conditionalFormatting sqref="N62">
    <cfRule type="expression" dxfId="837" priority="490">
      <formula>M61=TRUE</formula>
    </cfRule>
  </conditionalFormatting>
  <conditionalFormatting sqref="N63:N64">
    <cfRule type="expression" dxfId="836" priority="489">
      <formula>M61=TRUE</formula>
    </cfRule>
  </conditionalFormatting>
  <conditionalFormatting sqref="N71">
    <cfRule type="expression" dxfId="835" priority="488">
      <formula>M70=TRUE</formula>
    </cfRule>
  </conditionalFormatting>
  <conditionalFormatting sqref="N72:N73">
    <cfRule type="expression" dxfId="834" priority="487">
      <formula>M70=TRUE</formula>
    </cfRule>
  </conditionalFormatting>
  <conditionalFormatting sqref="N80">
    <cfRule type="expression" dxfId="833" priority="486">
      <formula>M79=TRUE</formula>
    </cfRule>
  </conditionalFormatting>
  <conditionalFormatting sqref="N81:N82">
    <cfRule type="expression" dxfId="832" priority="485">
      <formula>M79=TRUE</formula>
    </cfRule>
  </conditionalFormatting>
  <conditionalFormatting sqref="N89">
    <cfRule type="expression" dxfId="831" priority="476">
      <formula>M88=TRUE</formula>
    </cfRule>
  </conditionalFormatting>
  <conditionalFormatting sqref="N90:N91">
    <cfRule type="expression" dxfId="830" priority="475">
      <formula>M88=TRUE</formula>
    </cfRule>
  </conditionalFormatting>
  <conditionalFormatting sqref="N98">
    <cfRule type="expression" dxfId="829" priority="466">
      <formula>M97=TRUE</formula>
    </cfRule>
  </conditionalFormatting>
  <conditionalFormatting sqref="N99:N100">
    <cfRule type="expression" dxfId="828" priority="465">
      <formula>M97=TRUE</formula>
    </cfRule>
  </conditionalFormatting>
  <conditionalFormatting sqref="N107">
    <cfRule type="expression" dxfId="827" priority="456">
      <formula>M106=TRUE</formula>
    </cfRule>
  </conditionalFormatting>
  <conditionalFormatting sqref="N108:N109">
    <cfRule type="expression" dxfId="826" priority="455">
      <formula>M106=TRUE</formula>
    </cfRule>
  </conditionalFormatting>
  <conditionalFormatting sqref="N116">
    <cfRule type="expression" dxfId="825" priority="446">
      <formula>M115=TRUE</formula>
    </cfRule>
  </conditionalFormatting>
  <conditionalFormatting sqref="N117:N118">
    <cfRule type="expression" dxfId="824" priority="445">
      <formula>M115=TRUE</formula>
    </cfRule>
  </conditionalFormatting>
  <conditionalFormatting sqref="N125">
    <cfRule type="expression" dxfId="823" priority="436">
      <formula>M124=TRUE</formula>
    </cfRule>
  </conditionalFormatting>
  <conditionalFormatting sqref="N126:N127">
    <cfRule type="expression" dxfId="822" priority="435">
      <formula>M124=TRUE</formula>
    </cfRule>
  </conditionalFormatting>
  <conditionalFormatting sqref="N134">
    <cfRule type="expression" dxfId="821" priority="426">
      <formula>M133=TRUE</formula>
    </cfRule>
  </conditionalFormatting>
  <conditionalFormatting sqref="N135:N136">
    <cfRule type="expression" dxfId="820" priority="425">
      <formula>M133=TRUE</formula>
    </cfRule>
  </conditionalFormatting>
  <conditionalFormatting sqref="N143">
    <cfRule type="expression" dxfId="819" priority="416">
      <formula>M142=TRUE</formula>
    </cfRule>
  </conditionalFormatting>
  <conditionalFormatting sqref="N144:N145">
    <cfRule type="expression" dxfId="818" priority="415">
      <formula>M142=TRUE</formula>
    </cfRule>
  </conditionalFormatting>
  <conditionalFormatting sqref="N152">
    <cfRule type="expression" dxfId="817" priority="406">
      <formula>M151=TRUE</formula>
    </cfRule>
  </conditionalFormatting>
  <conditionalFormatting sqref="N153:N154">
    <cfRule type="expression" dxfId="816" priority="405">
      <formula>M151=TRUE</formula>
    </cfRule>
  </conditionalFormatting>
  <conditionalFormatting sqref="N161">
    <cfRule type="expression" dxfId="815" priority="396">
      <formula>M160=TRUE</formula>
    </cfRule>
  </conditionalFormatting>
  <conditionalFormatting sqref="N162:N163">
    <cfRule type="expression" dxfId="814" priority="395">
      <formula>M160=TRUE</formula>
    </cfRule>
  </conditionalFormatting>
  <conditionalFormatting sqref="N170">
    <cfRule type="expression" dxfId="813" priority="386">
      <formula>M169=TRUE</formula>
    </cfRule>
  </conditionalFormatting>
  <conditionalFormatting sqref="N171:N172">
    <cfRule type="expression" dxfId="812" priority="385">
      <formula>M169=TRUE</formula>
    </cfRule>
  </conditionalFormatting>
  <conditionalFormatting sqref="N179">
    <cfRule type="expression" dxfId="811" priority="376">
      <formula>M178=TRUE</formula>
    </cfRule>
  </conditionalFormatting>
  <conditionalFormatting sqref="N180:N181">
    <cfRule type="expression" dxfId="810" priority="375">
      <formula>M178=TRUE</formula>
    </cfRule>
  </conditionalFormatting>
  <conditionalFormatting sqref="N188">
    <cfRule type="expression" dxfId="809" priority="366">
      <formula>M187=TRUE</formula>
    </cfRule>
  </conditionalFormatting>
  <conditionalFormatting sqref="N189:N190">
    <cfRule type="expression" dxfId="808" priority="365">
      <formula>M187=TRUE</formula>
    </cfRule>
  </conditionalFormatting>
  <conditionalFormatting sqref="Q14">
    <cfRule type="expression" dxfId="807" priority="570">
      <formula>P13=TRUE</formula>
    </cfRule>
  </conditionalFormatting>
  <conditionalFormatting sqref="Q15">
    <cfRule type="expression" dxfId="806" priority="690">
      <formula>P13=TRUE</formula>
    </cfRule>
  </conditionalFormatting>
  <conditionalFormatting sqref="Q23">
    <cfRule type="expression" dxfId="805" priority="562">
      <formula>P22=TRUE</formula>
    </cfRule>
  </conditionalFormatting>
  <conditionalFormatting sqref="Q24">
    <cfRule type="expression" dxfId="804" priority="564">
      <formula>P22=TRUE</formula>
    </cfRule>
  </conditionalFormatting>
  <conditionalFormatting sqref="Q32">
    <cfRule type="expression" dxfId="803" priority="554">
      <formula>P31=TRUE</formula>
    </cfRule>
  </conditionalFormatting>
  <conditionalFormatting sqref="Q33">
    <cfRule type="expression" dxfId="802" priority="556">
      <formula>P31=TRUE</formula>
    </cfRule>
  </conditionalFormatting>
  <conditionalFormatting sqref="Q34">
    <cfRule type="expression" dxfId="801" priority="555">
      <formula>P33=TRUE</formula>
    </cfRule>
  </conditionalFormatting>
  <conditionalFormatting sqref="Q41">
    <cfRule type="expression" dxfId="800" priority="546">
      <formula>P40=TRUE</formula>
    </cfRule>
  </conditionalFormatting>
  <conditionalFormatting sqref="Q42">
    <cfRule type="expression" dxfId="799" priority="548">
      <formula>P40=TRUE</formula>
    </cfRule>
  </conditionalFormatting>
  <conditionalFormatting sqref="Q43">
    <cfRule type="expression" dxfId="798" priority="547">
      <formula>P42=TRUE</formula>
    </cfRule>
  </conditionalFormatting>
  <conditionalFormatting sqref="Q50">
    <cfRule type="expression" dxfId="797" priority="538">
      <formula>P49=TRUE</formula>
    </cfRule>
  </conditionalFormatting>
  <conditionalFormatting sqref="Q51">
    <cfRule type="expression" dxfId="796" priority="540">
      <formula>P49=TRUE</formula>
    </cfRule>
  </conditionalFormatting>
  <conditionalFormatting sqref="Q52">
    <cfRule type="expression" dxfId="795" priority="539">
      <formula>P51=TRUE</formula>
    </cfRule>
  </conditionalFormatting>
  <conditionalFormatting sqref="Q59">
    <cfRule type="expression" dxfId="794" priority="530">
      <formula>P58=TRUE</formula>
    </cfRule>
  </conditionalFormatting>
  <conditionalFormatting sqref="Q60">
    <cfRule type="expression" dxfId="793" priority="532">
      <formula>P58=TRUE</formula>
    </cfRule>
  </conditionalFormatting>
  <conditionalFormatting sqref="Q61">
    <cfRule type="expression" dxfId="792" priority="531">
      <formula>P60=TRUE</formula>
    </cfRule>
  </conditionalFormatting>
  <conditionalFormatting sqref="Q68">
    <cfRule type="expression" dxfId="791" priority="522">
      <formula>P67=TRUE</formula>
    </cfRule>
  </conditionalFormatting>
  <conditionalFormatting sqref="Q69">
    <cfRule type="expression" dxfId="790" priority="524">
      <formula>P67=TRUE</formula>
    </cfRule>
  </conditionalFormatting>
  <conditionalFormatting sqref="Q70">
    <cfRule type="expression" dxfId="789" priority="523">
      <formula>P69=TRUE</formula>
    </cfRule>
  </conditionalFormatting>
  <conditionalFormatting sqref="Q77">
    <cfRule type="expression" dxfId="788" priority="514">
      <formula>P76=TRUE</formula>
    </cfRule>
  </conditionalFormatting>
  <conditionalFormatting sqref="Q78">
    <cfRule type="expression" dxfId="787" priority="516">
      <formula>P76=TRUE</formula>
    </cfRule>
  </conditionalFormatting>
  <conditionalFormatting sqref="Q79">
    <cfRule type="expression" dxfId="786" priority="515">
      <formula>P78=TRUE</formula>
    </cfRule>
  </conditionalFormatting>
  <conditionalFormatting sqref="Q86">
    <cfRule type="expression" dxfId="785" priority="482">
      <formula>P85=TRUE</formula>
    </cfRule>
  </conditionalFormatting>
  <conditionalFormatting sqref="Q87">
    <cfRule type="expression" dxfId="784" priority="484">
      <formula>P85=TRUE</formula>
    </cfRule>
  </conditionalFormatting>
  <conditionalFormatting sqref="Q88">
    <cfRule type="expression" dxfId="783" priority="483">
      <formula>P87=TRUE</formula>
    </cfRule>
  </conditionalFormatting>
  <conditionalFormatting sqref="Q95">
    <cfRule type="expression" dxfId="782" priority="472">
      <formula>P94=TRUE</formula>
    </cfRule>
  </conditionalFormatting>
  <conditionalFormatting sqref="Q96">
    <cfRule type="expression" dxfId="781" priority="474">
      <formula>P94=TRUE</formula>
    </cfRule>
  </conditionalFormatting>
  <conditionalFormatting sqref="Q97">
    <cfRule type="expression" dxfId="780" priority="473">
      <formula>P96=TRUE</formula>
    </cfRule>
  </conditionalFormatting>
  <conditionalFormatting sqref="Q104">
    <cfRule type="expression" dxfId="779" priority="462">
      <formula>P103=TRUE</formula>
    </cfRule>
  </conditionalFormatting>
  <conditionalFormatting sqref="Q105">
    <cfRule type="expression" dxfId="778" priority="464">
      <formula>P103=TRUE</formula>
    </cfRule>
  </conditionalFormatting>
  <conditionalFormatting sqref="Q106">
    <cfRule type="expression" dxfId="777" priority="463">
      <formula>P105=TRUE</formula>
    </cfRule>
  </conditionalFormatting>
  <conditionalFormatting sqref="Q113">
    <cfRule type="expression" dxfId="776" priority="452">
      <formula>P112=TRUE</formula>
    </cfRule>
  </conditionalFormatting>
  <conditionalFormatting sqref="Q114">
    <cfRule type="expression" dxfId="775" priority="454">
      <formula>P112=TRUE</formula>
    </cfRule>
  </conditionalFormatting>
  <conditionalFormatting sqref="Q115">
    <cfRule type="expression" dxfId="774" priority="453">
      <formula>P114=TRUE</formula>
    </cfRule>
  </conditionalFormatting>
  <conditionalFormatting sqref="Q122">
    <cfRule type="expression" dxfId="773" priority="442">
      <formula>P121=TRUE</formula>
    </cfRule>
  </conditionalFormatting>
  <conditionalFormatting sqref="Q123">
    <cfRule type="expression" dxfId="772" priority="444">
      <formula>P121=TRUE</formula>
    </cfRule>
  </conditionalFormatting>
  <conditionalFormatting sqref="Q124">
    <cfRule type="expression" dxfId="771" priority="443">
      <formula>P123=TRUE</formula>
    </cfRule>
  </conditionalFormatting>
  <conditionalFormatting sqref="Q131">
    <cfRule type="expression" dxfId="770" priority="432">
      <formula>P130=TRUE</formula>
    </cfRule>
  </conditionalFormatting>
  <conditionalFormatting sqref="Q132">
    <cfRule type="expression" dxfId="769" priority="434">
      <formula>P130=TRUE</formula>
    </cfRule>
  </conditionalFormatting>
  <conditionalFormatting sqref="Q133">
    <cfRule type="expression" dxfId="768" priority="433">
      <formula>P132=TRUE</formula>
    </cfRule>
  </conditionalFormatting>
  <conditionalFormatting sqref="Q140">
    <cfRule type="expression" dxfId="767" priority="422">
      <formula>P139=TRUE</formula>
    </cfRule>
  </conditionalFormatting>
  <conditionalFormatting sqref="Q141">
    <cfRule type="expression" dxfId="766" priority="424">
      <formula>P139=TRUE</formula>
    </cfRule>
  </conditionalFormatting>
  <conditionalFormatting sqref="Q142">
    <cfRule type="expression" dxfId="765" priority="423">
      <formula>P141=TRUE</formula>
    </cfRule>
  </conditionalFormatting>
  <conditionalFormatting sqref="Q149">
    <cfRule type="expression" dxfId="764" priority="412">
      <formula>P148=TRUE</formula>
    </cfRule>
  </conditionalFormatting>
  <conditionalFormatting sqref="Q150">
    <cfRule type="expression" dxfId="763" priority="414">
      <formula>P148=TRUE</formula>
    </cfRule>
  </conditionalFormatting>
  <conditionalFormatting sqref="Q151">
    <cfRule type="expression" dxfId="762" priority="413">
      <formula>P150=TRUE</formula>
    </cfRule>
  </conditionalFormatting>
  <conditionalFormatting sqref="Q158">
    <cfRule type="expression" dxfId="761" priority="402">
      <formula>P157=TRUE</formula>
    </cfRule>
  </conditionalFormatting>
  <conditionalFormatting sqref="Q159">
    <cfRule type="expression" dxfId="760" priority="404">
      <formula>P157=TRUE</formula>
    </cfRule>
  </conditionalFormatting>
  <conditionalFormatting sqref="Q160">
    <cfRule type="expression" dxfId="759" priority="403">
      <formula>P159=TRUE</formula>
    </cfRule>
  </conditionalFormatting>
  <conditionalFormatting sqref="Q167">
    <cfRule type="expression" dxfId="758" priority="392">
      <formula>P166=TRUE</formula>
    </cfRule>
  </conditionalFormatting>
  <conditionalFormatting sqref="Q168">
    <cfRule type="expression" dxfId="757" priority="394">
      <formula>P166=TRUE</formula>
    </cfRule>
  </conditionalFormatting>
  <conditionalFormatting sqref="Q169">
    <cfRule type="expression" dxfId="756" priority="393">
      <formula>P168=TRUE</formula>
    </cfRule>
  </conditionalFormatting>
  <conditionalFormatting sqref="Q176">
    <cfRule type="expression" dxfId="755" priority="382">
      <formula>P175=TRUE</formula>
    </cfRule>
  </conditionalFormatting>
  <conditionalFormatting sqref="Q177">
    <cfRule type="expression" dxfId="754" priority="384">
      <formula>P175=TRUE</formula>
    </cfRule>
  </conditionalFormatting>
  <conditionalFormatting sqref="Q178">
    <cfRule type="expression" dxfId="753" priority="383">
      <formula>P177=TRUE</formula>
    </cfRule>
  </conditionalFormatting>
  <conditionalFormatting sqref="Q185">
    <cfRule type="expression" dxfId="752" priority="372">
      <formula>P184=TRUE</formula>
    </cfRule>
  </conditionalFormatting>
  <conditionalFormatting sqref="Q186">
    <cfRule type="expression" dxfId="751" priority="374">
      <formula>P184=TRUE</formula>
    </cfRule>
  </conditionalFormatting>
  <conditionalFormatting sqref="Q187">
    <cfRule type="expression" dxfId="750" priority="373">
      <formula>P186=TRUE</formula>
    </cfRule>
  </conditionalFormatting>
  <conditionalFormatting sqref="S16">
    <cfRule type="expression" dxfId="749" priority="363">
      <formula>M14=TRUE</formula>
    </cfRule>
  </conditionalFormatting>
  <conditionalFormatting sqref="S18">
    <cfRule type="expression" dxfId="748" priority="220">
      <formula>M16=TRUE</formula>
    </cfRule>
  </conditionalFormatting>
  <conditionalFormatting sqref="S25">
    <cfRule type="expression" dxfId="747" priority="213">
      <formula>M23=TRUE</formula>
    </cfRule>
  </conditionalFormatting>
  <conditionalFormatting sqref="S27">
    <cfRule type="expression" dxfId="746" priority="211">
      <formula>M25=TRUE</formula>
    </cfRule>
  </conditionalFormatting>
  <conditionalFormatting sqref="S34">
    <cfRule type="expression" dxfId="745" priority="205">
      <formula>M32=TRUE</formula>
    </cfRule>
  </conditionalFormatting>
  <conditionalFormatting sqref="S36">
    <cfRule type="expression" dxfId="744" priority="203">
      <formula>M34=TRUE</formula>
    </cfRule>
  </conditionalFormatting>
  <conditionalFormatting sqref="S43">
    <cfRule type="expression" dxfId="743" priority="197">
      <formula>M41=TRUE</formula>
    </cfRule>
  </conditionalFormatting>
  <conditionalFormatting sqref="S45">
    <cfRule type="expression" dxfId="742" priority="195">
      <formula>M43=TRUE</formula>
    </cfRule>
  </conditionalFormatting>
  <conditionalFormatting sqref="S52">
    <cfRule type="expression" dxfId="741" priority="189">
      <formula>M50=TRUE</formula>
    </cfRule>
  </conditionalFormatting>
  <conditionalFormatting sqref="S54">
    <cfRule type="expression" dxfId="740" priority="187">
      <formula>M52=TRUE</formula>
    </cfRule>
  </conditionalFormatting>
  <conditionalFormatting sqref="S61">
    <cfRule type="expression" dxfId="739" priority="157">
      <formula>M59=TRUE</formula>
    </cfRule>
  </conditionalFormatting>
  <conditionalFormatting sqref="S63">
    <cfRule type="expression" dxfId="738" priority="155">
      <formula>M61=TRUE</formula>
    </cfRule>
  </conditionalFormatting>
  <conditionalFormatting sqref="S70">
    <cfRule type="expression" dxfId="737" priority="149">
      <formula>M68=TRUE</formula>
    </cfRule>
  </conditionalFormatting>
  <conditionalFormatting sqref="S72">
    <cfRule type="expression" dxfId="736" priority="147">
      <formula>M70=TRUE</formula>
    </cfRule>
  </conditionalFormatting>
  <conditionalFormatting sqref="S79">
    <cfRule type="expression" dxfId="735" priority="141">
      <formula>M77=TRUE</formula>
    </cfRule>
  </conditionalFormatting>
  <conditionalFormatting sqref="S81">
    <cfRule type="expression" dxfId="734" priority="139">
      <formula>M79=TRUE</formula>
    </cfRule>
  </conditionalFormatting>
  <conditionalFormatting sqref="S88">
    <cfRule type="expression" dxfId="733" priority="133">
      <formula>M86=TRUE</formula>
    </cfRule>
  </conditionalFormatting>
  <conditionalFormatting sqref="S90">
    <cfRule type="expression" dxfId="732" priority="131">
      <formula>M88=TRUE</formula>
    </cfRule>
  </conditionalFormatting>
  <conditionalFormatting sqref="S97">
    <cfRule type="expression" dxfId="731" priority="125">
      <formula>M95=TRUE</formula>
    </cfRule>
  </conditionalFormatting>
  <conditionalFormatting sqref="S99">
    <cfRule type="expression" dxfId="730" priority="123">
      <formula>M97=TRUE</formula>
    </cfRule>
  </conditionalFormatting>
  <conditionalFormatting sqref="S106">
    <cfRule type="expression" dxfId="729" priority="117">
      <formula>M104=TRUE</formula>
    </cfRule>
  </conditionalFormatting>
  <conditionalFormatting sqref="S108">
    <cfRule type="expression" dxfId="728" priority="115">
      <formula>M106=TRUE</formula>
    </cfRule>
  </conditionalFormatting>
  <conditionalFormatting sqref="S115">
    <cfRule type="expression" dxfId="727" priority="109">
      <formula>M113=TRUE</formula>
    </cfRule>
  </conditionalFormatting>
  <conditionalFormatting sqref="S117">
    <cfRule type="expression" dxfId="726" priority="107">
      <formula>M115=TRUE</formula>
    </cfRule>
  </conditionalFormatting>
  <conditionalFormatting sqref="S124">
    <cfRule type="expression" dxfId="725" priority="101">
      <formula>M122=TRUE</formula>
    </cfRule>
  </conditionalFormatting>
  <conditionalFormatting sqref="S126">
    <cfRule type="expression" dxfId="724" priority="99">
      <formula>M124=TRUE</formula>
    </cfRule>
  </conditionalFormatting>
  <conditionalFormatting sqref="S133">
    <cfRule type="expression" dxfId="723" priority="93">
      <formula>M131=TRUE</formula>
    </cfRule>
  </conditionalFormatting>
  <conditionalFormatting sqref="S135">
    <cfRule type="expression" dxfId="722" priority="91">
      <formula>M133=TRUE</formula>
    </cfRule>
  </conditionalFormatting>
  <conditionalFormatting sqref="S142">
    <cfRule type="expression" dxfId="721" priority="85">
      <formula>M140=TRUE</formula>
    </cfRule>
  </conditionalFormatting>
  <conditionalFormatting sqref="S144">
    <cfRule type="expression" dxfId="720" priority="83">
      <formula>M142=TRUE</formula>
    </cfRule>
  </conditionalFormatting>
  <conditionalFormatting sqref="S151">
    <cfRule type="expression" dxfId="719" priority="77">
      <formula>M149=TRUE</formula>
    </cfRule>
  </conditionalFormatting>
  <conditionalFormatting sqref="S153">
    <cfRule type="expression" dxfId="718" priority="75">
      <formula>M151=TRUE</formula>
    </cfRule>
  </conditionalFormatting>
  <conditionalFormatting sqref="S160">
    <cfRule type="expression" dxfId="717" priority="69">
      <formula>M158=TRUE</formula>
    </cfRule>
  </conditionalFormatting>
  <conditionalFormatting sqref="S162">
    <cfRule type="expression" dxfId="716" priority="67">
      <formula>M160=TRUE</formula>
    </cfRule>
  </conditionalFormatting>
  <conditionalFormatting sqref="S169">
    <cfRule type="expression" dxfId="715" priority="61">
      <formula>M167=TRUE</formula>
    </cfRule>
  </conditionalFormatting>
  <conditionalFormatting sqref="S171">
    <cfRule type="expression" dxfId="714" priority="59">
      <formula>M169=TRUE</formula>
    </cfRule>
  </conditionalFormatting>
  <conditionalFormatting sqref="S178">
    <cfRule type="expression" dxfId="713" priority="53">
      <formula>M176=TRUE</formula>
    </cfRule>
  </conditionalFormatting>
  <conditionalFormatting sqref="S180">
    <cfRule type="expression" dxfId="712" priority="51">
      <formula>M178=TRUE</formula>
    </cfRule>
  </conditionalFormatting>
  <conditionalFormatting sqref="S187">
    <cfRule type="expression" dxfId="711" priority="45">
      <formula>M185=TRUE</formula>
    </cfRule>
  </conditionalFormatting>
  <conditionalFormatting sqref="S189">
    <cfRule type="expression" dxfId="710" priority="43">
      <formula>M187=TRUE</formula>
    </cfRule>
  </conditionalFormatting>
  <conditionalFormatting sqref="T14">
    <cfRule type="expression" dxfId="709" priority="305">
      <formula>S13=TRUE</formula>
    </cfRule>
  </conditionalFormatting>
  <conditionalFormatting sqref="T15 N18:N19">
    <cfRule type="expression" dxfId="708" priority="499">
      <formula>M13=TRUE</formula>
    </cfRule>
  </conditionalFormatting>
  <conditionalFormatting sqref="T16">
    <cfRule type="expression" dxfId="707" priority="364">
      <formula>M14=TRUE</formula>
    </cfRule>
  </conditionalFormatting>
  <conditionalFormatting sqref="T19">
    <cfRule type="expression" dxfId="706" priority="1761">
      <formula>#REF!=TRUE</formula>
    </cfRule>
    <cfRule type="expression" dxfId="705" priority="217">
      <formula>S18=TRUE</formula>
    </cfRule>
  </conditionalFormatting>
  <conditionalFormatting sqref="T20">
    <cfRule type="expression" dxfId="704" priority="219">
      <formula>S18=TRUE</formula>
    </cfRule>
  </conditionalFormatting>
  <conditionalFormatting sqref="T23">
    <cfRule type="expression" dxfId="703" priority="212">
      <formula>S22=TRUE</formula>
    </cfRule>
  </conditionalFormatting>
  <conditionalFormatting sqref="T24">
    <cfRule type="expression" dxfId="702" priority="215">
      <formula>S22=TRUE</formula>
    </cfRule>
  </conditionalFormatting>
  <conditionalFormatting sqref="T25">
    <cfRule type="expression" dxfId="701" priority="214">
      <formula>M23=TRUE</formula>
    </cfRule>
  </conditionalFormatting>
  <conditionalFormatting sqref="T28">
    <cfRule type="expression" dxfId="700" priority="209">
      <formula>S27=TRUE</formula>
    </cfRule>
    <cfRule type="expression" dxfId="699" priority="216">
      <formula>#REF!=TRUE</formula>
    </cfRule>
  </conditionalFormatting>
  <conditionalFormatting sqref="T29">
    <cfRule type="expression" dxfId="698" priority="210">
      <formula>S27=TRUE</formula>
    </cfRule>
  </conditionalFormatting>
  <conditionalFormatting sqref="T32">
    <cfRule type="expression" dxfId="697" priority="204">
      <formula>S31=TRUE</formula>
    </cfRule>
  </conditionalFormatting>
  <conditionalFormatting sqref="T33">
    <cfRule type="expression" dxfId="696" priority="207">
      <formula>S31=TRUE</formula>
    </cfRule>
  </conditionalFormatting>
  <conditionalFormatting sqref="T34">
    <cfRule type="expression" dxfId="695" priority="206">
      <formula>M32=TRUE</formula>
    </cfRule>
  </conditionalFormatting>
  <conditionalFormatting sqref="T37">
    <cfRule type="expression" dxfId="694" priority="208">
      <formula>#REF!=TRUE</formula>
    </cfRule>
    <cfRule type="expression" dxfId="693" priority="201">
      <formula>S36=TRUE</formula>
    </cfRule>
  </conditionalFormatting>
  <conditionalFormatting sqref="T38">
    <cfRule type="expression" dxfId="692" priority="202">
      <formula>S36=TRUE</formula>
    </cfRule>
  </conditionalFormatting>
  <conditionalFormatting sqref="T41">
    <cfRule type="expression" dxfId="691" priority="196">
      <formula>S40=TRUE</formula>
    </cfRule>
  </conditionalFormatting>
  <conditionalFormatting sqref="T42">
    <cfRule type="expression" dxfId="690" priority="199">
      <formula>S40=TRUE</formula>
    </cfRule>
  </conditionalFormatting>
  <conditionalFormatting sqref="T43">
    <cfRule type="expression" dxfId="689" priority="198">
      <formula>M41=TRUE</formula>
    </cfRule>
  </conditionalFormatting>
  <conditionalFormatting sqref="T46">
    <cfRule type="expression" dxfId="688" priority="200">
      <formula>#REF!=TRUE</formula>
    </cfRule>
    <cfRule type="expression" dxfId="687" priority="193">
      <formula>S45=TRUE</formula>
    </cfRule>
  </conditionalFormatting>
  <conditionalFormatting sqref="T47">
    <cfRule type="expression" dxfId="686" priority="194">
      <formula>S45=TRUE</formula>
    </cfRule>
  </conditionalFormatting>
  <conditionalFormatting sqref="T50">
    <cfRule type="expression" dxfId="685" priority="188">
      <formula>S49=TRUE</formula>
    </cfRule>
  </conditionalFormatting>
  <conditionalFormatting sqref="T51">
    <cfRule type="expression" dxfId="684" priority="191">
      <formula>S49=TRUE</formula>
    </cfRule>
  </conditionalFormatting>
  <conditionalFormatting sqref="T52">
    <cfRule type="expression" dxfId="683" priority="190">
      <formula>M50=TRUE</formula>
    </cfRule>
  </conditionalFormatting>
  <conditionalFormatting sqref="T55">
    <cfRule type="expression" dxfId="682" priority="185">
      <formula>S54=TRUE</formula>
    </cfRule>
    <cfRule type="expression" dxfId="681" priority="192">
      <formula>#REF!=TRUE</formula>
    </cfRule>
  </conditionalFormatting>
  <conditionalFormatting sqref="T56">
    <cfRule type="expression" dxfId="680" priority="186">
      <formula>S54=TRUE</formula>
    </cfRule>
  </conditionalFormatting>
  <conditionalFormatting sqref="T59">
    <cfRule type="expression" dxfId="679" priority="156">
      <formula>S58=TRUE</formula>
    </cfRule>
  </conditionalFormatting>
  <conditionalFormatting sqref="T60">
    <cfRule type="expression" dxfId="678" priority="159">
      <formula>S58=TRUE</formula>
    </cfRule>
  </conditionalFormatting>
  <conditionalFormatting sqref="T61">
    <cfRule type="expression" dxfId="677" priority="158">
      <formula>M59=TRUE</formula>
    </cfRule>
  </conditionalFormatting>
  <conditionalFormatting sqref="T64">
    <cfRule type="expression" dxfId="676" priority="160">
      <formula>#REF!=TRUE</formula>
    </cfRule>
    <cfRule type="expression" dxfId="675" priority="153">
      <formula>S63=TRUE</formula>
    </cfRule>
  </conditionalFormatting>
  <conditionalFormatting sqref="T65">
    <cfRule type="expression" dxfId="674" priority="154">
      <formula>S63=TRUE</formula>
    </cfRule>
  </conditionalFormatting>
  <conditionalFormatting sqref="T68">
    <cfRule type="expression" dxfId="673" priority="148">
      <formula>S67=TRUE</formula>
    </cfRule>
  </conditionalFormatting>
  <conditionalFormatting sqref="T69">
    <cfRule type="expression" dxfId="672" priority="151">
      <formula>S67=TRUE</formula>
    </cfRule>
  </conditionalFormatting>
  <conditionalFormatting sqref="T70">
    <cfRule type="expression" dxfId="671" priority="150">
      <formula>M68=TRUE</formula>
    </cfRule>
  </conditionalFormatting>
  <conditionalFormatting sqref="T73">
    <cfRule type="expression" dxfId="670" priority="145">
      <formula>S72=TRUE</formula>
    </cfRule>
    <cfRule type="expression" dxfId="669" priority="152">
      <formula>#REF!=TRUE</formula>
    </cfRule>
  </conditionalFormatting>
  <conditionalFormatting sqref="T74">
    <cfRule type="expression" dxfId="668" priority="146">
      <formula>S72=TRUE</formula>
    </cfRule>
  </conditionalFormatting>
  <conditionalFormatting sqref="T77">
    <cfRule type="expression" dxfId="667" priority="140">
      <formula>S76=TRUE</formula>
    </cfRule>
  </conditionalFormatting>
  <conditionalFormatting sqref="T78">
    <cfRule type="expression" dxfId="666" priority="143">
      <formula>S76=TRUE</formula>
    </cfRule>
  </conditionalFormatting>
  <conditionalFormatting sqref="T79">
    <cfRule type="expression" dxfId="665" priority="142">
      <formula>M77=TRUE</formula>
    </cfRule>
  </conditionalFormatting>
  <conditionalFormatting sqref="T82">
    <cfRule type="expression" dxfId="664" priority="137">
      <formula>S81=TRUE</formula>
    </cfRule>
    <cfRule type="expression" dxfId="663" priority="144">
      <formula>#REF!=TRUE</formula>
    </cfRule>
  </conditionalFormatting>
  <conditionalFormatting sqref="T83">
    <cfRule type="expression" dxfId="662" priority="138">
      <formula>S81=TRUE</formula>
    </cfRule>
  </conditionalFormatting>
  <conditionalFormatting sqref="T86">
    <cfRule type="expression" dxfId="661" priority="132">
      <formula>S85=TRUE</formula>
    </cfRule>
  </conditionalFormatting>
  <conditionalFormatting sqref="T87">
    <cfRule type="expression" dxfId="660" priority="135">
      <formula>S85=TRUE</formula>
    </cfRule>
  </conditionalFormatting>
  <conditionalFormatting sqref="T88">
    <cfRule type="expression" dxfId="659" priority="134">
      <formula>M86=TRUE</formula>
    </cfRule>
  </conditionalFormatting>
  <conditionalFormatting sqref="T91">
    <cfRule type="expression" dxfId="658" priority="136">
      <formula>#REF!=TRUE</formula>
    </cfRule>
    <cfRule type="expression" dxfId="657" priority="129">
      <formula>S90=TRUE</formula>
    </cfRule>
  </conditionalFormatting>
  <conditionalFormatting sqref="T92">
    <cfRule type="expression" dxfId="656" priority="130">
      <formula>S90=TRUE</formula>
    </cfRule>
  </conditionalFormatting>
  <conditionalFormatting sqref="T95">
    <cfRule type="expression" dxfId="655" priority="124">
      <formula>S94=TRUE</formula>
    </cfRule>
  </conditionalFormatting>
  <conditionalFormatting sqref="T96">
    <cfRule type="expression" dxfId="654" priority="127">
      <formula>S94=TRUE</formula>
    </cfRule>
  </conditionalFormatting>
  <conditionalFormatting sqref="T97">
    <cfRule type="expression" dxfId="653" priority="126">
      <formula>M95=TRUE</formula>
    </cfRule>
  </conditionalFormatting>
  <conditionalFormatting sqref="T100">
    <cfRule type="expression" dxfId="652" priority="121">
      <formula>S99=TRUE</formula>
    </cfRule>
    <cfRule type="expression" dxfId="651" priority="128">
      <formula>#REF!=TRUE</formula>
    </cfRule>
  </conditionalFormatting>
  <conditionalFormatting sqref="T101">
    <cfRule type="expression" dxfId="650" priority="122">
      <formula>S99=TRUE</formula>
    </cfRule>
  </conditionalFormatting>
  <conditionalFormatting sqref="T104">
    <cfRule type="expression" dxfId="649" priority="116">
      <formula>S103=TRUE</formula>
    </cfRule>
  </conditionalFormatting>
  <conditionalFormatting sqref="T105">
    <cfRule type="expression" dxfId="648" priority="119">
      <formula>S103=TRUE</formula>
    </cfRule>
  </conditionalFormatting>
  <conditionalFormatting sqref="T106">
    <cfRule type="expression" dxfId="647" priority="118">
      <formula>M104=TRUE</formula>
    </cfRule>
  </conditionalFormatting>
  <conditionalFormatting sqref="T109">
    <cfRule type="expression" dxfId="646" priority="120">
      <formula>#REF!=TRUE</formula>
    </cfRule>
    <cfRule type="expression" dxfId="645" priority="113">
      <formula>S108=TRUE</formula>
    </cfRule>
  </conditionalFormatting>
  <conditionalFormatting sqref="T110">
    <cfRule type="expression" dxfId="644" priority="114">
      <formula>S108=TRUE</formula>
    </cfRule>
  </conditionalFormatting>
  <conditionalFormatting sqref="T113">
    <cfRule type="expression" dxfId="643" priority="108">
      <formula>S112=TRUE</formula>
    </cfRule>
  </conditionalFormatting>
  <conditionalFormatting sqref="T114">
    <cfRule type="expression" dxfId="642" priority="111">
      <formula>S112=TRUE</formula>
    </cfRule>
  </conditionalFormatting>
  <conditionalFormatting sqref="T115">
    <cfRule type="expression" dxfId="641" priority="110">
      <formula>M113=TRUE</formula>
    </cfRule>
  </conditionalFormatting>
  <conditionalFormatting sqref="T118">
    <cfRule type="expression" dxfId="640" priority="105">
      <formula>S117=TRUE</formula>
    </cfRule>
    <cfRule type="expression" dxfId="639" priority="112">
      <formula>#REF!=TRUE</formula>
    </cfRule>
  </conditionalFormatting>
  <conditionalFormatting sqref="T119">
    <cfRule type="expression" dxfId="638" priority="106">
      <formula>S117=TRUE</formula>
    </cfRule>
  </conditionalFormatting>
  <conditionalFormatting sqref="T122">
    <cfRule type="expression" dxfId="637" priority="100">
      <formula>S121=TRUE</formula>
    </cfRule>
  </conditionalFormatting>
  <conditionalFormatting sqref="T123">
    <cfRule type="expression" dxfId="636" priority="103">
      <formula>S121=TRUE</formula>
    </cfRule>
  </conditionalFormatting>
  <conditionalFormatting sqref="T124">
    <cfRule type="expression" dxfId="635" priority="102">
      <formula>M122=TRUE</formula>
    </cfRule>
  </conditionalFormatting>
  <conditionalFormatting sqref="T127">
    <cfRule type="expression" dxfId="634" priority="104">
      <formula>#REF!=TRUE</formula>
    </cfRule>
    <cfRule type="expression" dxfId="633" priority="97">
      <formula>S126=TRUE</formula>
    </cfRule>
  </conditionalFormatting>
  <conditionalFormatting sqref="T128">
    <cfRule type="expression" dxfId="632" priority="98">
      <formula>S126=TRUE</formula>
    </cfRule>
  </conditionalFormatting>
  <conditionalFormatting sqref="T131">
    <cfRule type="expression" dxfId="631" priority="92">
      <formula>S130=TRUE</formula>
    </cfRule>
  </conditionalFormatting>
  <conditionalFormatting sqref="T132">
    <cfRule type="expression" dxfId="630" priority="95">
      <formula>S130=TRUE</formula>
    </cfRule>
  </conditionalFormatting>
  <conditionalFormatting sqref="T133">
    <cfRule type="expression" dxfId="629" priority="94">
      <formula>M131=TRUE</formula>
    </cfRule>
  </conditionalFormatting>
  <conditionalFormatting sqref="T136">
    <cfRule type="expression" dxfId="628" priority="96">
      <formula>#REF!=TRUE</formula>
    </cfRule>
    <cfRule type="expression" dxfId="627" priority="89">
      <formula>S135=TRUE</formula>
    </cfRule>
  </conditionalFormatting>
  <conditionalFormatting sqref="T137">
    <cfRule type="expression" dxfId="626" priority="90">
      <formula>S135=TRUE</formula>
    </cfRule>
  </conditionalFormatting>
  <conditionalFormatting sqref="T140">
    <cfRule type="expression" dxfId="625" priority="84">
      <formula>S139=TRUE</formula>
    </cfRule>
  </conditionalFormatting>
  <conditionalFormatting sqref="T141">
    <cfRule type="expression" dxfId="624" priority="87">
      <formula>S139=TRUE</formula>
    </cfRule>
  </conditionalFormatting>
  <conditionalFormatting sqref="T142">
    <cfRule type="expression" dxfId="623" priority="86">
      <formula>M140=TRUE</formula>
    </cfRule>
  </conditionalFormatting>
  <conditionalFormatting sqref="T145">
    <cfRule type="expression" dxfId="622" priority="88">
      <formula>#REF!=TRUE</formula>
    </cfRule>
    <cfRule type="expression" dxfId="621" priority="81">
      <formula>S144=TRUE</formula>
    </cfRule>
  </conditionalFormatting>
  <conditionalFormatting sqref="T146">
    <cfRule type="expression" dxfId="620" priority="82">
      <formula>S144=TRUE</formula>
    </cfRule>
  </conditionalFormatting>
  <conditionalFormatting sqref="T149">
    <cfRule type="expression" dxfId="619" priority="76">
      <formula>S148=TRUE</formula>
    </cfRule>
  </conditionalFormatting>
  <conditionalFormatting sqref="T150">
    <cfRule type="expression" dxfId="618" priority="79">
      <formula>S148=TRUE</formula>
    </cfRule>
  </conditionalFormatting>
  <conditionalFormatting sqref="T151">
    <cfRule type="expression" dxfId="617" priority="78">
      <formula>M149=TRUE</formula>
    </cfRule>
  </conditionalFormatting>
  <conditionalFormatting sqref="T154">
    <cfRule type="expression" dxfId="616" priority="73">
      <formula>S153=TRUE</formula>
    </cfRule>
    <cfRule type="expression" dxfId="615" priority="80">
      <formula>#REF!=TRUE</formula>
    </cfRule>
  </conditionalFormatting>
  <conditionalFormatting sqref="T155">
    <cfRule type="expression" dxfId="614" priority="74">
      <formula>S153=TRUE</formula>
    </cfRule>
  </conditionalFormatting>
  <conditionalFormatting sqref="T158">
    <cfRule type="expression" dxfId="613" priority="68">
      <formula>S157=TRUE</formula>
    </cfRule>
  </conditionalFormatting>
  <conditionalFormatting sqref="T159">
    <cfRule type="expression" dxfId="612" priority="71">
      <formula>S157=TRUE</formula>
    </cfRule>
  </conditionalFormatting>
  <conditionalFormatting sqref="T160">
    <cfRule type="expression" dxfId="611" priority="70">
      <formula>M158=TRUE</formula>
    </cfRule>
  </conditionalFormatting>
  <conditionalFormatting sqref="T163">
    <cfRule type="expression" dxfId="610" priority="72">
      <formula>#REF!=TRUE</formula>
    </cfRule>
    <cfRule type="expression" dxfId="609" priority="65">
      <formula>S162=TRUE</formula>
    </cfRule>
  </conditionalFormatting>
  <conditionalFormatting sqref="T164">
    <cfRule type="expression" dxfId="608" priority="66">
      <formula>S162=TRUE</formula>
    </cfRule>
  </conditionalFormatting>
  <conditionalFormatting sqref="T167">
    <cfRule type="expression" dxfId="607" priority="60">
      <formula>S166=TRUE</formula>
    </cfRule>
  </conditionalFormatting>
  <conditionalFormatting sqref="T168">
    <cfRule type="expression" dxfId="606" priority="63">
      <formula>S166=TRUE</formula>
    </cfRule>
  </conditionalFormatting>
  <conditionalFormatting sqref="T169">
    <cfRule type="expression" dxfId="605" priority="62">
      <formula>M167=TRUE</formula>
    </cfRule>
  </conditionalFormatting>
  <conditionalFormatting sqref="T172">
    <cfRule type="expression" dxfId="604" priority="64">
      <formula>#REF!=TRUE</formula>
    </cfRule>
    <cfRule type="expression" dxfId="603" priority="57">
      <formula>S171=TRUE</formula>
    </cfRule>
  </conditionalFormatting>
  <conditionalFormatting sqref="T173">
    <cfRule type="expression" dxfId="602" priority="58">
      <formula>S171=TRUE</formula>
    </cfRule>
  </conditionalFormatting>
  <conditionalFormatting sqref="T176">
    <cfRule type="expression" dxfId="601" priority="52">
      <formula>S175=TRUE</formula>
    </cfRule>
  </conditionalFormatting>
  <conditionalFormatting sqref="T177">
    <cfRule type="expression" dxfId="600" priority="55">
      <formula>S175=TRUE</formula>
    </cfRule>
  </conditionalFormatting>
  <conditionalFormatting sqref="T178">
    <cfRule type="expression" dxfId="599" priority="54">
      <formula>M176=TRUE</formula>
    </cfRule>
  </conditionalFormatting>
  <conditionalFormatting sqref="T181">
    <cfRule type="expression" dxfId="598" priority="56">
      <formula>#REF!=TRUE</formula>
    </cfRule>
    <cfRule type="expression" dxfId="597" priority="49">
      <formula>S180=TRUE</formula>
    </cfRule>
  </conditionalFormatting>
  <conditionalFormatting sqref="T182">
    <cfRule type="expression" dxfId="596" priority="50">
      <formula>S180=TRUE</formula>
    </cfRule>
  </conditionalFormatting>
  <conditionalFormatting sqref="T185">
    <cfRule type="expression" dxfId="595" priority="44">
      <formula>S184=TRUE</formula>
    </cfRule>
  </conditionalFormatting>
  <conditionalFormatting sqref="T186">
    <cfRule type="expression" dxfId="594" priority="47">
      <formula>S184=TRUE</formula>
    </cfRule>
  </conditionalFormatting>
  <conditionalFormatting sqref="T187">
    <cfRule type="expression" dxfId="593" priority="46">
      <formula>M185=TRUE</formula>
    </cfRule>
  </conditionalFormatting>
  <conditionalFormatting sqref="T190">
    <cfRule type="expression" dxfId="592" priority="48">
      <formula>#REF!=TRUE</formula>
    </cfRule>
    <cfRule type="expression" dxfId="591" priority="41">
      <formula>S189=TRUE</formula>
    </cfRule>
  </conditionalFormatting>
  <conditionalFormatting sqref="T191">
    <cfRule type="expression" dxfId="590" priority="42">
      <formula>S189=TRUE</formula>
    </cfRule>
  </conditionalFormatting>
  <conditionalFormatting sqref="U14 Q16">
    <cfRule type="expression" dxfId="589" priority="571">
      <formula>P13=TRUE</formula>
    </cfRule>
  </conditionalFormatting>
  <conditionalFormatting sqref="U23">
    <cfRule type="expression" dxfId="588" priority="561">
      <formula>T22=TRUE</formula>
    </cfRule>
  </conditionalFormatting>
  <conditionalFormatting sqref="U32">
    <cfRule type="expression" dxfId="587" priority="553">
      <formula>T31=TRUE</formula>
    </cfRule>
  </conditionalFormatting>
  <conditionalFormatting sqref="U41">
    <cfRule type="expression" dxfId="586" priority="545">
      <formula>T40=TRUE</formula>
    </cfRule>
  </conditionalFormatting>
  <conditionalFormatting sqref="U50">
    <cfRule type="expression" dxfId="585" priority="537">
      <formula>T49=TRUE</formula>
    </cfRule>
  </conditionalFormatting>
  <conditionalFormatting sqref="U59">
    <cfRule type="expression" dxfId="584" priority="529">
      <formula>T58=TRUE</formula>
    </cfRule>
  </conditionalFormatting>
  <conditionalFormatting sqref="U68">
    <cfRule type="expression" dxfId="583" priority="521">
      <formula>T67=TRUE</formula>
    </cfRule>
  </conditionalFormatting>
  <conditionalFormatting sqref="U77">
    <cfRule type="expression" dxfId="582" priority="513">
      <formula>T76=TRUE</formula>
    </cfRule>
  </conditionalFormatting>
  <conditionalFormatting sqref="U86">
    <cfRule type="expression" dxfId="581" priority="481">
      <formula>T85=TRUE</formula>
    </cfRule>
  </conditionalFormatting>
  <conditionalFormatting sqref="U95">
    <cfRule type="expression" dxfId="580" priority="471">
      <formula>T94=TRUE</formula>
    </cfRule>
  </conditionalFormatting>
  <conditionalFormatting sqref="U104">
    <cfRule type="expression" dxfId="579" priority="461">
      <formula>T103=TRUE</formula>
    </cfRule>
  </conditionalFormatting>
  <conditionalFormatting sqref="U113">
    <cfRule type="expression" dxfId="578" priority="451">
      <formula>T112=TRUE</formula>
    </cfRule>
  </conditionalFormatting>
  <conditionalFormatting sqref="U122">
    <cfRule type="expression" dxfId="577" priority="441">
      <formula>T121=TRUE</formula>
    </cfRule>
  </conditionalFormatting>
  <conditionalFormatting sqref="U131">
    <cfRule type="expression" dxfId="576" priority="431">
      <formula>T130=TRUE</formula>
    </cfRule>
  </conditionalFormatting>
  <conditionalFormatting sqref="U140">
    <cfRule type="expression" dxfId="575" priority="421">
      <formula>T139=TRUE</formula>
    </cfRule>
  </conditionalFormatting>
  <conditionalFormatting sqref="U149">
    <cfRule type="expression" dxfId="574" priority="411">
      <formula>T148=TRUE</formula>
    </cfRule>
  </conditionalFormatting>
  <conditionalFormatting sqref="U158">
    <cfRule type="expression" dxfId="573" priority="401">
      <formula>T157=TRUE</formula>
    </cfRule>
  </conditionalFormatting>
  <conditionalFormatting sqref="U167">
    <cfRule type="expression" dxfId="572" priority="391">
      <formula>T166=TRUE</formula>
    </cfRule>
  </conditionalFormatting>
  <conditionalFormatting sqref="U176">
    <cfRule type="expression" dxfId="571" priority="381">
      <formula>T175=TRUE</formula>
    </cfRule>
  </conditionalFormatting>
  <conditionalFormatting sqref="U185">
    <cfRule type="expression" dxfId="570" priority="371">
      <formula>T184=TRUE</formula>
    </cfRule>
  </conditionalFormatting>
  <conditionalFormatting sqref="W14:X14 W23:X23 Q25 W32:X32 W41:X41 W50:X50 W59:X59 W68:X68 W77:X77 W86:X86 W95:X95 W104:X104 W113:X113 W122:X122 W131:X131 W140:X140 W149:X149 W158:X158 W167:X167 W176:X176 W185:X185">
    <cfRule type="expression" dxfId="569" priority="563">
      <formula>P13=TRUE</formula>
    </cfRule>
  </conditionalFormatting>
  <conditionalFormatting sqref="W20:X20 N27:N28 W29:X29 W38:X38 W47:X47 W56:X56 W65:X65 W74:X74 W83:X83 W92:X92 W101:X101 W110:X110 W119:X119 W128:X128 W137:X137 W146:X146 W155:X155 W164:X164 W173:X173 W182:X182 W191:X191">
    <cfRule type="expression" dxfId="568" priority="497">
      <formula>M18=TRUE</formula>
    </cfRule>
  </conditionalFormatting>
  <conditionalFormatting sqref="Y19:Z19 Y28:Z28 Y37:Z37 Y46:Z46 Y55:Z55 Y64:Z64 Y73:Z73 Y82:Z82 Y91:Z91 Y100:Z100 Y109:Z109 Y118:Z118 Y127:Z127 Y136:Z136 Y145:Z145 Y154:Z154 Y163:Z163 Y172:Z172 Y181:Z181 Y190:Z190">
    <cfRule type="expression" dxfId="567" priority="1765">
      <formula>W18=TRUE</formula>
    </cfRule>
  </conditionalFormatting>
  <conditionalFormatting sqref="Y20:Z20 Y29:Z29 Y38:Z38 Y47:Z47 Y56:Z56 Y65:Z65 Y74:Z74 Y83:Z83 Y92:Z92 Y101:Z101 Y110:Z110 Y119:Z119 Y128:Z128 Y137:Z137 Y146:Z146 Y155:Z155 Y164:Z164 Y173:Z173 Y182:Z182 Y191:Z191">
    <cfRule type="expression" dxfId="566" priority="1767">
      <formula>W18=TRUE</formula>
    </cfRule>
  </conditionalFormatting>
  <conditionalFormatting sqref="Z14">
    <cfRule type="expression" dxfId="565" priority="40">
      <formula>Y13=TRUE</formula>
    </cfRule>
  </conditionalFormatting>
  <conditionalFormatting sqref="Z15">
    <cfRule type="expression" dxfId="564" priority="39">
      <formula>Y13=TRUE</formula>
    </cfRule>
  </conditionalFormatting>
  <conditionalFormatting sqref="Z23">
    <cfRule type="expression" dxfId="563" priority="38">
      <formula>Y22=TRUE</formula>
    </cfRule>
  </conditionalFormatting>
  <conditionalFormatting sqref="Z24">
    <cfRule type="expression" dxfId="562" priority="37">
      <formula>Y22=TRUE</formula>
    </cfRule>
  </conditionalFormatting>
  <conditionalFormatting sqref="Z32">
    <cfRule type="expression" dxfId="561" priority="36">
      <formula>Y31=TRUE</formula>
    </cfRule>
  </conditionalFormatting>
  <conditionalFormatting sqref="Z33">
    <cfRule type="expression" dxfId="560" priority="35">
      <formula>Y31=TRUE</formula>
    </cfRule>
  </conditionalFormatting>
  <conditionalFormatting sqref="Z41">
    <cfRule type="expression" dxfId="559" priority="34">
      <formula>Y40=TRUE</formula>
    </cfRule>
  </conditionalFormatting>
  <conditionalFormatting sqref="Z42">
    <cfRule type="expression" dxfId="558" priority="33">
      <formula>Y40=TRUE</formula>
    </cfRule>
  </conditionalFormatting>
  <conditionalFormatting sqref="Z50">
    <cfRule type="expression" dxfId="557" priority="32">
      <formula>Y49=TRUE</formula>
    </cfRule>
  </conditionalFormatting>
  <conditionalFormatting sqref="Z51">
    <cfRule type="expression" dxfId="556" priority="31">
      <formula>Y49=TRUE</formula>
    </cfRule>
  </conditionalFormatting>
  <conditionalFormatting sqref="Z59">
    <cfRule type="expression" dxfId="555" priority="30">
      <formula>Y58=TRUE</formula>
    </cfRule>
  </conditionalFormatting>
  <conditionalFormatting sqref="Z60">
    <cfRule type="expression" dxfId="554" priority="29">
      <formula>Y58=TRUE</formula>
    </cfRule>
  </conditionalFormatting>
  <conditionalFormatting sqref="Z68">
    <cfRule type="expression" dxfId="553" priority="28">
      <formula>Y67=TRUE</formula>
    </cfRule>
  </conditionalFormatting>
  <conditionalFormatting sqref="Z69">
    <cfRule type="expression" dxfId="552" priority="27">
      <formula>Y67=TRUE</formula>
    </cfRule>
  </conditionalFormatting>
  <conditionalFormatting sqref="Z77">
    <cfRule type="expression" dxfId="551" priority="26">
      <formula>Y76=TRUE</formula>
    </cfRule>
  </conditionalFormatting>
  <conditionalFormatting sqref="Z78">
    <cfRule type="expression" dxfId="550" priority="25">
      <formula>Y76=TRUE</formula>
    </cfRule>
  </conditionalFormatting>
  <conditionalFormatting sqref="Z86">
    <cfRule type="expression" dxfId="549" priority="24">
      <formula>Y85=TRUE</formula>
    </cfRule>
  </conditionalFormatting>
  <conditionalFormatting sqref="Z87">
    <cfRule type="expression" dxfId="548" priority="23">
      <formula>Y85=TRUE</formula>
    </cfRule>
  </conditionalFormatting>
  <conditionalFormatting sqref="Z95">
    <cfRule type="expression" dxfId="547" priority="22">
      <formula>Y94=TRUE</formula>
    </cfRule>
  </conditionalFormatting>
  <conditionalFormatting sqref="Z96">
    <cfRule type="expression" dxfId="546" priority="21">
      <formula>Y94=TRUE</formula>
    </cfRule>
  </conditionalFormatting>
  <conditionalFormatting sqref="Z104">
    <cfRule type="expression" dxfId="545" priority="20">
      <formula>Y103=TRUE</formula>
    </cfRule>
  </conditionalFormatting>
  <conditionalFormatting sqref="Z105">
    <cfRule type="expression" dxfId="544" priority="19">
      <formula>Y103=TRUE</formula>
    </cfRule>
  </conditionalFormatting>
  <conditionalFormatting sqref="Z113">
    <cfRule type="expression" dxfId="543" priority="18">
      <formula>Y112=TRUE</formula>
    </cfRule>
  </conditionalFormatting>
  <conditionalFormatting sqref="Z114">
    <cfRule type="expression" dxfId="542" priority="17">
      <formula>Y112=TRUE</formula>
    </cfRule>
  </conditionalFormatting>
  <conditionalFormatting sqref="Z122">
    <cfRule type="expression" dxfId="541" priority="16">
      <formula>Y121=TRUE</formula>
    </cfRule>
  </conditionalFormatting>
  <conditionalFormatting sqref="Z123">
    <cfRule type="expression" dxfId="540" priority="15">
      <formula>Y121=TRUE</formula>
    </cfRule>
  </conditionalFormatting>
  <conditionalFormatting sqref="Z131">
    <cfRule type="expression" dxfId="539" priority="14">
      <formula>Y130=TRUE</formula>
    </cfRule>
  </conditionalFormatting>
  <conditionalFormatting sqref="Z132">
    <cfRule type="expression" dxfId="538" priority="13">
      <formula>Y130=TRUE</formula>
    </cfRule>
  </conditionalFormatting>
  <conditionalFormatting sqref="Z140">
    <cfRule type="expression" dxfId="537" priority="12">
      <formula>Y139=TRUE</formula>
    </cfRule>
  </conditionalFormatting>
  <conditionalFormatting sqref="Z141">
    <cfRule type="expression" dxfId="536" priority="11">
      <formula>Y139=TRUE</formula>
    </cfRule>
  </conditionalFormatting>
  <conditionalFormatting sqref="Z149">
    <cfRule type="expression" dxfId="535" priority="10">
      <formula>Y148=TRUE</formula>
    </cfRule>
  </conditionalFormatting>
  <conditionalFormatting sqref="Z150">
    <cfRule type="expression" dxfId="534" priority="9">
      <formula>Y148=TRUE</formula>
    </cfRule>
  </conditionalFormatting>
  <conditionalFormatting sqref="Z158">
    <cfRule type="expression" dxfId="533" priority="8">
      <formula>Y157=TRUE</formula>
    </cfRule>
  </conditionalFormatting>
  <conditionalFormatting sqref="Z159">
    <cfRule type="expression" dxfId="532" priority="7">
      <formula>Y157=TRUE</formula>
    </cfRule>
  </conditionalFormatting>
  <conditionalFormatting sqref="Z167">
    <cfRule type="expression" dxfId="531" priority="6">
      <formula>Y166=TRUE</formula>
    </cfRule>
  </conditionalFormatting>
  <conditionalFormatting sqref="Z168">
    <cfRule type="expression" dxfId="530" priority="5">
      <formula>Y166=TRUE</formula>
    </cfRule>
  </conditionalFormatting>
  <conditionalFormatting sqref="Z176">
    <cfRule type="expression" dxfId="529" priority="4">
      <formula>Y175=TRUE</formula>
    </cfRule>
  </conditionalFormatting>
  <conditionalFormatting sqref="Z177">
    <cfRule type="expression" dxfId="528" priority="3">
      <formula>Y175=TRUE</formula>
    </cfRule>
  </conditionalFormatting>
  <conditionalFormatting sqref="Z185">
    <cfRule type="expression" dxfId="527" priority="2">
      <formula>Y184=TRUE</formula>
    </cfRule>
  </conditionalFormatting>
  <conditionalFormatting sqref="Z186">
    <cfRule type="expression" dxfId="526" priority="1">
      <formula>Y184=TRUE</formula>
    </cfRule>
  </conditionalFormatting>
  <conditionalFormatting sqref="AC14">
    <cfRule type="expression" dxfId="525" priority="567">
      <formula>AB13=TRUE</formula>
    </cfRule>
  </conditionalFormatting>
  <conditionalFormatting sqref="AC23">
    <cfRule type="expression" dxfId="524" priority="559">
      <formula>AB22=TRUE</formula>
    </cfRule>
  </conditionalFormatting>
  <conditionalFormatting sqref="AC32">
    <cfRule type="expression" dxfId="523" priority="551">
      <formula>AB31=TRUE</formula>
    </cfRule>
  </conditionalFormatting>
  <conditionalFormatting sqref="AC41">
    <cfRule type="expression" dxfId="522" priority="543">
      <formula>AB40=TRUE</formula>
    </cfRule>
  </conditionalFormatting>
  <conditionalFormatting sqref="AC50">
    <cfRule type="expression" dxfId="521" priority="535">
      <formula>AB49=TRUE</formula>
    </cfRule>
  </conditionalFormatting>
  <conditionalFormatting sqref="AC59">
    <cfRule type="expression" dxfId="520" priority="527">
      <formula>AB58=TRUE</formula>
    </cfRule>
  </conditionalFormatting>
  <conditionalFormatting sqref="AC68">
    <cfRule type="expression" dxfId="519" priority="519">
      <formula>AB67=TRUE</formula>
    </cfRule>
  </conditionalFormatting>
  <conditionalFormatting sqref="AC77">
    <cfRule type="expression" dxfId="518" priority="511">
      <formula>AB76=TRUE</formula>
    </cfRule>
  </conditionalFormatting>
  <conditionalFormatting sqref="AC86">
    <cfRule type="expression" dxfId="517" priority="479">
      <formula>AB85=TRUE</formula>
    </cfRule>
  </conditionalFormatting>
  <conditionalFormatting sqref="AC95">
    <cfRule type="expression" dxfId="516" priority="469">
      <formula>AB94=TRUE</formula>
    </cfRule>
  </conditionalFormatting>
  <conditionalFormatting sqref="AC104">
    <cfRule type="expression" dxfId="515" priority="459">
      <formula>AB103=TRUE</formula>
    </cfRule>
  </conditionalFormatting>
  <conditionalFormatting sqref="AC113">
    <cfRule type="expression" dxfId="514" priority="449">
      <formula>AB112=TRUE</formula>
    </cfRule>
  </conditionalFormatting>
  <conditionalFormatting sqref="AC122">
    <cfRule type="expression" dxfId="513" priority="439">
      <formula>AB121=TRUE</formula>
    </cfRule>
  </conditionalFormatting>
  <conditionalFormatting sqref="AC131">
    <cfRule type="expression" dxfId="512" priority="429">
      <formula>AB130=TRUE</formula>
    </cfRule>
  </conditionalFormatting>
  <conditionalFormatting sqref="AC140">
    <cfRule type="expression" dxfId="511" priority="419">
      <formula>AB139=TRUE</formula>
    </cfRule>
  </conditionalFormatting>
  <conditionalFormatting sqref="AC149">
    <cfRule type="expression" dxfId="510" priority="409">
      <formula>AB148=TRUE</formula>
    </cfRule>
  </conditionalFormatting>
  <conditionalFormatting sqref="AC158">
    <cfRule type="expression" dxfId="509" priority="399">
      <formula>AB157=TRUE</formula>
    </cfRule>
  </conditionalFormatting>
  <conditionalFormatting sqref="AC167">
    <cfRule type="expression" dxfId="508" priority="389">
      <formula>AB166=TRUE</formula>
    </cfRule>
  </conditionalFormatting>
  <conditionalFormatting sqref="AC176">
    <cfRule type="expression" dxfId="507" priority="379">
      <formula>AB175=TRUE</formula>
    </cfRule>
  </conditionalFormatting>
  <conditionalFormatting sqref="AC185">
    <cfRule type="expression" dxfId="506" priority="369">
      <formula>AB184=TRUE</formula>
    </cfRule>
  </conditionalFormatting>
  <dataValidations count="1">
    <dataValidation type="list" allowBlank="1" showInputMessage="1" showErrorMessage="1" sqref="W20:Z20 T191 W29:Z29 W38:Z38 W47:Z47 W56:Z56 W65:Z65 W74:Z74 W83:Z83 W92:Z92 W101:Z101 W110:Z110 W119:Z119 W128:Z128 W137:Z137 W146:Z146 W155:Z155 W164:Z164 W173:Z173 W182:Z182 T20 T29 T38 T47 T56 T74 T65 T83 T92 T101 T110 T119 T128 T137 T146 T155 T164 T173 T182 W191:Z191" xr:uid="{D32369DA-70E2-437B-88DA-896FB251FE21}">
      <formula1>publabel</formula1>
    </dataValidation>
  </dataValidations>
  <hyperlinks>
    <hyperlink ref="I6" r:id="rId1" xr:uid="{C16E3B18-73CB-4706-83E5-D11707E18546}"/>
    <hyperlink ref="K6" r:id="rId2" location="role-groups-in-the-security--compliance-center" xr:uid="{2DC84C83-1AE3-4147-A29A-D329FD6EB3C8}"/>
    <hyperlink ref="M7:N7" r:id="rId3" location="end-user-documentation-for-sensitivity-labels" display="End-user documentation for sensitivity labels" xr:uid="{A43A2EC7-E58E-4352-A67A-9F7F6CCFD5C7}"/>
    <hyperlink ref="M6:N6" r:id="rId4" location="publish-sensitivity-labels-by-creating-a-label-policy" display="Publish sensitivity labels by creating a label policy" xr:uid="{8C016B43-57FC-4BC8-9F42-94EEEAE02EFD}"/>
    <hyperlink ref="C6" r:id="rId5" location="publish-sensitivity-labels-by-creating-a-label-policy" xr:uid="{06C7F066-1AD6-4C65-B95B-13F3406198E6}"/>
    <hyperlink ref="M8:N8" r:id="rId6" location="require-users-to-apply-a-label-to-their-email-and-documents" display="Require users to apply a label to their email and documents" xr:uid="{BD7FA4E1-9881-4EA1-A9F8-2C4C4C055CA4}"/>
    <hyperlink ref="M9:N9" r:id="rId7" display="Mandatory label policy for Fabric and Power BI" xr:uid="{93879B26-0A65-4269-B89D-4C4D2C256F4E}"/>
    <hyperlink ref="M10:N10" r:id="rId8" location="end-user-documentation-for-sensitivity-labels" display="End-user documentation for sensitivity labels" xr:uid="{142ABA01-993D-481C-A4A5-4F377ECF96F0}"/>
    <hyperlink ref="P6:Q6" r:id="rId9" location="sensitivity-label-capabilities-in-word-excel-and-powerpoint" display="Manage sensitivity labels in Office apps" xr:uid="{932A9767-C9A0-402A-AD17-E51110A14F42}"/>
    <hyperlink ref="S6:T6" r:id="rId10" location="sensitivity-label-capabilities-in-word-excel-and-powerpoint" display="Manage sensitivity labels in Office apps" xr:uid="{6EEC4B05-71EC-43E9-826B-7FC2ECE39B65}"/>
    <hyperlink ref="S7:T7" r:id="rId11" location="configure-label-inheritance-from-email-attachments" display="Configure label inheritance from email attachments" xr:uid="{8BC85574-38C2-4323-9B4F-B087F9CA46DC}"/>
    <hyperlink ref="V6:W6" r:id="rId12" display="Use sensitivity labels to protect calendar items, Teams meetings, and chat" xr:uid="{FB8D5F80-3465-4701-8665-EA6559CBD77F}"/>
    <hyperlink ref="Y6:Z6" r:id="rId13" display="Configure a default sensitivity label for a SharePoint document library" xr:uid="{29DB9E9B-ECDE-4B26-964E-D5A06368BA52}"/>
    <hyperlink ref="AB6:AC6" r:id="rId14" display="Default label policy for Fabric and Power BI" xr:uid="{0D0AF818-4DEE-4660-BA9C-D6FD7578BE7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I11" activePane="bottomRight" state="frozen"/>
      <selection pane="topRight" activeCell="C1" sqref="C1"/>
      <selection pane="bottomLeft" activeCell="A11" sqref="A11"/>
      <selection pane="bottomRight" activeCell="G17" sqref="G17:G19"/>
    </sheetView>
  </sheetViews>
  <sheetFormatPr defaultRowHeight="14.5" outlineLevelRow="1" x14ac:dyDescent="0.35"/>
  <cols>
    <col min="1" max="1" width="9.81640625" style="92" customWidth="1"/>
    <col min="2" max="2" width="7" style="252" hidden="1"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style="2"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42" t="s">
        <v>318</v>
      </c>
      <c r="D1" s="42"/>
      <c r="E1" s="42"/>
      <c r="T1" s="117">
        <f>COUNTIF(R12:R109,INputs!AX3)</f>
        <v>0</v>
      </c>
    </row>
    <row r="2" spans="1:31" ht="19" thickBot="1" x14ac:dyDescent="0.5">
      <c r="C2" s="97" t="s">
        <v>319</v>
      </c>
      <c r="D2" s="12"/>
      <c r="E2" s="97" t="s">
        <v>320</v>
      </c>
      <c r="F2" s="12"/>
      <c r="G2" s="97" t="s">
        <v>321</v>
      </c>
      <c r="H2" s="12"/>
      <c r="I2" s="97" t="s">
        <v>322</v>
      </c>
      <c r="J2" s="12"/>
      <c r="K2" s="97" t="s">
        <v>273</v>
      </c>
      <c r="L2" s="12"/>
      <c r="M2" s="594" t="s">
        <v>323</v>
      </c>
      <c r="N2" s="595"/>
      <c r="O2" s="12"/>
      <c r="P2" s="98" t="s">
        <v>118</v>
      </c>
      <c r="Q2" s="12"/>
      <c r="R2" s="97" t="s">
        <v>324</v>
      </c>
      <c r="S2" s="12"/>
      <c r="T2" s="99" t="s">
        <v>325</v>
      </c>
      <c r="U2" s="12"/>
      <c r="V2" s="99" t="s">
        <v>326</v>
      </c>
      <c r="W2" s="158"/>
      <c r="X2" s="99" t="s">
        <v>327</v>
      </c>
      <c r="Y2" s="158"/>
      <c r="Z2" s="99" t="s">
        <v>328</v>
      </c>
      <c r="AA2" s="12"/>
      <c r="AB2" s="653" t="s">
        <v>329</v>
      </c>
      <c r="AC2" s="806"/>
      <c r="AD2" s="806"/>
      <c r="AE2" s="654"/>
    </row>
    <row r="3" spans="1:31" s="3" customFormat="1" ht="342" hidden="1" customHeight="1" outlineLevel="1" x14ac:dyDescent="0.35">
      <c r="A3" s="388" t="s">
        <v>122</v>
      </c>
      <c r="B3" s="253"/>
      <c r="C3" s="183" t="s">
        <v>330</v>
      </c>
      <c r="D3" s="185"/>
      <c r="E3" s="164" t="s">
        <v>331</v>
      </c>
      <c r="F3" s="166"/>
      <c r="G3" s="169"/>
      <c r="H3" s="166"/>
      <c r="I3" s="164" t="s">
        <v>332</v>
      </c>
      <c r="J3" s="166"/>
      <c r="K3" s="164" t="s">
        <v>333</v>
      </c>
      <c r="L3" s="166"/>
      <c r="M3" s="601" t="s">
        <v>334</v>
      </c>
      <c r="N3" s="601"/>
      <c r="O3" s="166"/>
      <c r="P3" s="164" t="s">
        <v>335</v>
      </c>
      <c r="Q3" s="166"/>
      <c r="R3" s="169" t="s">
        <v>336</v>
      </c>
      <c r="S3" s="166"/>
      <c r="T3" s="165" t="s">
        <v>337</v>
      </c>
      <c r="U3" s="182"/>
      <c r="V3" s="163" t="s">
        <v>338</v>
      </c>
      <c r="W3" s="166"/>
      <c r="X3" s="164" t="s">
        <v>339</v>
      </c>
      <c r="Y3" s="166"/>
      <c r="Z3" s="165" t="s">
        <v>340</v>
      </c>
      <c r="AA3" s="182"/>
      <c r="AB3" s="600" t="s">
        <v>341</v>
      </c>
      <c r="AC3" s="601"/>
      <c r="AD3" s="601"/>
      <c r="AE3" s="602"/>
    </row>
    <row r="4" spans="1:31" s="3" customFormat="1" ht="43.5" hidden="1" customHeight="1" outlineLevel="1" x14ac:dyDescent="0.35">
      <c r="A4" s="639" t="s">
        <v>130</v>
      </c>
      <c r="B4" s="254"/>
      <c r="C4" s="172" t="s">
        <v>175</v>
      </c>
      <c r="D4" s="132"/>
      <c r="E4" s="172" t="s">
        <v>342</v>
      </c>
      <c r="F4" s="132"/>
      <c r="G4" s="175"/>
      <c r="H4" s="132"/>
      <c r="I4" s="172" t="s">
        <v>343</v>
      </c>
      <c r="J4" s="132"/>
      <c r="K4" s="172" t="s">
        <v>293</v>
      </c>
      <c r="L4" s="132"/>
      <c r="M4" s="569" t="s">
        <v>294</v>
      </c>
      <c r="N4" s="569"/>
      <c r="O4" s="132"/>
      <c r="P4" s="175"/>
      <c r="Q4" s="132"/>
      <c r="R4" s="175"/>
      <c r="S4" s="132"/>
      <c r="T4" s="175"/>
      <c r="U4" s="132"/>
      <c r="V4" s="175"/>
      <c r="W4" s="132"/>
      <c r="X4" s="175"/>
      <c r="Y4" s="132"/>
      <c r="Z4" s="175"/>
      <c r="AA4" s="132"/>
      <c r="AB4" s="569" t="s">
        <v>136</v>
      </c>
      <c r="AC4" s="569"/>
      <c r="AD4" s="569"/>
      <c r="AE4" s="569"/>
    </row>
    <row r="5" spans="1:31" s="3" customFormat="1" ht="14.5" hidden="1" customHeight="1" outlineLevel="1" x14ac:dyDescent="0.35">
      <c r="A5" s="639"/>
      <c r="B5" s="254"/>
      <c r="C5" s="175"/>
      <c r="D5" s="132"/>
      <c r="E5" s="175"/>
      <c r="F5" s="132"/>
      <c r="G5" s="175"/>
      <c r="H5" s="132"/>
      <c r="I5" s="175"/>
      <c r="J5" s="132"/>
      <c r="K5" s="175"/>
      <c r="L5" s="132"/>
      <c r="M5" s="569" t="s">
        <v>344</v>
      </c>
      <c r="N5" s="569"/>
      <c r="O5" s="132"/>
      <c r="P5" s="175"/>
      <c r="Q5" s="132"/>
      <c r="R5" s="175"/>
      <c r="S5" s="132"/>
      <c r="T5" s="175"/>
      <c r="U5" s="132"/>
      <c r="V5" s="175"/>
      <c r="W5" s="132"/>
      <c r="X5" s="175"/>
      <c r="Y5" s="132"/>
      <c r="Z5" s="175"/>
      <c r="AA5" s="132"/>
      <c r="AB5" s="569" t="s">
        <v>345</v>
      </c>
      <c r="AC5" s="569"/>
      <c r="AD5" s="569"/>
      <c r="AE5" s="569"/>
    </row>
    <row r="6" spans="1:31" s="3" customFormat="1" ht="14.5" hidden="1" customHeight="1" outlineLevel="1" x14ac:dyDescent="0.35">
      <c r="A6" s="639"/>
      <c r="B6" s="254"/>
      <c r="C6" s="175"/>
      <c r="D6" s="132"/>
      <c r="E6" s="175"/>
      <c r="F6" s="132"/>
      <c r="G6" s="175"/>
      <c r="H6" s="132"/>
      <c r="I6" s="175"/>
      <c r="J6" s="132"/>
      <c r="K6" s="175"/>
      <c r="L6" s="132"/>
      <c r="M6" s="571"/>
      <c r="N6" s="571"/>
      <c r="O6" s="132"/>
      <c r="P6" s="175"/>
      <c r="Q6" s="132"/>
      <c r="R6" s="175"/>
      <c r="S6" s="132"/>
      <c r="T6" s="175"/>
      <c r="U6" s="132"/>
      <c r="V6" s="175"/>
      <c r="W6" s="132"/>
      <c r="X6" s="175"/>
      <c r="Y6" s="132"/>
      <c r="Z6" s="175"/>
      <c r="AA6" s="132"/>
      <c r="AB6" s="571"/>
      <c r="AC6" s="571"/>
      <c r="AD6" s="571"/>
      <c r="AE6" s="571"/>
    </row>
    <row r="7" spans="1:31" s="3" customFormat="1" ht="14.5" hidden="1" customHeight="1" outlineLevel="1" x14ac:dyDescent="0.35">
      <c r="A7" s="639"/>
      <c r="B7" s="254"/>
      <c r="C7" s="175"/>
      <c r="D7" s="132"/>
      <c r="E7" s="175"/>
      <c r="F7" s="132"/>
      <c r="G7" s="175"/>
      <c r="H7" s="132"/>
      <c r="I7" s="175"/>
      <c r="J7" s="132"/>
      <c r="K7" s="175"/>
      <c r="L7" s="132"/>
      <c r="M7" s="571"/>
      <c r="N7" s="571"/>
      <c r="O7" s="132"/>
      <c r="P7" s="175"/>
      <c r="Q7" s="132"/>
      <c r="R7" s="175"/>
      <c r="S7" s="132"/>
      <c r="T7" s="175"/>
      <c r="U7" s="132"/>
      <c r="V7" s="175"/>
      <c r="W7" s="132"/>
      <c r="X7" s="175"/>
      <c r="Y7" s="132"/>
      <c r="Z7" s="175"/>
      <c r="AA7" s="132"/>
      <c r="AB7" s="571"/>
      <c r="AC7" s="571"/>
      <c r="AD7" s="571"/>
      <c r="AE7" s="571"/>
    </row>
    <row r="8" spans="1:31" s="3" customFormat="1" ht="14.5" hidden="1" customHeight="1" outlineLevel="1" x14ac:dyDescent="0.35">
      <c r="A8" s="639"/>
      <c r="B8" s="253"/>
      <c r="C8" s="176"/>
      <c r="D8" s="132"/>
      <c r="E8" s="175"/>
      <c r="F8" s="132"/>
      <c r="G8" s="175"/>
      <c r="H8" s="132"/>
      <c r="I8" s="175"/>
      <c r="J8" s="132"/>
      <c r="K8" s="175"/>
      <c r="L8" s="132"/>
      <c r="M8" s="571"/>
      <c r="N8" s="571"/>
      <c r="O8" s="132"/>
      <c r="P8" s="175"/>
      <c r="Q8" s="132"/>
      <c r="R8" s="175"/>
      <c r="S8" s="132"/>
      <c r="T8" s="175"/>
      <c r="U8" s="132"/>
      <c r="V8" s="175"/>
      <c r="W8" s="132"/>
      <c r="X8" s="175"/>
      <c r="Y8" s="132"/>
      <c r="Z8" s="175"/>
      <c r="AA8" s="132"/>
      <c r="AB8" s="571"/>
      <c r="AC8" s="571"/>
      <c r="AD8" s="571"/>
      <c r="AE8" s="571"/>
    </row>
    <row r="9" spans="1:31" collapsed="1" x14ac:dyDescent="0.35">
      <c r="C9" s="7" t="s">
        <v>138</v>
      </c>
      <c r="D9" s="7"/>
      <c r="E9" s="8" t="s">
        <v>140</v>
      </c>
      <c r="F9" s="7"/>
      <c r="G9" s="7" t="s">
        <v>138</v>
      </c>
      <c r="H9" s="7"/>
      <c r="I9" s="8" t="s">
        <v>140</v>
      </c>
      <c r="J9" s="7"/>
      <c r="K9" s="7" t="s">
        <v>138</v>
      </c>
      <c r="L9" s="7"/>
      <c r="M9" s="637" t="s">
        <v>139</v>
      </c>
      <c r="N9" s="637"/>
      <c r="O9" s="7"/>
      <c r="P9" s="7" t="s">
        <v>138</v>
      </c>
      <c r="Q9" s="7"/>
      <c r="R9" s="8" t="s">
        <v>140</v>
      </c>
      <c r="S9" s="7"/>
      <c r="T9" s="23" t="s">
        <v>138</v>
      </c>
      <c r="U9" s="7"/>
      <c r="V9" s="23" t="s">
        <v>138</v>
      </c>
      <c r="W9" s="7"/>
      <c r="X9" s="23" t="s">
        <v>138</v>
      </c>
      <c r="Y9" s="7"/>
      <c r="Z9" s="23" t="s">
        <v>138</v>
      </c>
      <c r="AA9" s="7"/>
      <c r="AB9" s="7"/>
      <c r="AC9" s="24" t="s">
        <v>139</v>
      </c>
      <c r="AD9" s="24"/>
    </row>
    <row r="10" spans="1:31" ht="4" customHeight="1" thickBot="1" x14ac:dyDescent="0.4">
      <c r="A10" s="88"/>
      <c r="C10" s="114"/>
      <c r="D10" s="113"/>
      <c r="E10" s="113"/>
      <c r="F10" s="113"/>
      <c r="G10" s="113"/>
      <c r="H10" s="113"/>
      <c r="I10" s="113"/>
      <c r="J10" s="113"/>
      <c r="K10" s="113"/>
      <c r="L10" s="113"/>
      <c r="M10" s="113"/>
      <c r="N10" s="113"/>
      <c r="O10" s="113"/>
      <c r="P10" s="113"/>
      <c r="Q10" s="113"/>
      <c r="R10" s="283"/>
      <c r="S10" s="113"/>
      <c r="T10" s="113"/>
      <c r="U10" s="113"/>
      <c r="V10" s="113"/>
      <c r="W10" s="113"/>
      <c r="X10" s="113"/>
      <c r="Y10" s="113"/>
      <c r="Z10" s="113"/>
      <c r="AA10" s="113"/>
      <c r="AB10" s="113"/>
      <c r="AC10" s="113"/>
      <c r="AD10" s="113"/>
      <c r="AE10" s="115"/>
    </row>
    <row r="11" spans="1:31" ht="4.5" customHeight="1" x14ac:dyDescent="0.35">
      <c r="A11" s="534">
        <v>1</v>
      </c>
      <c r="B11" s="255">
        <f>A12+10</f>
        <v>10</v>
      </c>
      <c r="C11" s="130"/>
      <c r="D11" s="62"/>
      <c r="E11" s="62"/>
      <c r="F11" s="62"/>
      <c r="G11" s="62"/>
      <c r="H11" s="62"/>
      <c r="I11" s="62"/>
      <c r="J11" s="62"/>
      <c r="K11" s="130"/>
      <c r="L11" s="62"/>
      <c r="M11" s="62"/>
      <c r="N11" s="62"/>
      <c r="O11" s="62"/>
      <c r="P11" s="62"/>
      <c r="Q11" s="62"/>
      <c r="R11" s="249"/>
      <c r="S11" s="62"/>
      <c r="T11" s="62"/>
      <c r="U11" s="62"/>
      <c r="V11" s="62"/>
      <c r="W11" s="62"/>
      <c r="X11" s="62"/>
      <c r="Y11" s="62"/>
      <c r="Z11" s="62"/>
      <c r="AA11" s="62"/>
      <c r="AB11" s="62"/>
      <c r="AC11" s="62"/>
      <c r="AD11" s="130"/>
      <c r="AE11" s="71"/>
    </row>
    <row r="12" spans="1:31" ht="29" x14ac:dyDescent="0.35">
      <c r="A12" s="535"/>
      <c r="B12" s="13">
        <f>B11+1</f>
        <v>11</v>
      </c>
      <c r="C12" s="802"/>
      <c r="D12" s="3"/>
      <c r="E12" s="10"/>
      <c r="F12" s="3"/>
      <c r="G12" s="802"/>
      <c r="H12" s="3"/>
      <c r="I12" s="803"/>
      <c r="J12" s="3"/>
      <c r="K12" s="802"/>
      <c r="L12" s="3"/>
      <c r="M12" s="64" t="b">
        <v>0</v>
      </c>
      <c r="N12" t="s">
        <v>346</v>
      </c>
      <c r="O12" s="3"/>
      <c r="P12" s="3" t="s">
        <v>347</v>
      </c>
      <c r="Q12" s="3"/>
      <c r="R12" s="240"/>
      <c r="S12" s="3"/>
      <c r="T12" s="492"/>
      <c r="U12" s="132"/>
      <c r="V12" s="484"/>
      <c r="W12" s="132"/>
      <c r="X12" s="139"/>
      <c r="Y12" s="132"/>
      <c r="Z12" s="483"/>
      <c r="AA12" s="3"/>
      <c r="AB12" s="45" t="b">
        <v>0</v>
      </c>
      <c r="AC12" s="9" t="s">
        <v>348</v>
      </c>
      <c r="AD12" s="138" t="s">
        <v>138</v>
      </c>
      <c r="AE12" s="66"/>
    </row>
    <row r="13" spans="1:31" ht="29" x14ac:dyDescent="0.35">
      <c r="A13" s="535"/>
      <c r="B13" s="256">
        <f>B12+1</f>
        <v>12</v>
      </c>
      <c r="C13" s="544"/>
      <c r="G13" s="544"/>
      <c r="I13" s="804"/>
      <c r="K13" s="544"/>
      <c r="M13" s="292" t="b">
        <v>0</v>
      </c>
      <c r="N13" s="25" t="s">
        <v>349</v>
      </c>
      <c r="P13" s="25" t="s">
        <v>350</v>
      </c>
      <c r="T13" s="127"/>
      <c r="U13" s="133"/>
      <c r="V13" s="27"/>
      <c r="W13" s="133"/>
      <c r="X13" s="132"/>
      <c r="Y13" s="133"/>
      <c r="Z13" s="132"/>
      <c r="AB13" s="45" t="b">
        <v>0</v>
      </c>
      <c r="AC13" s="9" t="s">
        <v>351</v>
      </c>
      <c r="AD13" s="139"/>
      <c r="AE13" s="106"/>
    </row>
    <row r="14" spans="1:31" ht="15" thickBot="1" x14ac:dyDescent="0.4">
      <c r="A14" s="536"/>
      <c r="B14" s="256">
        <f>B13+1</f>
        <v>13</v>
      </c>
      <c r="C14" s="545"/>
      <c r="D14" s="67"/>
      <c r="E14" s="67"/>
      <c r="F14" s="67"/>
      <c r="G14" s="545"/>
      <c r="H14" s="67"/>
      <c r="I14" s="67"/>
      <c r="J14" s="67"/>
      <c r="K14" s="545"/>
      <c r="L14" s="67"/>
      <c r="M14" s="69" t="b">
        <v>0</v>
      </c>
      <c r="N14" s="67" t="s">
        <v>352</v>
      </c>
      <c r="O14" s="67"/>
      <c r="P14" s="67" t="s">
        <v>353</v>
      </c>
      <c r="Q14" s="67"/>
      <c r="R14" s="259"/>
      <c r="S14" s="67"/>
      <c r="T14" s="134"/>
      <c r="U14" s="135"/>
      <c r="V14" s="136"/>
      <c r="W14" s="135"/>
      <c r="X14" s="137"/>
      <c r="Y14" s="135"/>
      <c r="Z14" s="137"/>
      <c r="AA14" s="67"/>
      <c r="AB14" s="67"/>
      <c r="AC14" s="67"/>
      <c r="AD14" s="135"/>
      <c r="AE14" s="70"/>
    </row>
    <row r="15" spans="1:31" ht="5.15" customHeight="1" thickBot="1" x14ac:dyDescent="0.4">
      <c r="A15" s="116"/>
      <c r="B15" s="116"/>
      <c r="C15" s="129"/>
      <c r="D15" s="116"/>
      <c r="E15" s="116"/>
      <c r="F15" s="116"/>
      <c r="G15" s="129"/>
      <c r="H15" s="116"/>
      <c r="I15" s="116"/>
      <c r="J15" s="116"/>
      <c r="K15" s="129"/>
      <c r="L15" s="116"/>
      <c r="M15" s="116"/>
      <c r="N15" s="116"/>
      <c r="O15" s="116"/>
      <c r="P15" s="116"/>
      <c r="Q15" s="116"/>
      <c r="R15" s="284"/>
      <c r="S15" s="116"/>
      <c r="T15" s="129"/>
      <c r="U15" s="129"/>
      <c r="V15" s="129"/>
      <c r="W15" s="129"/>
      <c r="X15" s="129"/>
      <c r="Y15" s="129"/>
      <c r="Z15" s="129"/>
      <c r="AA15" s="116"/>
      <c r="AB15" s="116"/>
      <c r="AC15" s="116"/>
      <c r="AD15" s="129"/>
      <c r="AE15" s="116"/>
    </row>
    <row r="16" spans="1:31" ht="4.5" customHeight="1" x14ac:dyDescent="0.35">
      <c r="A16" s="534">
        <f>A11+1</f>
        <v>2</v>
      </c>
      <c r="B16" s="255">
        <f>B11+10</f>
        <v>20</v>
      </c>
      <c r="C16" s="130"/>
      <c r="D16" s="62"/>
      <c r="E16" s="62"/>
      <c r="F16" s="62"/>
      <c r="G16" s="130"/>
      <c r="H16" s="62"/>
      <c r="I16" s="62"/>
      <c r="J16" s="62"/>
      <c r="K16" s="130"/>
      <c r="L16" s="62"/>
      <c r="M16" s="62"/>
      <c r="N16" s="62"/>
      <c r="O16" s="62"/>
      <c r="P16" s="62"/>
      <c r="Q16" s="62"/>
      <c r="R16" s="249"/>
      <c r="S16" s="62"/>
      <c r="T16" s="130"/>
      <c r="U16" s="130"/>
      <c r="V16" s="288"/>
      <c r="W16" s="288"/>
      <c r="X16" s="288"/>
      <c r="Y16" s="288"/>
      <c r="Z16" s="288"/>
      <c r="AA16" s="62"/>
      <c r="AB16" s="62"/>
      <c r="AC16" s="62"/>
      <c r="AD16" s="130"/>
      <c r="AE16" s="71"/>
    </row>
    <row r="17" spans="1:31" ht="29" x14ac:dyDescent="0.35">
      <c r="A17" s="535"/>
      <c r="B17" s="256">
        <f>B12+10</f>
        <v>21</v>
      </c>
      <c r="C17" s="802"/>
      <c r="D17" s="3"/>
      <c r="E17" s="10"/>
      <c r="F17" s="3"/>
      <c r="G17" s="802"/>
      <c r="H17" s="3"/>
      <c r="I17" s="803"/>
      <c r="J17" s="3"/>
      <c r="K17" s="802"/>
      <c r="L17" s="3"/>
      <c r="M17" s="64" t="b">
        <v>0</v>
      </c>
      <c r="N17" t="s">
        <v>346</v>
      </c>
      <c r="O17" s="3"/>
      <c r="P17" s="3" t="s">
        <v>347</v>
      </c>
      <c r="Q17" s="3"/>
      <c r="R17" s="240"/>
      <c r="S17" s="3"/>
      <c r="T17" s="492" t="s">
        <v>354</v>
      </c>
      <c r="U17" s="132"/>
      <c r="V17" s="138"/>
      <c r="W17" s="139"/>
      <c r="X17" s="139"/>
      <c r="Y17" s="139"/>
      <c r="Z17" s="139"/>
      <c r="AA17" s="3"/>
      <c r="AB17" s="45" t="b">
        <v>0</v>
      </c>
      <c r="AC17" s="9" t="s">
        <v>348</v>
      </c>
      <c r="AD17" s="138" t="s">
        <v>138</v>
      </c>
      <c r="AE17" s="66"/>
    </row>
    <row r="18" spans="1:31" ht="29" x14ac:dyDescent="0.35">
      <c r="A18" s="535"/>
      <c r="B18" s="256">
        <f>B17+1</f>
        <v>22</v>
      </c>
      <c r="C18" s="544"/>
      <c r="G18" s="544"/>
      <c r="I18" s="804"/>
      <c r="K18" s="544"/>
      <c r="M18" s="292" t="b">
        <v>0</v>
      </c>
      <c r="N18" s="25" t="s">
        <v>349</v>
      </c>
      <c r="O18" s="25"/>
      <c r="P18" s="25" t="s">
        <v>350</v>
      </c>
      <c r="T18" s="492"/>
      <c r="U18" s="133"/>
      <c r="V18" s="138"/>
      <c r="W18" s="485"/>
      <c r="X18" s="139"/>
      <c r="Y18" s="485"/>
      <c r="Z18" s="139"/>
      <c r="AB18" s="45" t="b">
        <v>0</v>
      </c>
      <c r="AC18" s="9" t="s">
        <v>351</v>
      </c>
      <c r="AD18" s="139"/>
      <c r="AE18" s="106"/>
    </row>
    <row r="19" spans="1:31" ht="15" thickBot="1" x14ac:dyDescent="0.4">
      <c r="A19" s="536"/>
      <c r="B19" s="256">
        <f>B18+1</f>
        <v>23</v>
      </c>
      <c r="C19" s="545"/>
      <c r="D19" s="67"/>
      <c r="E19" s="67"/>
      <c r="F19" s="67"/>
      <c r="G19" s="545"/>
      <c r="H19" s="67"/>
      <c r="I19" s="67"/>
      <c r="J19" s="67"/>
      <c r="K19" s="545"/>
      <c r="L19" s="67"/>
      <c r="M19" s="69" t="b">
        <v>0</v>
      </c>
      <c r="N19" s="67" t="s">
        <v>352</v>
      </c>
      <c r="O19" s="67"/>
      <c r="P19" s="67" t="s">
        <v>353</v>
      </c>
      <c r="Q19" s="67"/>
      <c r="R19" s="259"/>
      <c r="S19" s="67"/>
      <c r="T19" s="493"/>
      <c r="U19" s="135"/>
      <c r="V19" s="486"/>
      <c r="W19" s="487"/>
      <c r="X19" s="488"/>
      <c r="Y19" s="487"/>
      <c r="Z19" s="488"/>
      <c r="AA19" s="67"/>
      <c r="AB19" s="67"/>
      <c r="AC19" s="67"/>
      <c r="AD19" s="135"/>
      <c r="AE19" s="70"/>
    </row>
    <row r="20" spans="1:31" ht="5.15" customHeight="1" thickBot="1" x14ac:dyDescent="0.4">
      <c r="A20" s="116"/>
      <c r="B20" s="116"/>
      <c r="C20" s="129"/>
      <c r="D20" s="116"/>
      <c r="E20" s="116"/>
      <c r="F20" s="116"/>
      <c r="G20" s="129"/>
      <c r="H20" s="116"/>
      <c r="I20" s="116"/>
      <c r="J20" s="116"/>
      <c r="K20" s="129"/>
      <c r="L20" s="116"/>
      <c r="M20" s="116"/>
      <c r="N20" s="116"/>
      <c r="O20" s="116"/>
      <c r="P20" s="116"/>
      <c r="Q20" s="116"/>
      <c r="R20" s="284"/>
      <c r="S20" s="116"/>
      <c r="T20" s="489"/>
      <c r="U20" s="129"/>
      <c r="V20" s="489"/>
      <c r="W20" s="489"/>
      <c r="X20" s="489"/>
      <c r="Y20" s="489"/>
      <c r="Z20" s="489"/>
      <c r="AA20" s="116"/>
      <c r="AB20" s="116"/>
      <c r="AC20" s="116"/>
      <c r="AD20" s="129"/>
      <c r="AE20" s="116"/>
    </row>
    <row r="21" spans="1:31" ht="4" customHeight="1" x14ac:dyDescent="0.35">
      <c r="A21" s="534">
        <f>A16+1</f>
        <v>3</v>
      </c>
      <c r="B21" s="255">
        <f>B16+10</f>
        <v>30</v>
      </c>
      <c r="C21" s="130"/>
      <c r="D21" s="62"/>
      <c r="E21" s="62"/>
      <c r="F21" s="62"/>
      <c r="G21" s="130"/>
      <c r="H21" s="62"/>
      <c r="I21" s="62"/>
      <c r="J21" s="62"/>
      <c r="K21" s="130"/>
      <c r="L21" s="62"/>
      <c r="M21" s="62"/>
      <c r="N21" s="62"/>
      <c r="O21" s="62"/>
      <c r="P21" s="62"/>
      <c r="Q21" s="62"/>
      <c r="R21" s="249"/>
      <c r="S21" s="62"/>
      <c r="T21" s="490"/>
      <c r="U21" s="130"/>
      <c r="V21" s="490"/>
      <c r="W21" s="490"/>
      <c r="X21" s="490"/>
      <c r="Y21" s="490"/>
      <c r="Z21" s="490"/>
      <c r="AA21" s="62"/>
      <c r="AB21" s="62"/>
      <c r="AC21" s="62"/>
      <c r="AD21" s="130"/>
      <c r="AE21" s="71"/>
    </row>
    <row r="22" spans="1:31" ht="29" x14ac:dyDescent="0.35">
      <c r="A22" s="535"/>
      <c r="B22" s="256">
        <f>B17+10</f>
        <v>31</v>
      </c>
      <c r="C22" s="802"/>
      <c r="D22" s="3"/>
      <c r="E22" s="10"/>
      <c r="F22" s="3"/>
      <c r="G22" s="802"/>
      <c r="H22" s="3"/>
      <c r="I22" s="803"/>
      <c r="J22" s="3"/>
      <c r="K22" s="802"/>
      <c r="L22" s="3"/>
      <c r="M22" s="64" t="b">
        <v>0</v>
      </c>
      <c r="N22" t="s">
        <v>346</v>
      </c>
      <c r="O22" s="3"/>
      <c r="P22" s="3" t="s">
        <v>347</v>
      </c>
      <c r="Q22" s="3"/>
      <c r="R22" s="240"/>
      <c r="S22" s="3"/>
      <c r="T22" s="492"/>
      <c r="U22" s="132"/>
      <c r="V22" s="138"/>
      <c r="W22" s="139"/>
      <c r="X22" s="139"/>
      <c r="Y22" s="139"/>
      <c r="Z22" s="139"/>
      <c r="AA22" s="3"/>
      <c r="AB22" s="45" t="b">
        <v>0</v>
      </c>
      <c r="AC22" s="9" t="s">
        <v>348</v>
      </c>
      <c r="AD22" s="138" t="s">
        <v>138</v>
      </c>
      <c r="AE22" s="66"/>
    </row>
    <row r="23" spans="1:31" ht="29" x14ac:dyDescent="0.35">
      <c r="A23" s="535"/>
      <c r="B23" s="256">
        <f>B22+1</f>
        <v>32</v>
      </c>
      <c r="C23" s="544"/>
      <c r="G23" s="544"/>
      <c r="I23" s="804"/>
      <c r="K23" s="544"/>
      <c r="M23" s="292" t="b">
        <v>0</v>
      </c>
      <c r="N23" s="25" t="s">
        <v>349</v>
      </c>
      <c r="O23" s="25"/>
      <c r="P23" s="25" t="s">
        <v>350</v>
      </c>
      <c r="T23" s="492"/>
      <c r="U23" s="133"/>
      <c r="V23" s="138"/>
      <c r="W23" s="485"/>
      <c r="X23" s="139"/>
      <c r="Y23" s="485"/>
      <c r="Z23" s="139"/>
      <c r="AB23" s="45" t="b">
        <v>1</v>
      </c>
      <c r="AC23" s="9" t="s">
        <v>351</v>
      </c>
      <c r="AD23" s="139"/>
      <c r="AE23" s="106"/>
    </row>
    <row r="24" spans="1:31" ht="15" thickBot="1" x14ac:dyDescent="0.4">
      <c r="A24" s="536"/>
      <c r="B24" s="256">
        <f>B23+1</f>
        <v>33</v>
      </c>
      <c r="C24" s="545"/>
      <c r="D24" s="67"/>
      <c r="E24" s="67"/>
      <c r="F24" s="67"/>
      <c r="G24" s="545"/>
      <c r="H24" s="67"/>
      <c r="I24" s="67"/>
      <c r="J24" s="67"/>
      <c r="K24" s="545"/>
      <c r="L24" s="67"/>
      <c r="M24" s="69" t="b">
        <v>0</v>
      </c>
      <c r="N24" s="67" t="s">
        <v>352</v>
      </c>
      <c r="O24" s="67"/>
      <c r="P24" s="67" t="s">
        <v>353</v>
      </c>
      <c r="Q24" s="67"/>
      <c r="R24" s="259"/>
      <c r="S24" s="67"/>
      <c r="T24" s="493"/>
      <c r="U24" s="135"/>
      <c r="V24" s="486"/>
      <c r="W24" s="487"/>
      <c r="X24" s="488"/>
      <c r="Y24" s="487"/>
      <c r="Z24" s="488"/>
      <c r="AA24" s="67"/>
      <c r="AB24" s="67"/>
      <c r="AC24" s="67"/>
      <c r="AD24" s="135"/>
      <c r="AE24" s="70"/>
    </row>
    <row r="25" spans="1:31" ht="5.15" customHeight="1" thickBot="1" x14ac:dyDescent="0.4">
      <c r="A25" s="116"/>
      <c r="B25" s="116"/>
      <c r="C25" s="129"/>
      <c r="D25" s="116"/>
      <c r="E25" s="116"/>
      <c r="F25" s="116"/>
      <c r="G25" s="129"/>
      <c r="H25" s="116"/>
      <c r="I25" s="116"/>
      <c r="J25" s="116"/>
      <c r="K25" s="129"/>
      <c r="L25" s="116"/>
      <c r="M25" s="116"/>
      <c r="N25" s="116"/>
      <c r="O25" s="116"/>
      <c r="P25" s="116"/>
      <c r="Q25" s="116"/>
      <c r="R25" s="284"/>
      <c r="S25" s="116"/>
      <c r="T25" s="489"/>
      <c r="U25" s="129"/>
      <c r="V25" s="489"/>
      <c r="W25" s="489"/>
      <c r="X25" s="489"/>
      <c r="Y25" s="489"/>
      <c r="Z25" s="489"/>
      <c r="AA25" s="116"/>
      <c r="AB25" s="116"/>
      <c r="AC25" s="116"/>
      <c r="AD25" s="129"/>
      <c r="AE25" s="116"/>
    </row>
    <row r="26" spans="1:31" ht="3.75" customHeight="1" x14ac:dyDescent="0.35">
      <c r="A26" s="534">
        <f>A21+1</f>
        <v>4</v>
      </c>
      <c r="B26" s="255">
        <f>B21+10</f>
        <v>40</v>
      </c>
      <c r="C26" s="130"/>
      <c r="D26" s="62"/>
      <c r="E26" s="62"/>
      <c r="F26" s="62"/>
      <c r="G26" s="130"/>
      <c r="H26" s="62"/>
      <c r="I26" s="62"/>
      <c r="J26" s="62"/>
      <c r="K26" s="130"/>
      <c r="L26" s="62"/>
      <c r="M26" s="62"/>
      <c r="N26" s="62"/>
      <c r="O26" s="62"/>
      <c r="P26" s="62"/>
      <c r="Q26" s="62"/>
      <c r="R26" s="249"/>
      <c r="S26" s="62"/>
      <c r="T26" s="490"/>
      <c r="U26" s="130"/>
      <c r="V26" s="490"/>
      <c r="W26" s="490"/>
      <c r="X26" s="490"/>
      <c r="Y26" s="490"/>
      <c r="Z26" s="490"/>
      <c r="AA26" s="62"/>
      <c r="AB26" s="62"/>
      <c r="AC26" s="62"/>
      <c r="AD26" s="130"/>
      <c r="AE26" s="71"/>
    </row>
    <row r="27" spans="1:31" ht="29" x14ac:dyDescent="0.35">
      <c r="A27" s="535"/>
      <c r="B27" s="256">
        <f>B22+10</f>
        <v>41</v>
      </c>
      <c r="C27" s="802"/>
      <c r="D27" s="3"/>
      <c r="E27" s="10"/>
      <c r="F27" s="3"/>
      <c r="G27" s="802"/>
      <c r="H27" s="3"/>
      <c r="I27" s="803"/>
      <c r="J27" s="3"/>
      <c r="K27" s="802"/>
      <c r="L27" s="3"/>
      <c r="M27" s="64" t="b">
        <v>0</v>
      </c>
      <c r="N27" t="s">
        <v>346</v>
      </c>
      <c r="O27" s="3"/>
      <c r="P27" s="3" t="s">
        <v>347</v>
      </c>
      <c r="Q27" s="3"/>
      <c r="R27" s="240"/>
      <c r="S27" s="3"/>
      <c r="T27" s="492"/>
      <c r="U27" s="132"/>
      <c r="V27" s="138"/>
      <c r="W27" s="139"/>
      <c r="X27" s="139"/>
      <c r="Y27" s="139"/>
      <c r="Z27" s="139"/>
      <c r="AA27" s="3"/>
      <c r="AB27" s="45" t="b">
        <v>0</v>
      </c>
      <c r="AC27" s="9" t="s">
        <v>348</v>
      </c>
      <c r="AD27" s="138" t="s">
        <v>138</v>
      </c>
      <c r="AE27" s="66"/>
    </row>
    <row r="28" spans="1:31" ht="29" x14ac:dyDescent="0.35">
      <c r="A28" s="535"/>
      <c r="B28" s="256">
        <f>B27+1</f>
        <v>42</v>
      </c>
      <c r="C28" s="544"/>
      <c r="G28" s="544"/>
      <c r="I28" s="804"/>
      <c r="K28" s="544"/>
      <c r="M28" s="292" t="b">
        <v>0</v>
      </c>
      <c r="N28" s="25" t="s">
        <v>349</v>
      </c>
      <c r="O28" s="25"/>
      <c r="P28" s="25" t="s">
        <v>350</v>
      </c>
      <c r="T28" s="492"/>
      <c r="U28" s="133"/>
      <c r="V28" s="138"/>
      <c r="W28" s="485"/>
      <c r="X28" s="139"/>
      <c r="Y28" s="485"/>
      <c r="Z28" s="139"/>
      <c r="AB28" s="45" t="b">
        <v>1</v>
      </c>
      <c r="AC28" s="9" t="s">
        <v>351</v>
      </c>
      <c r="AD28" s="139"/>
      <c r="AE28" s="106"/>
    </row>
    <row r="29" spans="1:31" ht="15" thickBot="1" x14ac:dyDescent="0.4">
      <c r="A29" s="536"/>
      <c r="B29" s="256">
        <f>B28+1</f>
        <v>43</v>
      </c>
      <c r="C29" s="805"/>
      <c r="D29" s="67"/>
      <c r="E29" s="67"/>
      <c r="F29" s="67"/>
      <c r="G29" s="805"/>
      <c r="H29" s="67"/>
      <c r="I29" s="67"/>
      <c r="J29" s="67"/>
      <c r="K29" s="805"/>
      <c r="L29" s="67"/>
      <c r="M29" s="69" t="b">
        <v>0</v>
      </c>
      <c r="N29" s="67" t="s">
        <v>352</v>
      </c>
      <c r="O29" s="67"/>
      <c r="P29" s="67" t="s">
        <v>353</v>
      </c>
      <c r="Q29" s="67"/>
      <c r="R29" s="259"/>
      <c r="S29" s="67"/>
      <c r="T29" s="493"/>
      <c r="U29" s="135"/>
      <c r="V29" s="486"/>
      <c r="W29" s="487"/>
      <c r="X29" s="488"/>
      <c r="Y29" s="487"/>
      <c r="Z29" s="488"/>
      <c r="AA29" s="67"/>
      <c r="AB29" s="67"/>
      <c r="AC29" s="67"/>
      <c r="AD29" s="135"/>
      <c r="AE29" s="70"/>
    </row>
    <row r="30" spans="1:31" ht="5.15" customHeight="1" thickBot="1" x14ac:dyDescent="0.4">
      <c r="A30" s="116"/>
      <c r="B30" s="116"/>
      <c r="C30" s="129"/>
      <c r="D30" s="116"/>
      <c r="E30" s="116"/>
      <c r="F30" s="116"/>
      <c r="G30" s="129"/>
      <c r="H30" s="116"/>
      <c r="I30" s="116"/>
      <c r="J30" s="116"/>
      <c r="K30" s="129"/>
      <c r="L30" s="116"/>
      <c r="M30" s="116"/>
      <c r="N30" s="116"/>
      <c r="O30" s="116"/>
      <c r="P30" s="116"/>
      <c r="Q30" s="116"/>
      <c r="R30" s="284"/>
      <c r="S30" s="116"/>
      <c r="T30" s="489"/>
      <c r="U30" s="129"/>
      <c r="V30" s="489"/>
      <c r="W30" s="489"/>
      <c r="X30" s="489"/>
      <c r="Y30" s="489"/>
      <c r="Z30" s="489"/>
      <c r="AA30" s="116"/>
      <c r="AB30" s="116"/>
      <c r="AC30" s="116"/>
      <c r="AD30" s="129"/>
      <c r="AE30" s="116"/>
    </row>
    <row r="31" spans="1:31" ht="3.65" customHeight="1" x14ac:dyDescent="0.35">
      <c r="A31" s="534">
        <f>A26+1</f>
        <v>5</v>
      </c>
      <c r="B31" s="255">
        <f>B26+10</f>
        <v>50</v>
      </c>
      <c r="C31" s="130"/>
      <c r="D31" s="62"/>
      <c r="E31" s="62"/>
      <c r="F31" s="62"/>
      <c r="G31" s="130"/>
      <c r="H31" s="62"/>
      <c r="I31" s="62"/>
      <c r="J31" s="62"/>
      <c r="K31" s="130"/>
      <c r="L31" s="62"/>
      <c r="M31" s="62"/>
      <c r="N31" s="62"/>
      <c r="O31" s="62"/>
      <c r="P31" s="62"/>
      <c r="Q31" s="62"/>
      <c r="R31" s="249"/>
      <c r="S31" s="62"/>
      <c r="T31" s="490"/>
      <c r="U31" s="130"/>
      <c r="V31" s="490"/>
      <c r="W31" s="490"/>
      <c r="X31" s="490"/>
      <c r="Y31" s="490"/>
      <c r="Z31" s="490"/>
      <c r="AA31" s="62"/>
      <c r="AB31" s="62"/>
      <c r="AC31" s="62"/>
      <c r="AD31" s="130"/>
      <c r="AE31" s="71"/>
    </row>
    <row r="32" spans="1:31" ht="29" x14ac:dyDescent="0.35">
      <c r="A32" s="535"/>
      <c r="B32" s="256">
        <f>B27+10</f>
        <v>51</v>
      </c>
      <c r="C32" s="802"/>
      <c r="D32" s="3"/>
      <c r="E32" s="10"/>
      <c r="F32" s="3"/>
      <c r="G32" s="802"/>
      <c r="H32" s="3"/>
      <c r="I32" s="803"/>
      <c r="J32" s="3"/>
      <c r="K32" s="802"/>
      <c r="L32" s="3"/>
      <c r="M32" s="64" t="b">
        <v>0</v>
      </c>
      <c r="N32" t="s">
        <v>346</v>
      </c>
      <c r="O32" s="3"/>
      <c r="P32" s="3" t="s">
        <v>347</v>
      </c>
      <c r="Q32" s="3"/>
      <c r="R32" s="240"/>
      <c r="S32" s="3"/>
      <c r="T32" s="492"/>
      <c r="U32" s="132"/>
      <c r="V32" s="138"/>
      <c r="W32" s="139"/>
      <c r="X32" s="139"/>
      <c r="Y32" s="139"/>
      <c r="Z32" s="139"/>
      <c r="AA32" s="3"/>
      <c r="AB32" s="45" t="b">
        <v>0</v>
      </c>
      <c r="AC32" s="9" t="s">
        <v>348</v>
      </c>
      <c r="AD32" s="138" t="s">
        <v>138</v>
      </c>
      <c r="AE32" s="66"/>
    </row>
    <row r="33" spans="1:31" ht="29" x14ac:dyDescent="0.35">
      <c r="A33" s="535"/>
      <c r="B33" s="256">
        <f>B32+1</f>
        <v>52</v>
      </c>
      <c r="C33" s="544"/>
      <c r="G33" s="544"/>
      <c r="I33" s="804"/>
      <c r="K33" s="544"/>
      <c r="M33" s="292" t="b">
        <v>0</v>
      </c>
      <c r="N33" s="25" t="s">
        <v>349</v>
      </c>
      <c r="O33" s="25"/>
      <c r="P33" s="25" t="s">
        <v>350</v>
      </c>
      <c r="T33" s="492"/>
      <c r="U33" s="133"/>
      <c r="V33" s="138"/>
      <c r="W33" s="485"/>
      <c r="X33" s="139"/>
      <c r="Y33" s="485"/>
      <c r="Z33" s="139"/>
      <c r="AB33" s="45" t="b">
        <v>0</v>
      </c>
      <c r="AC33" s="9" t="s">
        <v>351</v>
      </c>
      <c r="AD33" s="139"/>
      <c r="AE33" s="106"/>
    </row>
    <row r="34" spans="1:31" ht="15" thickBot="1" x14ac:dyDescent="0.4">
      <c r="A34" s="536"/>
      <c r="B34" s="256">
        <f>B33+1</f>
        <v>53</v>
      </c>
      <c r="C34" s="545"/>
      <c r="D34" s="67"/>
      <c r="E34" s="67"/>
      <c r="F34" s="67"/>
      <c r="G34" s="545"/>
      <c r="H34" s="67"/>
      <c r="I34" s="67"/>
      <c r="J34" s="67"/>
      <c r="K34" s="545"/>
      <c r="L34" s="67"/>
      <c r="M34" s="69" t="b">
        <v>0</v>
      </c>
      <c r="N34" s="67" t="s">
        <v>352</v>
      </c>
      <c r="O34" s="67"/>
      <c r="P34" s="67" t="s">
        <v>353</v>
      </c>
      <c r="Q34" s="67"/>
      <c r="R34" s="259"/>
      <c r="S34" s="67"/>
      <c r="T34" s="493"/>
      <c r="U34" s="135"/>
      <c r="V34" s="486"/>
      <c r="W34" s="487"/>
      <c r="X34" s="488"/>
      <c r="Y34" s="487"/>
      <c r="Z34" s="488"/>
      <c r="AA34" s="67"/>
      <c r="AB34" s="67"/>
      <c r="AC34" s="67"/>
      <c r="AD34" s="135"/>
      <c r="AE34" s="70"/>
    </row>
    <row r="35" spans="1:31" ht="5.15" customHeight="1" thickBot="1" x14ac:dyDescent="0.4">
      <c r="A35" s="116"/>
      <c r="B35" s="116"/>
      <c r="C35" s="129"/>
      <c r="D35" s="116"/>
      <c r="E35" s="116"/>
      <c r="F35" s="116"/>
      <c r="G35" s="129"/>
      <c r="H35" s="116"/>
      <c r="I35" s="116"/>
      <c r="J35" s="116"/>
      <c r="K35" s="129"/>
      <c r="L35" s="116"/>
      <c r="M35" s="116"/>
      <c r="N35" s="116"/>
      <c r="O35" s="116"/>
      <c r="P35" s="116"/>
      <c r="Q35" s="116"/>
      <c r="R35" s="284"/>
      <c r="S35" s="116"/>
      <c r="T35" s="489"/>
      <c r="U35" s="129"/>
      <c r="V35" s="489"/>
      <c r="W35" s="489"/>
      <c r="X35" s="489"/>
      <c r="Y35" s="489"/>
      <c r="Z35" s="489"/>
      <c r="AA35" s="116"/>
      <c r="AB35" s="116"/>
      <c r="AC35" s="116"/>
      <c r="AD35" s="129"/>
      <c r="AE35" s="116"/>
    </row>
    <row r="36" spans="1:31" ht="3.75" customHeight="1" x14ac:dyDescent="0.35">
      <c r="A36" s="534">
        <f>A31+1</f>
        <v>6</v>
      </c>
      <c r="B36" s="255">
        <f>B31+10</f>
        <v>60</v>
      </c>
      <c r="C36" s="130"/>
      <c r="D36" s="62"/>
      <c r="E36" s="62"/>
      <c r="F36" s="62"/>
      <c r="G36" s="130"/>
      <c r="H36" s="62"/>
      <c r="I36" s="62"/>
      <c r="J36" s="62"/>
      <c r="K36" s="130"/>
      <c r="L36" s="62"/>
      <c r="M36" s="62"/>
      <c r="N36" s="62"/>
      <c r="O36" s="62"/>
      <c r="P36" s="62"/>
      <c r="Q36" s="62"/>
      <c r="R36" s="249"/>
      <c r="S36" s="62"/>
      <c r="T36" s="490"/>
      <c r="U36" s="130"/>
      <c r="V36" s="490"/>
      <c r="W36" s="490"/>
      <c r="X36" s="490"/>
      <c r="Y36" s="490"/>
      <c r="Z36" s="490"/>
      <c r="AA36" s="62"/>
      <c r="AB36" s="62"/>
      <c r="AC36" s="62"/>
      <c r="AD36" s="130"/>
      <c r="AE36" s="71"/>
    </row>
    <row r="37" spans="1:31" ht="29" x14ac:dyDescent="0.35">
      <c r="A37" s="535"/>
      <c r="B37" s="256">
        <f>B32+10</f>
        <v>61</v>
      </c>
      <c r="C37" s="802"/>
      <c r="D37" s="3"/>
      <c r="E37" s="10"/>
      <c r="F37" s="3"/>
      <c r="G37" s="802"/>
      <c r="H37" s="3"/>
      <c r="I37" s="803"/>
      <c r="J37" s="3"/>
      <c r="K37" s="802"/>
      <c r="L37" s="3"/>
      <c r="M37" s="64" t="b">
        <v>0</v>
      </c>
      <c r="N37" t="s">
        <v>346</v>
      </c>
      <c r="O37" s="3"/>
      <c r="P37" s="3" t="s">
        <v>347</v>
      </c>
      <c r="Q37" s="3"/>
      <c r="R37" s="240"/>
      <c r="S37" s="3"/>
      <c r="T37" s="492"/>
      <c r="U37" s="132"/>
      <c r="V37" s="138"/>
      <c r="W37" s="139"/>
      <c r="X37" s="139"/>
      <c r="Y37" s="139"/>
      <c r="Z37" s="139"/>
      <c r="AA37" s="3"/>
      <c r="AB37" s="45" t="b">
        <v>0</v>
      </c>
      <c r="AC37" s="9" t="s">
        <v>348</v>
      </c>
      <c r="AD37" s="138" t="s">
        <v>138</v>
      </c>
      <c r="AE37" s="66"/>
    </row>
    <row r="38" spans="1:31" ht="29" x14ac:dyDescent="0.35">
      <c r="A38" s="535"/>
      <c r="B38" s="256">
        <f>B37+1</f>
        <v>62</v>
      </c>
      <c r="C38" s="544"/>
      <c r="G38" s="544"/>
      <c r="I38" s="804"/>
      <c r="K38" s="544"/>
      <c r="M38" s="292" t="b">
        <v>0</v>
      </c>
      <c r="N38" s="25" t="s">
        <v>349</v>
      </c>
      <c r="O38" s="25"/>
      <c r="P38" s="25" t="s">
        <v>350</v>
      </c>
      <c r="T38" s="492"/>
      <c r="U38" s="133"/>
      <c r="V38" s="138"/>
      <c r="W38" s="485"/>
      <c r="X38" s="139"/>
      <c r="Y38" s="485"/>
      <c r="Z38" s="139"/>
      <c r="AB38" s="45" t="b">
        <v>1</v>
      </c>
      <c r="AC38" s="9" t="s">
        <v>351</v>
      </c>
      <c r="AD38" s="139"/>
      <c r="AE38" s="106"/>
    </row>
    <row r="39" spans="1:31" ht="15" thickBot="1" x14ac:dyDescent="0.4">
      <c r="A39" s="536"/>
      <c r="B39" s="256">
        <f>B38+1</f>
        <v>63</v>
      </c>
      <c r="C39" s="545"/>
      <c r="D39" s="67"/>
      <c r="E39" s="67"/>
      <c r="F39" s="67"/>
      <c r="G39" s="545"/>
      <c r="H39" s="67"/>
      <c r="I39" s="67"/>
      <c r="J39" s="67"/>
      <c r="K39" s="545"/>
      <c r="L39" s="67"/>
      <c r="M39" s="69" t="b">
        <v>0</v>
      </c>
      <c r="N39" s="67" t="s">
        <v>352</v>
      </c>
      <c r="O39" s="67"/>
      <c r="P39" s="67" t="s">
        <v>353</v>
      </c>
      <c r="Q39" s="67"/>
      <c r="R39" s="259"/>
      <c r="S39" s="67"/>
      <c r="T39" s="493"/>
      <c r="U39" s="135"/>
      <c r="V39" s="486"/>
      <c r="W39" s="487"/>
      <c r="X39" s="488"/>
      <c r="Y39" s="487"/>
      <c r="Z39" s="488"/>
      <c r="AA39" s="67"/>
      <c r="AB39" s="67"/>
      <c r="AC39" s="67"/>
      <c r="AD39" s="135"/>
      <c r="AE39" s="70"/>
    </row>
    <row r="40" spans="1:31" ht="5.15" customHeight="1" thickBot="1" x14ac:dyDescent="0.4">
      <c r="A40" s="116"/>
      <c r="B40" s="116"/>
      <c r="C40" s="129"/>
      <c r="D40" s="116"/>
      <c r="E40" s="116"/>
      <c r="F40" s="116"/>
      <c r="G40" s="129"/>
      <c r="H40" s="116"/>
      <c r="I40" s="116"/>
      <c r="J40" s="116"/>
      <c r="K40" s="129"/>
      <c r="L40" s="116"/>
      <c r="M40" s="116"/>
      <c r="N40" s="116"/>
      <c r="O40" s="116"/>
      <c r="P40" s="116"/>
      <c r="Q40" s="116"/>
      <c r="R40" s="284"/>
      <c r="S40" s="116"/>
      <c r="T40" s="489"/>
      <c r="U40" s="129"/>
      <c r="V40" s="489"/>
      <c r="W40" s="489"/>
      <c r="X40" s="489"/>
      <c r="Y40" s="489"/>
      <c r="Z40" s="489"/>
      <c r="AA40" s="116"/>
      <c r="AB40" s="116"/>
      <c r="AC40" s="116"/>
      <c r="AD40" s="129"/>
      <c r="AE40" s="116"/>
    </row>
    <row r="41" spans="1:31" ht="4.5" customHeight="1" x14ac:dyDescent="0.35">
      <c r="A41" s="534">
        <f>A36+1</f>
        <v>7</v>
      </c>
      <c r="B41" s="255">
        <f>B36+10</f>
        <v>70</v>
      </c>
      <c r="C41" s="130"/>
      <c r="D41" s="62"/>
      <c r="E41" s="62"/>
      <c r="F41" s="62"/>
      <c r="G41" s="130"/>
      <c r="H41" s="62"/>
      <c r="I41" s="62"/>
      <c r="J41" s="62"/>
      <c r="K41" s="130"/>
      <c r="L41" s="62"/>
      <c r="M41" s="62"/>
      <c r="N41" s="62"/>
      <c r="O41" s="62"/>
      <c r="P41" s="62"/>
      <c r="Q41" s="62"/>
      <c r="R41" s="249"/>
      <c r="S41" s="62"/>
      <c r="T41" s="490"/>
      <c r="U41" s="130"/>
      <c r="V41" s="490"/>
      <c r="W41" s="490"/>
      <c r="X41" s="490"/>
      <c r="Y41" s="490"/>
      <c r="Z41" s="490"/>
      <c r="AA41" s="62"/>
      <c r="AB41" s="62"/>
      <c r="AC41" s="62"/>
      <c r="AD41" s="130"/>
      <c r="AE41" s="71"/>
    </row>
    <row r="42" spans="1:31" ht="29" x14ac:dyDescent="0.35">
      <c r="A42" s="535"/>
      <c r="B42" s="256">
        <f>B37+10</f>
        <v>71</v>
      </c>
      <c r="C42" s="802"/>
      <c r="D42" s="3"/>
      <c r="E42" s="10"/>
      <c r="F42" s="3"/>
      <c r="G42" s="802"/>
      <c r="H42" s="3"/>
      <c r="I42" s="803"/>
      <c r="J42" s="3"/>
      <c r="K42" s="802"/>
      <c r="L42" s="3"/>
      <c r="M42" s="64" t="b">
        <v>0</v>
      </c>
      <c r="N42" t="s">
        <v>346</v>
      </c>
      <c r="O42" s="3"/>
      <c r="P42" s="3" t="s">
        <v>347</v>
      </c>
      <c r="Q42" s="3"/>
      <c r="R42" s="240"/>
      <c r="S42" s="3"/>
      <c r="T42" s="492"/>
      <c r="U42" s="132"/>
      <c r="V42" s="138"/>
      <c r="W42" s="139"/>
      <c r="X42" s="139"/>
      <c r="Y42" s="139"/>
      <c r="Z42" s="139"/>
      <c r="AA42" s="3"/>
      <c r="AB42" s="45" t="b">
        <v>0</v>
      </c>
      <c r="AC42" s="9" t="s">
        <v>348</v>
      </c>
      <c r="AD42" s="138" t="s">
        <v>138</v>
      </c>
      <c r="AE42" s="66"/>
    </row>
    <row r="43" spans="1:31" ht="29" x14ac:dyDescent="0.35">
      <c r="A43" s="535"/>
      <c r="B43" s="256">
        <f>B42+1</f>
        <v>72</v>
      </c>
      <c r="C43" s="544"/>
      <c r="G43" s="544"/>
      <c r="I43" s="804"/>
      <c r="K43" s="544"/>
      <c r="M43" s="292" t="b">
        <v>0</v>
      </c>
      <c r="N43" s="25" t="s">
        <v>349</v>
      </c>
      <c r="O43" s="25"/>
      <c r="P43" s="25" t="s">
        <v>350</v>
      </c>
      <c r="T43" s="492"/>
      <c r="U43" s="133"/>
      <c r="V43" s="138"/>
      <c r="W43" s="485"/>
      <c r="X43" s="139"/>
      <c r="Y43" s="485"/>
      <c r="Z43" s="139"/>
      <c r="AB43" s="45" t="b">
        <v>0</v>
      </c>
      <c r="AC43" s="9" t="s">
        <v>351</v>
      </c>
      <c r="AD43" s="139"/>
      <c r="AE43" s="106"/>
    </row>
    <row r="44" spans="1:31" ht="15" thickBot="1" x14ac:dyDescent="0.4">
      <c r="A44" s="535"/>
      <c r="B44" s="256">
        <f>B43+1</f>
        <v>73</v>
      </c>
      <c r="C44" s="545"/>
      <c r="G44" s="544"/>
      <c r="K44" s="544"/>
      <c r="M44" s="64" t="b">
        <v>0</v>
      </c>
      <c r="N44" t="s">
        <v>352</v>
      </c>
      <c r="P44" t="s">
        <v>353</v>
      </c>
      <c r="T44" s="492"/>
      <c r="U44" s="133"/>
      <c r="V44" s="138"/>
      <c r="W44" s="485"/>
      <c r="X44" s="139"/>
      <c r="Y44" s="485"/>
      <c r="Z44" s="139"/>
      <c r="AD44" s="135"/>
      <c r="AE44" s="66"/>
    </row>
    <row r="45" spans="1:31" ht="5.15" customHeight="1" thickBot="1" x14ac:dyDescent="0.4">
      <c r="A45" s="118"/>
      <c r="B45" s="119"/>
      <c r="C45" s="131"/>
      <c r="D45" s="119"/>
      <c r="E45" s="119"/>
      <c r="F45" s="119"/>
      <c r="G45" s="131"/>
      <c r="H45" s="119"/>
      <c r="I45" s="119"/>
      <c r="J45" s="119"/>
      <c r="K45" s="131"/>
      <c r="L45" s="119"/>
      <c r="M45" s="119"/>
      <c r="N45" s="119"/>
      <c r="O45" s="119"/>
      <c r="P45" s="119"/>
      <c r="Q45" s="119"/>
      <c r="R45" s="285"/>
      <c r="S45" s="119"/>
      <c r="T45" s="491"/>
      <c r="U45" s="131"/>
      <c r="V45" s="491"/>
      <c r="W45" s="491"/>
      <c r="X45" s="491"/>
      <c r="Y45" s="491"/>
      <c r="Z45" s="491"/>
      <c r="AA45" s="119"/>
      <c r="AB45" s="119"/>
      <c r="AC45" s="119"/>
      <c r="AD45" s="131"/>
      <c r="AE45" s="120"/>
    </row>
    <row r="46" spans="1:31" ht="3.75" customHeight="1" x14ac:dyDescent="0.35">
      <c r="A46" s="534">
        <f>A41+1</f>
        <v>8</v>
      </c>
      <c r="B46" s="255">
        <f>B41+10</f>
        <v>80</v>
      </c>
      <c r="C46" s="130"/>
      <c r="D46" s="62"/>
      <c r="E46" s="62"/>
      <c r="F46" s="62"/>
      <c r="G46" s="130"/>
      <c r="H46" s="62"/>
      <c r="I46" s="62"/>
      <c r="J46" s="62"/>
      <c r="K46" s="130"/>
      <c r="L46" s="62"/>
      <c r="M46" s="62"/>
      <c r="N46" s="62"/>
      <c r="O46" s="62"/>
      <c r="P46" s="62"/>
      <c r="Q46" s="62"/>
      <c r="R46" s="249"/>
      <c r="S46" s="62"/>
      <c r="T46" s="490"/>
      <c r="U46" s="130"/>
      <c r="V46" s="490"/>
      <c r="W46" s="490"/>
      <c r="X46" s="490"/>
      <c r="Y46" s="490"/>
      <c r="Z46" s="490"/>
      <c r="AA46" s="62"/>
      <c r="AB46" s="62"/>
      <c r="AC46" s="62"/>
      <c r="AD46" s="130"/>
      <c r="AE46" s="71"/>
    </row>
    <row r="47" spans="1:31" ht="29" x14ac:dyDescent="0.35">
      <c r="A47" s="535"/>
      <c r="B47" s="256">
        <f>B42+10</f>
        <v>81</v>
      </c>
      <c r="C47" s="802"/>
      <c r="D47" s="3"/>
      <c r="E47" s="10"/>
      <c r="F47" s="3"/>
      <c r="G47" s="802"/>
      <c r="H47" s="3"/>
      <c r="I47" s="803"/>
      <c r="J47" s="3"/>
      <c r="K47" s="802"/>
      <c r="L47" s="3"/>
      <c r="M47" s="64" t="b">
        <v>0</v>
      </c>
      <c r="N47" t="s">
        <v>346</v>
      </c>
      <c r="O47" s="3"/>
      <c r="P47" s="3" t="s">
        <v>347</v>
      </c>
      <c r="Q47" s="3"/>
      <c r="R47" s="240"/>
      <c r="S47" s="3"/>
      <c r="T47" s="492"/>
      <c r="U47" s="132"/>
      <c r="V47" s="138"/>
      <c r="W47" s="139"/>
      <c r="X47" s="139"/>
      <c r="Y47" s="139"/>
      <c r="Z47" s="139"/>
      <c r="AA47" s="3"/>
      <c r="AB47" s="45" t="b">
        <v>0</v>
      </c>
      <c r="AC47" s="9" t="s">
        <v>348</v>
      </c>
      <c r="AD47" s="138" t="s">
        <v>138</v>
      </c>
      <c r="AE47" s="66"/>
    </row>
    <row r="48" spans="1:31" ht="29" x14ac:dyDescent="0.35">
      <c r="A48" s="535"/>
      <c r="B48" s="256">
        <f>B47+1</f>
        <v>82</v>
      </c>
      <c r="C48" s="544"/>
      <c r="G48" s="544"/>
      <c r="I48" s="804"/>
      <c r="K48" s="544"/>
      <c r="M48" s="292" t="b">
        <v>0</v>
      </c>
      <c r="N48" s="25" t="s">
        <v>349</v>
      </c>
      <c r="O48" s="25"/>
      <c r="P48" s="25" t="s">
        <v>350</v>
      </c>
      <c r="T48" s="492"/>
      <c r="U48" s="133"/>
      <c r="V48" s="138"/>
      <c r="W48" s="485"/>
      <c r="X48" s="139"/>
      <c r="Y48" s="485"/>
      <c r="Z48" s="139"/>
      <c r="AB48" s="45" t="b">
        <v>0</v>
      </c>
      <c r="AC48" s="9" t="s">
        <v>351</v>
      </c>
      <c r="AD48" s="139"/>
      <c r="AE48" s="106"/>
    </row>
    <row r="49" spans="1:31" ht="15" thickBot="1" x14ac:dyDescent="0.4">
      <c r="A49" s="535"/>
      <c r="B49" s="256">
        <f>B48+1</f>
        <v>83</v>
      </c>
      <c r="C49" s="545"/>
      <c r="G49" s="544"/>
      <c r="K49" s="544"/>
      <c r="M49" s="64" t="b">
        <v>0</v>
      </c>
      <c r="N49" t="s">
        <v>352</v>
      </c>
      <c r="P49" t="s">
        <v>353</v>
      </c>
      <c r="T49" s="492"/>
      <c r="U49" s="133"/>
      <c r="V49" s="138"/>
      <c r="W49" s="485"/>
      <c r="X49" s="139"/>
      <c r="Y49" s="485"/>
      <c r="Z49" s="139"/>
      <c r="AD49" s="135"/>
      <c r="AE49" s="66"/>
    </row>
    <row r="50" spans="1:31" ht="5.15" customHeight="1" thickBot="1" x14ac:dyDescent="0.4">
      <c r="A50" s="118"/>
      <c r="B50" s="119"/>
      <c r="C50" s="131"/>
      <c r="D50" s="119"/>
      <c r="E50" s="119"/>
      <c r="F50" s="119"/>
      <c r="G50" s="131"/>
      <c r="H50" s="119"/>
      <c r="I50" s="119"/>
      <c r="J50" s="119"/>
      <c r="K50" s="131"/>
      <c r="L50" s="119"/>
      <c r="M50" s="119"/>
      <c r="N50" s="119"/>
      <c r="O50" s="119"/>
      <c r="P50" s="119"/>
      <c r="Q50" s="119"/>
      <c r="R50" s="285"/>
      <c r="S50" s="119"/>
      <c r="T50" s="491"/>
      <c r="U50" s="131"/>
      <c r="V50" s="491"/>
      <c r="W50" s="491"/>
      <c r="X50" s="491"/>
      <c r="Y50" s="491"/>
      <c r="Z50" s="491"/>
      <c r="AA50" s="119"/>
      <c r="AB50" s="119"/>
      <c r="AC50" s="119"/>
      <c r="AD50" s="131"/>
      <c r="AE50" s="120"/>
    </row>
    <row r="51" spans="1:31" ht="4.5" customHeight="1" x14ac:dyDescent="0.35">
      <c r="A51" s="534">
        <f>A46+1</f>
        <v>9</v>
      </c>
      <c r="B51" s="255">
        <f>B46+10</f>
        <v>90</v>
      </c>
      <c r="C51" s="130"/>
      <c r="D51" s="62"/>
      <c r="E51" s="62"/>
      <c r="F51" s="62"/>
      <c r="G51" s="130"/>
      <c r="H51" s="62"/>
      <c r="I51" s="62"/>
      <c r="J51" s="62"/>
      <c r="K51" s="130"/>
      <c r="L51" s="62"/>
      <c r="M51" s="62"/>
      <c r="N51" s="62"/>
      <c r="O51" s="62"/>
      <c r="P51" s="62"/>
      <c r="Q51" s="62"/>
      <c r="R51" s="249"/>
      <c r="S51" s="62"/>
      <c r="T51" s="490"/>
      <c r="U51" s="130"/>
      <c r="V51" s="490"/>
      <c r="W51" s="490"/>
      <c r="X51" s="490"/>
      <c r="Y51" s="490"/>
      <c r="Z51" s="490"/>
      <c r="AA51" s="62"/>
      <c r="AB51" s="62"/>
      <c r="AC51" s="62"/>
      <c r="AD51" s="130"/>
      <c r="AE51" s="71"/>
    </row>
    <row r="52" spans="1:31" ht="29" x14ac:dyDescent="0.35">
      <c r="A52" s="535"/>
      <c r="B52" s="256">
        <f>B47+10</f>
        <v>91</v>
      </c>
      <c r="C52" s="802"/>
      <c r="D52" s="3"/>
      <c r="E52" s="10"/>
      <c r="F52" s="3"/>
      <c r="G52" s="802"/>
      <c r="H52" s="3"/>
      <c r="I52" s="803"/>
      <c r="J52" s="3"/>
      <c r="K52" s="802"/>
      <c r="L52" s="3"/>
      <c r="M52" s="64" t="b">
        <v>0</v>
      </c>
      <c r="N52" t="s">
        <v>346</v>
      </c>
      <c r="O52" s="3"/>
      <c r="P52" s="3" t="s">
        <v>347</v>
      </c>
      <c r="Q52" s="3"/>
      <c r="R52" s="240"/>
      <c r="S52" s="3"/>
      <c r="T52" s="492"/>
      <c r="U52" s="132"/>
      <c r="V52" s="138"/>
      <c r="W52" s="139"/>
      <c r="X52" s="139"/>
      <c r="Y52" s="139"/>
      <c r="Z52" s="139"/>
      <c r="AA52" s="3"/>
      <c r="AB52" s="45" t="b">
        <v>0</v>
      </c>
      <c r="AC52" s="9" t="s">
        <v>348</v>
      </c>
      <c r="AD52" s="138" t="s">
        <v>138</v>
      </c>
      <c r="AE52" s="66"/>
    </row>
    <row r="53" spans="1:31" ht="29" x14ac:dyDescent="0.35">
      <c r="A53" s="535"/>
      <c r="B53" s="256">
        <f>B52+1</f>
        <v>92</v>
      </c>
      <c r="C53" s="544"/>
      <c r="G53" s="544"/>
      <c r="I53" s="804"/>
      <c r="K53" s="544"/>
      <c r="M53" s="292" t="b">
        <v>0</v>
      </c>
      <c r="N53" s="25" t="s">
        <v>349</v>
      </c>
      <c r="O53" s="25"/>
      <c r="P53" s="25" t="s">
        <v>350</v>
      </c>
      <c r="T53" s="492"/>
      <c r="U53" s="133"/>
      <c r="V53" s="138"/>
      <c r="W53" s="485"/>
      <c r="X53" s="139"/>
      <c r="Y53" s="485"/>
      <c r="Z53" s="139"/>
      <c r="AB53" s="45" t="b">
        <v>0</v>
      </c>
      <c r="AC53" s="9" t="s">
        <v>351</v>
      </c>
      <c r="AD53" s="139"/>
      <c r="AE53" s="106"/>
    </row>
    <row r="54" spans="1:31" ht="15" thickBot="1" x14ac:dyDescent="0.4">
      <c r="A54" s="535"/>
      <c r="B54" s="256">
        <f>B53+1</f>
        <v>93</v>
      </c>
      <c r="C54" s="545"/>
      <c r="G54" s="544"/>
      <c r="K54" s="544"/>
      <c r="M54" s="64" t="b">
        <v>0</v>
      </c>
      <c r="N54" t="s">
        <v>352</v>
      </c>
      <c r="P54" t="s">
        <v>353</v>
      </c>
      <c r="T54" s="492"/>
      <c r="U54" s="133"/>
      <c r="V54" s="138"/>
      <c r="W54" s="485"/>
      <c r="X54" s="139"/>
      <c r="Y54" s="485"/>
      <c r="Z54" s="139"/>
      <c r="AD54" s="135"/>
      <c r="AE54" s="66"/>
    </row>
    <row r="55" spans="1:31" ht="5.15" customHeight="1" thickBot="1" x14ac:dyDescent="0.4">
      <c r="A55" s="118"/>
      <c r="B55" s="119"/>
      <c r="C55" s="131"/>
      <c r="D55" s="119"/>
      <c r="E55" s="119"/>
      <c r="F55" s="119"/>
      <c r="G55" s="131"/>
      <c r="H55" s="119"/>
      <c r="I55" s="119"/>
      <c r="J55" s="119"/>
      <c r="K55" s="131"/>
      <c r="L55" s="119"/>
      <c r="M55" s="119"/>
      <c r="N55" s="119"/>
      <c r="O55" s="119"/>
      <c r="P55" s="119"/>
      <c r="Q55" s="119"/>
      <c r="R55" s="285"/>
      <c r="S55" s="119"/>
      <c r="T55" s="491"/>
      <c r="U55" s="131"/>
      <c r="V55" s="491"/>
      <c r="W55" s="491"/>
      <c r="X55" s="491"/>
      <c r="Y55" s="491"/>
      <c r="Z55" s="491"/>
      <c r="AA55" s="119"/>
      <c r="AB55" s="119"/>
      <c r="AC55" s="119"/>
      <c r="AD55" s="131"/>
      <c r="AE55" s="120"/>
    </row>
    <row r="56" spans="1:31" ht="3.75" customHeight="1" x14ac:dyDescent="0.35">
      <c r="A56" s="534">
        <f>A51+1</f>
        <v>10</v>
      </c>
      <c r="B56" s="255">
        <f>B51+10</f>
        <v>100</v>
      </c>
      <c r="C56" s="130"/>
      <c r="D56" s="62"/>
      <c r="E56" s="62"/>
      <c r="F56" s="62"/>
      <c r="G56" s="130"/>
      <c r="H56" s="62"/>
      <c r="I56" s="62"/>
      <c r="J56" s="62"/>
      <c r="K56" s="130"/>
      <c r="L56" s="62"/>
      <c r="M56" s="62"/>
      <c r="N56" s="62"/>
      <c r="O56" s="62"/>
      <c r="P56" s="62"/>
      <c r="Q56" s="62"/>
      <c r="R56" s="249"/>
      <c r="S56" s="62"/>
      <c r="T56" s="490"/>
      <c r="U56" s="130"/>
      <c r="V56" s="490"/>
      <c r="W56" s="490"/>
      <c r="X56" s="490"/>
      <c r="Y56" s="490"/>
      <c r="Z56" s="490"/>
      <c r="AA56" s="62"/>
      <c r="AB56" s="62"/>
      <c r="AC56" s="62"/>
      <c r="AD56" s="130"/>
      <c r="AE56" s="71"/>
    </row>
    <row r="57" spans="1:31" ht="29" x14ac:dyDescent="0.35">
      <c r="A57" s="535"/>
      <c r="B57" s="256">
        <f>B52+10</f>
        <v>101</v>
      </c>
      <c r="C57" s="802"/>
      <c r="D57" s="3"/>
      <c r="E57" s="10"/>
      <c r="F57" s="3"/>
      <c r="G57" s="802"/>
      <c r="H57" s="3"/>
      <c r="I57" s="803"/>
      <c r="J57" s="3"/>
      <c r="K57" s="802"/>
      <c r="L57" s="3"/>
      <c r="M57" s="64" t="b">
        <v>0</v>
      </c>
      <c r="N57" t="s">
        <v>346</v>
      </c>
      <c r="O57" s="3"/>
      <c r="P57" s="3" t="s">
        <v>347</v>
      </c>
      <c r="Q57" s="3"/>
      <c r="R57" s="240"/>
      <c r="S57" s="3"/>
      <c r="T57" s="492"/>
      <c r="U57" s="132"/>
      <c r="V57" s="138"/>
      <c r="W57" s="139"/>
      <c r="X57" s="139"/>
      <c r="Y57" s="139"/>
      <c r="Z57" s="139"/>
      <c r="AA57" s="3"/>
      <c r="AB57" s="45" t="b">
        <v>0</v>
      </c>
      <c r="AC57" s="9" t="s">
        <v>348</v>
      </c>
      <c r="AD57" s="138" t="s">
        <v>138</v>
      </c>
      <c r="AE57" s="66"/>
    </row>
    <row r="58" spans="1:31" ht="29" x14ac:dyDescent="0.35">
      <c r="A58" s="535"/>
      <c r="B58" s="256">
        <f>B57+1</f>
        <v>102</v>
      </c>
      <c r="C58" s="544"/>
      <c r="G58" s="544"/>
      <c r="I58" s="804"/>
      <c r="K58" s="544"/>
      <c r="M58" s="292" t="b">
        <v>0</v>
      </c>
      <c r="N58" s="25" t="s">
        <v>349</v>
      </c>
      <c r="O58" s="25"/>
      <c r="P58" s="25" t="s">
        <v>350</v>
      </c>
      <c r="T58" s="492"/>
      <c r="U58" s="133"/>
      <c r="V58" s="138"/>
      <c r="W58" s="485"/>
      <c r="X58" s="139"/>
      <c r="Y58" s="485"/>
      <c r="Z58" s="139"/>
      <c r="AB58" s="45" t="b">
        <v>0</v>
      </c>
      <c r="AC58" s="9" t="s">
        <v>351</v>
      </c>
      <c r="AD58" s="139"/>
      <c r="AE58" s="106"/>
    </row>
    <row r="59" spans="1:31" ht="15" thickBot="1" x14ac:dyDescent="0.4">
      <c r="A59" s="535"/>
      <c r="B59" s="256">
        <f>B58+1</f>
        <v>103</v>
      </c>
      <c r="C59" s="545"/>
      <c r="G59" s="544"/>
      <c r="K59" s="544"/>
      <c r="M59" s="64" t="b">
        <v>0</v>
      </c>
      <c r="N59" t="s">
        <v>352</v>
      </c>
      <c r="P59" t="s">
        <v>353</v>
      </c>
      <c r="T59" s="492"/>
      <c r="U59" s="133"/>
      <c r="V59" s="138"/>
      <c r="W59" s="485"/>
      <c r="X59" s="139"/>
      <c r="Y59" s="485"/>
      <c r="Z59" s="139"/>
      <c r="AD59" s="135"/>
      <c r="AE59" s="66"/>
    </row>
    <row r="60" spans="1:31" ht="5.15" customHeight="1" thickBot="1" x14ac:dyDescent="0.4">
      <c r="A60" s="118"/>
      <c r="B60" s="119"/>
      <c r="C60" s="131"/>
      <c r="D60" s="119"/>
      <c r="E60" s="119"/>
      <c r="F60" s="119"/>
      <c r="G60" s="131"/>
      <c r="H60" s="119"/>
      <c r="I60" s="119"/>
      <c r="J60" s="119"/>
      <c r="K60" s="131"/>
      <c r="L60" s="119"/>
      <c r="M60" s="119"/>
      <c r="N60" s="119"/>
      <c r="O60" s="119"/>
      <c r="P60" s="119"/>
      <c r="Q60" s="119"/>
      <c r="R60" s="285"/>
      <c r="S60" s="119"/>
      <c r="T60" s="491"/>
      <c r="U60" s="131"/>
      <c r="V60" s="491"/>
      <c r="W60" s="491"/>
      <c r="X60" s="491"/>
      <c r="Y60" s="491"/>
      <c r="Z60" s="491"/>
      <c r="AA60" s="119"/>
      <c r="AB60" s="119"/>
      <c r="AC60" s="119"/>
      <c r="AD60" s="131"/>
      <c r="AE60" s="120"/>
    </row>
    <row r="61" spans="1:31" ht="3.75" customHeight="1" x14ac:dyDescent="0.35">
      <c r="A61" s="534">
        <f>A56+1</f>
        <v>11</v>
      </c>
      <c r="B61" s="255">
        <f>B56+10</f>
        <v>110</v>
      </c>
      <c r="C61" s="130"/>
      <c r="D61" s="62"/>
      <c r="E61" s="62"/>
      <c r="F61" s="62"/>
      <c r="G61" s="130"/>
      <c r="H61" s="62"/>
      <c r="I61" s="62"/>
      <c r="J61" s="62"/>
      <c r="K61" s="130"/>
      <c r="L61" s="62"/>
      <c r="M61" s="62"/>
      <c r="N61" s="62"/>
      <c r="O61" s="62"/>
      <c r="P61" s="62"/>
      <c r="Q61" s="62"/>
      <c r="R61" s="249"/>
      <c r="S61" s="62"/>
      <c r="T61" s="490"/>
      <c r="U61" s="130"/>
      <c r="V61" s="490"/>
      <c r="W61" s="490"/>
      <c r="X61" s="490"/>
      <c r="Y61" s="490"/>
      <c r="Z61" s="490"/>
      <c r="AA61" s="62"/>
      <c r="AB61" s="62"/>
      <c r="AC61" s="62"/>
      <c r="AD61" s="130"/>
      <c r="AE61" s="71"/>
    </row>
    <row r="62" spans="1:31" ht="29" x14ac:dyDescent="0.35">
      <c r="A62" s="535"/>
      <c r="B62" s="256">
        <f>B57+10</f>
        <v>111</v>
      </c>
      <c r="C62" s="802"/>
      <c r="D62" s="3"/>
      <c r="E62" s="10"/>
      <c r="F62" s="3"/>
      <c r="G62" s="802"/>
      <c r="H62" s="3"/>
      <c r="I62" s="803"/>
      <c r="J62" s="3"/>
      <c r="K62" s="802"/>
      <c r="L62" s="3"/>
      <c r="M62" s="64" t="b">
        <v>0</v>
      </c>
      <c r="N62" t="s">
        <v>346</v>
      </c>
      <c r="O62" s="3"/>
      <c r="P62" s="3" t="s">
        <v>347</v>
      </c>
      <c r="Q62" s="3"/>
      <c r="R62" s="240"/>
      <c r="S62" s="3"/>
      <c r="T62" s="492"/>
      <c r="U62" s="132"/>
      <c r="V62" s="138"/>
      <c r="W62" s="139"/>
      <c r="X62" s="139"/>
      <c r="Y62" s="139"/>
      <c r="Z62" s="139"/>
      <c r="AA62" s="3"/>
      <c r="AB62" s="45" t="b">
        <v>0</v>
      </c>
      <c r="AC62" s="9" t="s">
        <v>348</v>
      </c>
      <c r="AD62" s="138" t="s">
        <v>138</v>
      </c>
      <c r="AE62" s="66"/>
    </row>
    <row r="63" spans="1:31" ht="29" x14ac:dyDescent="0.35">
      <c r="A63" s="535"/>
      <c r="B63" s="256">
        <f>B62+1</f>
        <v>112</v>
      </c>
      <c r="C63" s="544"/>
      <c r="G63" s="544"/>
      <c r="I63" s="804"/>
      <c r="K63" s="544"/>
      <c r="M63" s="292" t="b">
        <v>0</v>
      </c>
      <c r="N63" s="25" t="s">
        <v>349</v>
      </c>
      <c r="O63" s="25"/>
      <c r="P63" s="25" t="s">
        <v>350</v>
      </c>
      <c r="T63" s="492"/>
      <c r="U63" s="133"/>
      <c r="V63" s="138"/>
      <c r="W63" s="485"/>
      <c r="X63" s="139"/>
      <c r="Y63" s="485"/>
      <c r="Z63" s="139"/>
      <c r="AB63" s="45" t="b">
        <v>0</v>
      </c>
      <c r="AC63" s="9" t="s">
        <v>351</v>
      </c>
      <c r="AD63" s="139"/>
      <c r="AE63" s="106"/>
    </row>
    <row r="64" spans="1:31" ht="15" thickBot="1" x14ac:dyDescent="0.4">
      <c r="A64" s="535"/>
      <c r="B64" s="256">
        <f>B63+1</f>
        <v>113</v>
      </c>
      <c r="C64" s="545"/>
      <c r="G64" s="544"/>
      <c r="K64" s="544"/>
      <c r="M64" s="64" t="b">
        <v>0</v>
      </c>
      <c r="N64" t="s">
        <v>352</v>
      </c>
      <c r="P64" t="s">
        <v>353</v>
      </c>
      <c r="T64" s="492"/>
      <c r="U64" s="133"/>
      <c r="V64" s="138"/>
      <c r="W64" s="485"/>
      <c r="X64" s="139"/>
      <c r="Y64" s="485"/>
      <c r="Z64" s="139"/>
      <c r="AD64" s="135"/>
      <c r="AE64" s="66"/>
    </row>
    <row r="65" spans="1:31" ht="5.15" customHeight="1" thickBot="1" x14ac:dyDescent="0.4">
      <c r="A65" s="118"/>
      <c r="B65" s="119"/>
      <c r="C65" s="131"/>
      <c r="D65" s="119"/>
      <c r="E65" s="119"/>
      <c r="F65" s="119"/>
      <c r="G65" s="131"/>
      <c r="H65" s="119"/>
      <c r="I65" s="119"/>
      <c r="J65" s="119"/>
      <c r="K65" s="131"/>
      <c r="L65" s="119"/>
      <c r="M65" s="119"/>
      <c r="N65" s="119"/>
      <c r="O65" s="119"/>
      <c r="P65" s="119"/>
      <c r="Q65" s="119"/>
      <c r="R65" s="285"/>
      <c r="S65" s="119"/>
      <c r="T65" s="491"/>
      <c r="U65" s="131"/>
      <c r="V65" s="491"/>
      <c r="W65" s="491"/>
      <c r="X65" s="491"/>
      <c r="Y65" s="491"/>
      <c r="Z65" s="491"/>
      <c r="AA65" s="119"/>
      <c r="AB65" s="119"/>
      <c r="AC65" s="119"/>
      <c r="AD65" s="131"/>
      <c r="AE65" s="120"/>
    </row>
    <row r="66" spans="1:31" ht="3.75" customHeight="1" x14ac:dyDescent="0.35">
      <c r="A66" s="534">
        <f>A61+1</f>
        <v>12</v>
      </c>
      <c r="B66" s="255">
        <f>B61+10</f>
        <v>120</v>
      </c>
      <c r="C66" s="130"/>
      <c r="D66" s="62"/>
      <c r="E66" s="62"/>
      <c r="F66" s="62"/>
      <c r="G66" s="130"/>
      <c r="H66" s="62"/>
      <c r="I66" s="62"/>
      <c r="J66" s="62"/>
      <c r="K66" s="130"/>
      <c r="L66" s="62"/>
      <c r="M66" s="62"/>
      <c r="N66" s="62"/>
      <c r="O66" s="62"/>
      <c r="P66" s="62"/>
      <c r="Q66" s="62"/>
      <c r="R66" s="249"/>
      <c r="S66" s="62"/>
      <c r="T66" s="490"/>
      <c r="U66" s="130"/>
      <c r="V66" s="490"/>
      <c r="W66" s="490"/>
      <c r="X66" s="490"/>
      <c r="Y66" s="490"/>
      <c r="Z66" s="490"/>
      <c r="AA66" s="62"/>
      <c r="AB66" s="62"/>
      <c r="AC66" s="62"/>
      <c r="AD66" s="130"/>
      <c r="AE66" s="71"/>
    </row>
    <row r="67" spans="1:31" ht="29" x14ac:dyDescent="0.35">
      <c r="A67" s="535"/>
      <c r="B67" s="256">
        <f>B62+10</f>
        <v>121</v>
      </c>
      <c r="C67" s="802"/>
      <c r="D67" s="3"/>
      <c r="E67" s="10"/>
      <c r="F67" s="3"/>
      <c r="G67" s="802"/>
      <c r="H67" s="3"/>
      <c r="I67" s="803"/>
      <c r="J67" s="3"/>
      <c r="K67" s="802"/>
      <c r="L67" s="3"/>
      <c r="M67" s="64" t="b">
        <v>0</v>
      </c>
      <c r="N67" t="s">
        <v>346</v>
      </c>
      <c r="O67" s="3"/>
      <c r="P67" s="3" t="s">
        <v>347</v>
      </c>
      <c r="Q67" s="3"/>
      <c r="R67" s="240"/>
      <c r="S67" s="3"/>
      <c r="T67" s="492"/>
      <c r="U67" s="132"/>
      <c r="V67" s="138"/>
      <c r="W67" s="139"/>
      <c r="X67" s="139"/>
      <c r="Y67" s="139"/>
      <c r="Z67" s="139"/>
      <c r="AA67" s="3"/>
      <c r="AB67" s="45" t="b">
        <v>0</v>
      </c>
      <c r="AC67" s="9" t="s">
        <v>348</v>
      </c>
      <c r="AD67" s="138" t="s">
        <v>138</v>
      </c>
      <c r="AE67" s="66"/>
    </row>
    <row r="68" spans="1:31" ht="29" x14ac:dyDescent="0.35">
      <c r="A68" s="535"/>
      <c r="B68" s="256">
        <f>B67+1</f>
        <v>122</v>
      </c>
      <c r="C68" s="544"/>
      <c r="G68" s="544"/>
      <c r="I68" s="804"/>
      <c r="K68" s="544"/>
      <c r="M68" s="292" t="b">
        <v>0</v>
      </c>
      <c r="N68" s="25" t="s">
        <v>349</v>
      </c>
      <c r="O68" s="25"/>
      <c r="P68" s="25" t="s">
        <v>350</v>
      </c>
      <c r="T68" s="492"/>
      <c r="U68" s="133"/>
      <c r="V68" s="138"/>
      <c r="W68" s="485"/>
      <c r="X68" s="139"/>
      <c r="Y68" s="485"/>
      <c r="Z68" s="139"/>
      <c r="AB68" s="45" t="b">
        <v>0</v>
      </c>
      <c r="AC68" s="9" t="s">
        <v>351</v>
      </c>
      <c r="AD68" s="139"/>
      <c r="AE68" s="106"/>
    </row>
    <row r="69" spans="1:31" ht="15" thickBot="1" x14ac:dyDescent="0.4">
      <c r="A69" s="535"/>
      <c r="B69" s="256">
        <f>B68+1</f>
        <v>123</v>
      </c>
      <c r="C69" s="545"/>
      <c r="G69" s="544"/>
      <c r="K69" s="544"/>
      <c r="M69" s="64" t="b">
        <v>0</v>
      </c>
      <c r="N69" t="s">
        <v>352</v>
      </c>
      <c r="P69" t="s">
        <v>353</v>
      </c>
      <c r="T69" s="492"/>
      <c r="U69" s="133"/>
      <c r="V69" s="138"/>
      <c r="W69" s="485"/>
      <c r="X69" s="139"/>
      <c r="Y69" s="485"/>
      <c r="Z69" s="139"/>
      <c r="AD69" s="135"/>
      <c r="AE69" s="66"/>
    </row>
    <row r="70" spans="1:31" ht="5.15" customHeight="1" thickBot="1" x14ac:dyDescent="0.4">
      <c r="A70" s="118"/>
      <c r="B70" s="119"/>
      <c r="C70" s="131"/>
      <c r="D70" s="119"/>
      <c r="E70" s="119"/>
      <c r="F70" s="119"/>
      <c r="G70" s="131"/>
      <c r="H70" s="119"/>
      <c r="I70" s="119"/>
      <c r="J70" s="119"/>
      <c r="K70" s="131"/>
      <c r="L70" s="119"/>
      <c r="M70" s="119"/>
      <c r="N70" s="119"/>
      <c r="O70" s="119"/>
      <c r="P70" s="119"/>
      <c r="Q70" s="119"/>
      <c r="R70" s="285"/>
      <c r="S70" s="119"/>
      <c r="T70" s="491"/>
      <c r="U70" s="131"/>
      <c r="V70" s="491"/>
      <c r="W70" s="491"/>
      <c r="X70" s="491"/>
      <c r="Y70" s="491"/>
      <c r="Z70" s="491"/>
      <c r="AA70" s="119"/>
      <c r="AB70" s="119"/>
      <c r="AC70" s="119"/>
      <c r="AD70" s="131"/>
      <c r="AE70" s="120"/>
    </row>
    <row r="71" spans="1:31" ht="3.75" customHeight="1" x14ac:dyDescent="0.35">
      <c r="A71" s="534">
        <f>A66+1</f>
        <v>13</v>
      </c>
      <c r="B71" s="255">
        <f>B66+10</f>
        <v>130</v>
      </c>
      <c r="C71" s="130"/>
      <c r="D71" s="62"/>
      <c r="E71" s="62"/>
      <c r="F71" s="62"/>
      <c r="G71" s="130"/>
      <c r="H71" s="62"/>
      <c r="I71" s="62"/>
      <c r="J71" s="62"/>
      <c r="K71" s="130"/>
      <c r="L71" s="62"/>
      <c r="M71" s="62"/>
      <c r="N71" s="62"/>
      <c r="O71" s="62"/>
      <c r="P71" s="62"/>
      <c r="Q71" s="62"/>
      <c r="R71" s="249"/>
      <c r="S71" s="62"/>
      <c r="T71" s="490"/>
      <c r="U71" s="130"/>
      <c r="V71" s="490"/>
      <c r="W71" s="490"/>
      <c r="X71" s="490"/>
      <c r="Y71" s="490"/>
      <c r="Z71" s="490"/>
      <c r="AA71" s="62"/>
      <c r="AB71" s="62"/>
      <c r="AC71" s="62"/>
      <c r="AD71" s="130"/>
      <c r="AE71" s="71"/>
    </row>
    <row r="72" spans="1:31" ht="29" x14ac:dyDescent="0.35">
      <c r="A72" s="535"/>
      <c r="B72" s="256">
        <f>B67+10</f>
        <v>131</v>
      </c>
      <c r="C72" s="802"/>
      <c r="D72" s="3"/>
      <c r="E72" s="10"/>
      <c r="F72" s="3"/>
      <c r="G72" s="802"/>
      <c r="H72" s="3"/>
      <c r="I72" s="803"/>
      <c r="J72" s="3"/>
      <c r="K72" s="802"/>
      <c r="L72" s="3"/>
      <c r="M72" s="64" t="b">
        <v>0</v>
      </c>
      <c r="N72" t="s">
        <v>346</v>
      </c>
      <c r="O72" s="3"/>
      <c r="P72" s="3" t="s">
        <v>347</v>
      </c>
      <c r="Q72" s="3"/>
      <c r="R72" s="240"/>
      <c r="S72" s="3"/>
      <c r="T72" s="492"/>
      <c r="U72" s="132"/>
      <c r="V72" s="138"/>
      <c r="W72" s="139"/>
      <c r="X72" s="139"/>
      <c r="Y72" s="139"/>
      <c r="Z72" s="139"/>
      <c r="AA72" s="3"/>
      <c r="AB72" s="45" t="b">
        <v>0</v>
      </c>
      <c r="AC72" s="9" t="s">
        <v>348</v>
      </c>
      <c r="AD72" s="138" t="s">
        <v>138</v>
      </c>
      <c r="AE72" s="66"/>
    </row>
    <row r="73" spans="1:31" ht="29" x14ac:dyDescent="0.35">
      <c r="A73" s="535"/>
      <c r="B73" s="256">
        <f>B72+1</f>
        <v>132</v>
      </c>
      <c r="C73" s="544"/>
      <c r="G73" s="544"/>
      <c r="I73" s="804"/>
      <c r="K73" s="544"/>
      <c r="M73" s="292" t="b">
        <v>0</v>
      </c>
      <c r="N73" s="25" t="s">
        <v>349</v>
      </c>
      <c r="O73" s="25"/>
      <c r="P73" s="25" t="s">
        <v>350</v>
      </c>
      <c r="T73" s="492"/>
      <c r="U73" s="133"/>
      <c r="V73" s="138"/>
      <c r="W73" s="485"/>
      <c r="X73" s="139"/>
      <c r="Y73" s="485"/>
      <c r="Z73" s="139"/>
      <c r="AB73" s="45" t="b">
        <v>0</v>
      </c>
      <c r="AC73" s="9" t="s">
        <v>351</v>
      </c>
      <c r="AD73" s="139"/>
      <c r="AE73" s="106"/>
    </row>
    <row r="74" spans="1:31" ht="15" thickBot="1" x14ac:dyDescent="0.4">
      <c r="A74" s="535"/>
      <c r="B74" s="256">
        <f>B73+1</f>
        <v>133</v>
      </c>
      <c r="C74" s="545"/>
      <c r="G74" s="544"/>
      <c r="K74" s="544"/>
      <c r="M74" s="64" t="b">
        <v>0</v>
      </c>
      <c r="N74" t="s">
        <v>352</v>
      </c>
      <c r="P74" t="s">
        <v>353</v>
      </c>
      <c r="T74" s="492"/>
      <c r="U74" s="133"/>
      <c r="V74" s="138"/>
      <c r="W74" s="485"/>
      <c r="X74" s="139"/>
      <c r="Y74" s="485"/>
      <c r="Z74" s="139"/>
      <c r="AD74" s="135"/>
      <c r="AE74" s="66"/>
    </row>
    <row r="75" spans="1:31" ht="5.15" customHeight="1" thickBot="1" x14ac:dyDescent="0.4">
      <c r="A75" s="118"/>
      <c r="B75" s="119"/>
      <c r="C75" s="131"/>
      <c r="D75" s="119"/>
      <c r="E75" s="119"/>
      <c r="F75" s="119"/>
      <c r="G75" s="131"/>
      <c r="H75" s="119"/>
      <c r="I75" s="119"/>
      <c r="J75" s="119"/>
      <c r="K75" s="131"/>
      <c r="L75" s="119"/>
      <c r="M75" s="119"/>
      <c r="N75" s="119"/>
      <c r="O75" s="119"/>
      <c r="P75" s="119"/>
      <c r="Q75" s="119"/>
      <c r="R75" s="285"/>
      <c r="S75" s="119"/>
      <c r="T75" s="491"/>
      <c r="U75" s="131"/>
      <c r="V75" s="491"/>
      <c r="W75" s="491"/>
      <c r="X75" s="491"/>
      <c r="Y75" s="491"/>
      <c r="Z75" s="491"/>
      <c r="AA75" s="119"/>
      <c r="AB75" s="119"/>
      <c r="AC75" s="119"/>
      <c r="AD75" s="131"/>
      <c r="AE75" s="120"/>
    </row>
    <row r="76" spans="1:31" ht="3.75" customHeight="1" x14ac:dyDescent="0.35">
      <c r="A76" s="534">
        <f>A71+1</f>
        <v>14</v>
      </c>
      <c r="B76" s="255">
        <f>B71+10</f>
        <v>140</v>
      </c>
      <c r="C76" s="130"/>
      <c r="D76" s="62"/>
      <c r="E76" s="62"/>
      <c r="F76" s="62"/>
      <c r="G76" s="130"/>
      <c r="H76" s="62"/>
      <c r="I76" s="62"/>
      <c r="J76" s="62"/>
      <c r="K76" s="130"/>
      <c r="L76" s="62"/>
      <c r="M76" s="62"/>
      <c r="N76" s="62"/>
      <c r="O76" s="62"/>
      <c r="P76" s="62"/>
      <c r="Q76" s="62"/>
      <c r="R76" s="249"/>
      <c r="S76" s="62"/>
      <c r="T76" s="490"/>
      <c r="U76" s="130"/>
      <c r="V76" s="490"/>
      <c r="W76" s="490"/>
      <c r="X76" s="490"/>
      <c r="Y76" s="490"/>
      <c r="Z76" s="490"/>
      <c r="AA76" s="62"/>
      <c r="AB76" s="62"/>
      <c r="AC76" s="62"/>
      <c r="AD76" s="130"/>
      <c r="AE76" s="71"/>
    </row>
    <row r="77" spans="1:31" ht="29" x14ac:dyDescent="0.35">
      <c r="A77" s="535"/>
      <c r="B77" s="256">
        <f>B72+10</f>
        <v>141</v>
      </c>
      <c r="C77" s="802"/>
      <c r="D77" s="3"/>
      <c r="E77" s="10"/>
      <c r="F77" s="3"/>
      <c r="G77" s="802"/>
      <c r="H77" s="3"/>
      <c r="I77" s="803"/>
      <c r="J77" s="3"/>
      <c r="K77" s="802"/>
      <c r="L77" s="3"/>
      <c r="M77" s="64" t="b">
        <v>0</v>
      </c>
      <c r="N77" t="s">
        <v>346</v>
      </c>
      <c r="O77" s="3"/>
      <c r="P77" s="3" t="s">
        <v>347</v>
      </c>
      <c r="Q77" s="3"/>
      <c r="R77" s="240"/>
      <c r="S77" s="3"/>
      <c r="T77" s="492"/>
      <c r="U77" s="132"/>
      <c r="V77" s="138"/>
      <c r="W77" s="139"/>
      <c r="X77" s="139"/>
      <c r="Y77" s="139"/>
      <c r="Z77" s="139"/>
      <c r="AA77" s="3"/>
      <c r="AB77" s="45" t="b">
        <v>0</v>
      </c>
      <c r="AC77" s="9" t="s">
        <v>348</v>
      </c>
      <c r="AD77" s="138" t="s">
        <v>138</v>
      </c>
      <c r="AE77" s="66"/>
    </row>
    <row r="78" spans="1:31" ht="29" x14ac:dyDescent="0.35">
      <c r="A78" s="535"/>
      <c r="B78" s="256">
        <f>B77+1</f>
        <v>142</v>
      </c>
      <c r="C78" s="544"/>
      <c r="G78" s="544"/>
      <c r="I78" s="804"/>
      <c r="K78" s="544"/>
      <c r="M78" s="292" t="b">
        <v>0</v>
      </c>
      <c r="N78" s="25" t="s">
        <v>349</v>
      </c>
      <c r="O78" s="25"/>
      <c r="P78" s="25" t="s">
        <v>350</v>
      </c>
      <c r="T78" s="492"/>
      <c r="U78" s="133"/>
      <c r="V78" s="138"/>
      <c r="W78" s="485"/>
      <c r="X78" s="139"/>
      <c r="Y78" s="485"/>
      <c r="Z78" s="139"/>
      <c r="AB78" s="45" t="b">
        <v>0</v>
      </c>
      <c r="AC78" s="9" t="s">
        <v>351</v>
      </c>
      <c r="AD78" s="139"/>
      <c r="AE78" s="106"/>
    </row>
    <row r="79" spans="1:31" ht="15" thickBot="1" x14ac:dyDescent="0.4">
      <c r="A79" s="535"/>
      <c r="B79" s="256">
        <f>B78+1</f>
        <v>143</v>
      </c>
      <c r="C79" s="545"/>
      <c r="G79" s="544"/>
      <c r="K79" s="544"/>
      <c r="M79" s="64" t="b">
        <v>0</v>
      </c>
      <c r="N79" t="s">
        <v>352</v>
      </c>
      <c r="P79" t="s">
        <v>353</v>
      </c>
      <c r="T79" s="492"/>
      <c r="U79" s="133"/>
      <c r="V79" s="138"/>
      <c r="W79" s="485"/>
      <c r="X79" s="139"/>
      <c r="Y79" s="485"/>
      <c r="Z79" s="139"/>
      <c r="AD79" s="135"/>
      <c r="AE79" s="66"/>
    </row>
    <row r="80" spans="1:31" ht="5.15" customHeight="1" thickBot="1" x14ac:dyDescent="0.4">
      <c r="A80" s="118"/>
      <c r="B80" s="119"/>
      <c r="C80" s="131"/>
      <c r="D80" s="119"/>
      <c r="E80" s="119"/>
      <c r="F80" s="119"/>
      <c r="G80" s="131"/>
      <c r="H80" s="119"/>
      <c r="I80" s="119"/>
      <c r="J80" s="119"/>
      <c r="K80" s="131"/>
      <c r="L80" s="119"/>
      <c r="M80" s="119"/>
      <c r="N80" s="119"/>
      <c r="O80" s="119"/>
      <c r="P80" s="119"/>
      <c r="Q80" s="119"/>
      <c r="R80" s="285"/>
      <c r="S80" s="119"/>
      <c r="T80" s="491"/>
      <c r="U80" s="131"/>
      <c r="V80" s="491"/>
      <c r="W80" s="491"/>
      <c r="X80" s="491"/>
      <c r="Y80" s="491"/>
      <c r="Z80" s="491"/>
      <c r="AA80" s="119"/>
      <c r="AB80" s="119"/>
      <c r="AC80" s="119"/>
      <c r="AD80" s="131"/>
      <c r="AE80" s="120"/>
    </row>
    <row r="81" spans="1:31" ht="3.75" customHeight="1" x14ac:dyDescent="0.35">
      <c r="A81" s="534">
        <f>A76+1</f>
        <v>15</v>
      </c>
      <c r="B81" s="255">
        <f>B76+10</f>
        <v>150</v>
      </c>
      <c r="C81" s="130"/>
      <c r="D81" s="62"/>
      <c r="E81" s="62"/>
      <c r="F81" s="62"/>
      <c r="G81" s="130"/>
      <c r="H81" s="62"/>
      <c r="I81" s="62"/>
      <c r="J81" s="62"/>
      <c r="K81" s="130"/>
      <c r="L81" s="62"/>
      <c r="M81" s="62"/>
      <c r="N81" s="62"/>
      <c r="O81" s="62"/>
      <c r="P81" s="62"/>
      <c r="Q81" s="62"/>
      <c r="R81" s="249"/>
      <c r="S81" s="62"/>
      <c r="T81" s="490"/>
      <c r="U81" s="130"/>
      <c r="V81" s="490"/>
      <c r="W81" s="490"/>
      <c r="X81" s="490"/>
      <c r="Y81" s="490"/>
      <c r="Z81" s="490"/>
      <c r="AA81" s="62"/>
      <c r="AB81" s="62"/>
      <c r="AC81" s="62"/>
      <c r="AD81" s="130"/>
      <c r="AE81" s="71"/>
    </row>
    <row r="82" spans="1:31" ht="29" x14ac:dyDescent="0.35">
      <c r="A82" s="535"/>
      <c r="B82" s="256">
        <f>B77+10</f>
        <v>151</v>
      </c>
      <c r="C82" s="802"/>
      <c r="D82" s="3"/>
      <c r="E82" s="10"/>
      <c r="F82" s="3"/>
      <c r="G82" s="802"/>
      <c r="H82" s="3"/>
      <c r="I82" s="803"/>
      <c r="J82" s="3"/>
      <c r="K82" s="802"/>
      <c r="L82" s="3"/>
      <c r="M82" s="64" t="b">
        <v>0</v>
      </c>
      <c r="N82" t="s">
        <v>346</v>
      </c>
      <c r="O82" s="3"/>
      <c r="P82" s="3" t="s">
        <v>347</v>
      </c>
      <c r="Q82" s="3"/>
      <c r="R82" s="240"/>
      <c r="S82" s="3"/>
      <c r="T82" s="492"/>
      <c r="U82" s="132"/>
      <c r="V82" s="138"/>
      <c r="W82" s="139"/>
      <c r="X82" s="139"/>
      <c r="Y82" s="139"/>
      <c r="Z82" s="139"/>
      <c r="AA82" s="3"/>
      <c r="AB82" s="45" t="b">
        <v>0</v>
      </c>
      <c r="AC82" s="9" t="s">
        <v>348</v>
      </c>
      <c r="AD82" s="138" t="s">
        <v>138</v>
      </c>
      <c r="AE82" s="66"/>
    </row>
    <row r="83" spans="1:31" ht="29" x14ac:dyDescent="0.35">
      <c r="A83" s="535"/>
      <c r="B83" s="256">
        <f>B82+1</f>
        <v>152</v>
      </c>
      <c r="C83" s="544"/>
      <c r="G83" s="544"/>
      <c r="I83" s="804"/>
      <c r="K83" s="544"/>
      <c r="M83" s="292" t="b">
        <v>0</v>
      </c>
      <c r="N83" s="25" t="s">
        <v>349</v>
      </c>
      <c r="O83" s="25"/>
      <c r="P83" s="25" t="s">
        <v>350</v>
      </c>
      <c r="T83" s="492"/>
      <c r="U83" s="133"/>
      <c r="V83" s="138"/>
      <c r="W83" s="485"/>
      <c r="X83" s="139"/>
      <c r="Y83" s="485"/>
      <c r="Z83" s="139"/>
      <c r="AB83" s="45" t="b">
        <v>0</v>
      </c>
      <c r="AC83" s="9" t="s">
        <v>351</v>
      </c>
      <c r="AD83" s="139"/>
      <c r="AE83" s="106"/>
    </row>
    <row r="84" spans="1:31" ht="15" thickBot="1" x14ac:dyDescent="0.4">
      <c r="A84" s="535"/>
      <c r="B84" s="256">
        <f>B83+1</f>
        <v>153</v>
      </c>
      <c r="C84" s="545"/>
      <c r="G84" s="544"/>
      <c r="K84" s="544"/>
      <c r="M84" s="64" t="b">
        <v>0</v>
      </c>
      <c r="N84" t="s">
        <v>352</v>
      </c>
      <c r="P84" t="s">
        <v>353</v>
      </c>
      <c r="T84" s="492"/>
      <c r="U84" s="133"/>
      <c r="V84" s="138"/>
      <c r="W84" s="485"/>
      <c r="X84" s="139"/>
      <c r="Y84" s="485"/>
      <c r="Z84" s="139"/>
      <c r="AD84" s="135"/>
      <c r="AE84" s="66"/>
    </row>
    <row r="85" spans="1:31" ht="5.15" customHeight="1" thickBot="1" x14ac:dyDescent="0.4">
      <c r="A85" s="118"/>
      <c r="B85" s="119"/>
      <c r="C85" s="131"/>
      <c r="D85" s="119"/>
      <c r="E85" s="119"/>
      <c r="F85" s="119"/>
      <c r="G85" s="131"/>
      <c r="H85" s="119"/>
      <c r="I85" s="119"/>
      <c r="J85" s="119"/>
      <c r="K85" s="131"/>
      <c r="L85" s="119"/>
      <c r="M85" s="119"/>
      <c r="N85" s="119"/>
      <c r="O85" s="119"/>
      <c r="P85" s="119"/>
      <c r="Q85" s="119"/>
      <c r="R85" s="285"/>
      <c r="S85" s="119"/>
      <c r="T85" s="491"/>
      <c r="U85" s="131"/>
      <c r="V85" s="491"/>
      <c r="W85" s="491"/>
      <c r="X85" s="491"/>
      <c r="Y85" s="491"/>
      <c r="Z85" s="491"/>
      <c r="AA85" s="119"/>
      <c r="AB85" s="119"/>
      <c r="AC85" s="119"/>
      <c r="AD85" s="131"/>
      <c r="AE85" s="120"/>
    </row>
    <row r="86" spans="1:31" ht="3.75" customHeight="1" x14ac:dyDescent="0.35">
      <c r="A86" s="534">
        <f>A81+1</f>
        <v>16</v>
      </c>
      <c r="B86" s="255">
        <f>B81+10</f>
        <v>160</v>
      </c>
      <c r="C86" s="130"/>
      <c r="D86" s="62"/>
      <c r="E86" s="62"/>
      <c r="F86" s="62"/>
      <c r="G86" s="130"/>
      <c r="H86" s="62"/>
      <c r="I86" s="62"/>
      <c r="J86" s="62"/>
      <c r="K86" s="130"/>
      <c r="L86" s="62"/>
      <c r="M86" s="62"/>
      <c r="N86" s="62"/>
      <c r="O86" s="62"/>
      <c r="P86" s="62"/>
      <c r="Q86" s="62"/>
      <c r="R86" s="249"/>
      <c r="S86" s="62"/>
      <c r="T86" s="490"/>
      <c r="U86" s="130"/>
      <c r="V86" s="490"/>
      <c r="W86" s="490"/>
      <c r="X86" s="490"/>
      <c r="Y86" s="490"/>
      <c r="Z86" s="490"/>
      <c r="AA86" s="62"/>
      <c r="AB86" s="62"/>
      <c r="AC86" s="62"/>
      <c r="AD86" s="130"/>
      <c r="AE86" s="71"/>
    </row>
    <row r="87" spans="1:31" ht="29" x14ac:dyDescent="0.35">
      <c r="A87" s="535"/>
      <c r="B87" s="256">
        <f>B82+10</f>
        <v>161</v>
      </c>
      <c r="C87" s="802"/>
      <c r="D87" s="3"/>
      <c r="E87" s="10"/>
      <c r="F87" s="3"/>
      <c r="G87" s="802"/>
      <c r="H87" s="3"/>
      <c r="I87" s="803"/>
      <c r="J87" s="3"/>
      <c r="K87" s="802"/>
      <c r="L87" s="3"/>
      <c r="M87" s="64" t="b">
        <v>0</v>
      </c>
      <c r="N87" t="s">
        <v>346</v>
      </c>
      <c r="O87" s="3"/>
      <c r="P87" s="3" t="s">
        <v>347</v>
      </c>
      <c r="Q87" s="3"/>
      <c r="R87" s="240"/>
      <c r="S87" s="3"/>
      <c r="T87" s="492"/>
      <c r="U87" s="132"/>
      <c r="V87" s="138"/>
      <c r="W87" s="139"/>
      <c r="X87" s="139"/>
      <c r="Y87" s="139"/>
      <c r="Z87" s="139"/>
      <c r="AA87" s="3"/>
      <c r="AB87" s="45" t="b">
        <v>0</v>
      </c>
      <c r="AC87" s="9" t="s">
        <v>348</v>
      </c>
      <c r="AD87" s="138" t="s">
        <v>138</v>
      </c>
      <c r="AE87" s="66"/>
    </row>
    <row r="88" spans="1:31" ht="29" x14ac:dyDescent="0.35">
      <c r="A88" s="535"/>
      <c r="B88" s="256">
        <f>B87+1</f>
        <v>162</v>
      </c>
      <c r="C88" s="544"/>
      <c r="G88" s="544"/>
      <c r="I88" s="804"/>
      <c r="K88" s="544"/>
      <c r="M88" s="292" t="b">
        <v>0</v>
      </c>
      <c r="N88" s="25" t="s">
        <v>349</v>
      </c>
      <c r="O88" s="25"/>
      <c r="P88" s="25" t="s">
        <v>350</v>
      </c>
      <c r="T88" s="492"/>
      <c r="U88" s="133"/>
      <c r="V88" s="138"/>
      <c r="W88" s="485"/>
      <c r="X88" s="139"/>
      <c r="Y88" s="485"/>
      <c r="Z88" s="139"/>
      <c r="AB88" s="45" t="b">
        <v>0</v>
      </c>
      <c r="AC88" s="9" t="s">
        <v>351</v>
      </c>
      <c r="AD88" s="139"/>
      <c r="AE88" s="106"/>
    </row>
    <row r="89" spans="1:31" ht="15" thickBot="1" x14ac:dyDescent="0.4">
      <c r="A89" s="535"/>
      <c r="B89" s="256">
        <f>B88+1</f>
        <v>163</v>
      </c>
      <c r="C89" s="545"/>
      <c r="G89" s="544"/>
      <c r="K89" s="544"/>
      <c r="M89" s="64" t="b">
        <v>0</v>
      </c>
      <c r="N89" t="s">
        <v>352</v>
      </c>
      <c r="P89" t="s">
        <v>353</v>
      </c>
      <c r="T89" s="492"/>
      <c r="U89" s="133"/>
      <c r="V89" s="138"/>
      <c r="W89" s="485"/>
      <c r="X89" s="139"/>
      <c r="Y89" s="485"/>
      <c r="Z89" s="139"/>
      <c r="AD89" s="135"/>
      <c r="AE89" s="66"/>
    </row>
    <row r="90" spans="1:31" ht="5.15" customHeight="1" thickBot="1" x14ac:dyDescent="0.4">
      <c r="A90" s="118"/>
      <c r="B90" s="119"/>
      <c r="C90" s="131"/>
      <c r="D90" s="119"/>
      <c r="E90" s="119"/>
      <c r="F90" s="119"/>
      <c r="G90" s="131"/>
      <c r="H90" s="119"/>
      <c r="I90" s="119"/>
      <c r="J90" s="119"/>
      <c r="K90" s="131"/>
      <c r="L90" s="119"/>
      <c r="M90" s="119"/>
      <c r="N90" s="119"/>
      <c r="O90" s="119"/>
      <c r="P90" s="119"/>
      <c r="Q90" s="119"/>
      <c r="R90" s="285"/>
      <c r="S90" s="119"/>
      <c r="T90" s="491"/>
      <c r="U90" s="131"/>
      <c r="V90" s="491"/>
      <c r="W90" s="491"/>
      <c r="X90" s="491"/>
      <c r="Y90" s="491"/>
      <c r="Z90" s="491"/>
      <c r="AA90" s="119"/>
      <c r="AB90" s="119"/>
      <c r="AC90" s="119"/>
      <c r="AD90" s="131"/>
      <c r="AE90" s="120"/>
    </row>
    <row r="91" spans="1:31" ht="3.75" customHeight="1" x14ac:dyDescent="0.35">
      <c r="A91" s="534">
        <f>A86+1</f>
        <v>17</v>
      </c>
      <c r="B91" s="255">
        <f>B86+10</f>
        <v>170</v>
      </c>
      <c r="C91" s="130"/>
      <c r="D91" s="62"/>
      <c r="E91" s="62"/>
      <c r="F91" s="62"/>
      <c r="G91" s="130"/>
      <c r="H91" s="62"/>
      <c r="I91" s="62"/>
      <c r="J91" s="62"/>
      <c r="K91" s="130"/>
      <c r="L91" s="62"/>
      <c r="M91" s="62"/>
      <c r="N91" s="62"/>
      <c r="O91" s="62"/>
      <c r="P91" s="62"/>
      <c r="Q91" s="62"/>
      <c r="R91" s="249"/>
      <c r="S91" s="62"/>
      <c r="T91" s="490"/>
      <c r="U91" s="130"/>
      <c r="V91" s="490"/>
      <c r="W91" s="490"/>
      <c r="X91" s="490"/>
      <c r="Y91" s="490"/>
      <c r="Z91" s="490"/>
      <c r="AA91" s="62"/>
      <c r="AB91" s="62"/>
      <c r="AC91" s="62"/>
      <c r="AD91" s="130"/>
      <c r="AE91" s="71"/>
    </row>
    <row r="92" spans="1:31" ht="29" x14ac:dyDescent="0.35">
      <c r="A92" s="535"/>
      <c r="B92" s="256">
        <f>B87+10</f>
        <v>171</v>
      </c>
      <c r="C92" s="802"/>
      <c r="D92" s="3"/>
      <c r="E92" s="10"/>
      <c r="F92" s="3"/>
      <c r="G92" s="802"/>
      <c r="H92" s="3"/>
      <c r="I92" s="803"/>
      <c r="J92" s="3"/>
      <c r="K92" s="802"/>
      <c r="L92" s="3"/>
      <c r="M92" s="64" t="b">
        <v>0</v>
      </c>
      <c r="N92" t="s">
        <v>346</v>
      </c>
      <c r="O92" s="3"/>
      <c r="P92" s="3" t="s">
        <v>347</v>
      </c>
      <c r="Q92" s="3"/>
      <c r="R92" s="240"/>
      <c r="S92" s="3"/>
      <c r="T92" s="492"/>
      <c r="U92" s="132"/>
      <c r="V92" s="138"/>
      <c r="W92" s="139"/>
      <c r="X92" s="139"/>
      <c r="Y92" s="139"/>
      <c r="Z92" s="139"/>
      <c r="AA92" s="3"/>
      <c r="AB92" s="45" t="b">
        <v>0</v>
      </c>
      <c r="AC92" s="9" t="s">
        <v>348</v>
      </c>
      <c r="AD92" s="138" t="s">
        <v>138</v>
      </c>
      <c r="AE92" s="66"/>
    </row>
    <row r="93" spans="1:31" ht="29" x14ac:dyDescent="0.35">
      <c r="A93" s="535"/>
      <c r="B93" s="256">
        <f>B92+1</f>
        <v>172</v>
      </c>
      <c r="C93" s="544"/>
      <c r="G93" s="544"/>
      <c r="I93" s="804"/>
      <c r="K93" s="544"/>
      <c r="M93" s="292" t="b">
        <v>0</v>
      </c>
      <c r="N93" s="25" t="s">
        <v>349</v>
      </c>
      <c r="O93" s="25"/>
      <c r="P93" s="25" t="s">
        <v>350</v>
      </c>
      <c r="T93" s="492"/>
      <c r="U93" s="133"/>
      <c r="V93" s="138"/>
      <c r="W93" s="485"/>
      <c r="X93" s="139"/>
      <c r="Y93" s="485"/>
      <c r="Z93" s="139"/>
      <c r="AB93" s="45" t="b">
        <v>0</v>
      </c>
      <c r="AC93" s="9" t="s">
        <v>351</v>
      </c>
      <c r="AD93" s="139"/>
      <c r="AE93" s="106"/>
    </row>
    <row r="94" spans="1:31" ht="15" thickBot="1" x14ac:dyDescent="0.4">
      <c r="A94" s="535"/>
      <c r="B94" s="256">
        <f>B93+1</f>
        <v>173</v>
      </c>
      <c r="C94" s="545"/>
      <c r="G94" s="544"/>
      <c r="K94" s="544"/>
      <c r="M94" s="64" t="b">
        <v>0</v>
      </c>
      <c r="N94" t="s">
        <v>352</v>
      </c>
      <c r="P94" t="s">
        <v>353</v>
      </c>
      <c r="T94" s="492"/>
      <c r="U94" s="133"/>
      <c r="V94" s="138"/>
      <c r="W94" s="485"/>
      <c r="X94" s="139"/>
      <c r="Y94" s="485"/>
      <c r="Z94" s="139"/>
      <c r="AD94" s="135"/>
      <c r="AE94" s="66"/>
    </row>
    <row r="95" spans="1:31" ht="5.15" customHeight="1" thickBot="1" x14ac:dyDescent="0.4">
      <c r="A95" s="118"/>
      <c r="B95" s="119"/>
      <c r="C95" s="131"/>
      <c r="D95" s="119"/>
      <c r="E95" s="119"/>
      <c r="F95" s="119"/>
      <c r="G95" s="131"/>
      <c r="H95" s="119"/>
      <c r="I95" s="119"/>
      <c r="J95" s="119"/>
      <c r="K95" s="131"/>
      <c r="L95" s="119"/>
      <c r="M95" s="119"/>
      <c r="N95" s="119"/>
      <c r="O95" s="119"/>
      <c r="P95" s="119"/>
      <c r="Q95" s="119"/>
      <c r="R95" s="285"/>
      <c r="S95" s="119"/>
      <c r="T95" s="491"/>
      <c r="U95" s="131"/>
      <c r="V95" s="491"/>
      <c r="W95" s="491"/>
      <c r="X95" s="491"/>
      <c r="Y95" s="491"/>
      <c r="Z95" s="491"/>
      <c r="AA95" s="119"/>
      <c r="AB95" s="119"/>
      <c r="AC95" s="119"/>
      <c r="AD95" s="131"/>
      <c r="AE95" s="120"/>
    </row>
    <row r="96" spans="1:31" ht="3.75" customHeight="1" x14ac:dyDescent="0.35">
      <c r="A96" s="534">
        <f>A91+1</f>
        <v>18</v>
      </c>
      <c r="B96" s="255">
        <f>B91+10</f>
        <v>180</v>
      </c>
      <c r="C96" s="130"/>
      <c r="D96" s="62"/>
      <c r="E96" s="62"/>
      <c r="F96" s="62"/>
      <c r="G96" s="130"/>
      <c r="H96" s="62"/>
      <c r="I96" s="62"/>
      <c r="J96" s="62"/>
      <c r="K96" s="130"/>
      <c r="L96" s="62"/>
      <c r="M96" s="62"/>
      <c r="N96" s="62"/>
      <c r="O96" s="62"/>
      <c r="P96" s="62"/>
      <c r="Q96" s="62"/>
      <c r="R96" s="249"/>
      <c r="S96" s="62"/>
      <c r="T96" s="490"/>
      <c r="U96" s="130"/>
      <c r="V96" s="490"/>
      <c r="W96" s="490"/>
      <c r="X96" s="490"/>
      <c r="Y96" s="490"/>
      <c r="Z96" s="490"/>
      <c r="AA96" s="62"/>
      <c r="AB96" s="62"/>
      <c r="AC96" s="62"/>
      <c r="AD96" s="130"/>
      <c r="AE96" s="71"/>
    </row>
    <row r="97" spans="1:31" ht="29" x14ac:dyDescent="0.35">
      <c r="A97" s="535"/>
      <c r="B97" s="256">
        <f>B92+10</f>
        <v>181</v>
      </c>
      <c r="C97" s="802"/>
      <c r="D97" s="3"/>
      <c r="E97" s="10"/>
      <c r="F97" s="3"/>
      <c r="G97" s="802"/>
      <c r="H97" s="3"/>
      <c r="I97" s="803"/>
      <c r="J97" s="3"/>
      <c r="K97" s="802"/>
      <c r="L97" s="3"/>
      <c r="M97" s="64" t="b">
        <v>0</v>
      </c>
      <c r="N97" t="s">
        <v>346</v>
      </c>
      <c r="O97" s="3"/>
      <c r="P97" s="3" t="s">
        <v>347</v>
      </c>
      <c r="Q97" s="3"/>
      <c r="R97" s="240"/>
      <c r="S97" s="3"/>
      <c r="T97" s="492"/>
      <c r="U97" s="132"/>
      <c r="V97" s="138"/>
      <c r="W97" s="139"/>
      <c r="X97" s="139"/>
      <c r="Y97" s="139"/>
      <c r="Z97" s="139"/>
      <c r="AA97" s="3"/>
      <c r="AB97" s="45" t="b">
        <v>0</v>
      </c>
      <c r="AC97" s="9" t="s">
        <v>348</v>
      </c>
      <c r="AD97" s="138" t="s">
        <v>138</v>
      </c>
      <c r="AE97" s="66"/>
    </row>
    <row r="98" spans="1:31" ht="29" x14ac:dyDescent="0.35">
      <c r="A98" s="535"/>
      <c r="B98" s="256">
        <f>B97+1</f>
        <v>182</v>
      </c>
      <c r="C98" s="544"/>
      <c r="G98" s="544"/>
      <c r="I98" s="804"/>
      <c r="K98" s="544"/>
      <c r="M98" s="292" t="b">
        <v>0</v>
      </c>
      <c r="N98" s="25" t="s">
        <v>349</v>
      </c>
      <c r="O98" s="25"/>
      <c r="P98" s="25" t="s">
        <v>350</v>
      </c>
      <c r="T98" s="492"/>
      <c r="U98" s="133"/>
      <c r="V98" s="138"/>
      <c r="W98" s="485"/>
      <c r="X98" s="139"/>
      <c r="Y98" s="485"/>
      <c r="Z98" s="139"/>
      <c r="AB98" s="45" t="b">
        <v>0</v>
      </c>
      <c r="AC98" s="9" t="s">
        <v>351</v>
      </c>
      <c r="AD98" s="139"/>
      <c r="AE98" s="106"/>
    </row>
    <row r="99" spans="1:31" ht="15" thickBot="1" x14ac:dyDescent="0.4">
      <c r="A99" s="535"/>
      <c r="B99" s="256">
        <f>B98+1</f>
        <v>183</v>
      </c>
      <c r="C99" s="545"/>
      <c r="G99" s="544"/>
      <c r="K99" s="544"/>
      <c r="M99" s="64" t="b">
        <v>0</v>
      </c>
      <c r="N99" t="s">
        <v>352</v>
      </c>
      <c r="P99" t="s">
        <v>353</v>
      </c>
      <c r="T99" s="492"/>
      <c r="U99" s="133"/>
      <c r="V99" s="138"/>
      <c r="W99" s="485"/>
      <c r="X99" s="139"/>
      <c r="Y99" s="485"/>
      <c r="Z99" s="139"/>
      <c r="AD99" s="135"/>
      <c r="AE99" s="66"/>
    </row>
    <row r="100" spans="1:31" ht="5.15" customHeight="1" thickBot="1" x14ac:dyDescent="0.4">
      <c r="A100" s="118"/>
      <c r="B100" s="119"/>
      <c r="C100" s="131"/>
      <c r="D100" s="119"/>
      <c r="E100" s="119"/>
      <c r="F100" s="119"/>
      <c r="G100" s="131"/>
      <c r="H100" s="119"/>
      <c r="I100" s="119"/>
      <c r="J100" s="119"/>
      <c r="K100" s="131"/>
      <c r="L100" s="119"/>
      <c r="M100" s="119"/>
      <c r="N100" s="119"/>
      <c r="O100" s="119"/>
      <c r="P100" s="119"/>
      <c r="Q100" s="119"/>
      <c r="R100" s="285"/>
      <c r="S100" s="119"/>
      <c r="T100" s="491"/>
      <c r="U100" s="131"/>
      <c r="V100" s="491"/>
      <c r="W100" s="491"/>
      <c r="X100" s="491"/>
      <c r="Y100" s="491"/>
      <c r="Z100" s="491"/>
      <c r="AA100" s="119"/>
      <c r="AB100" s="119"/>
      <c r="AC100" s="119"/>
      <c r="AD100" s="131"/>
      <c r="AE100" s="120"/>
    </row>
    <row r="101" spans="1:31" ht="4.5" customHeight="1" x14ac:dyDescent="0.35">
      <c r="A101" s="534">
        <f>A96+1</f>
        <v>19</v>
      </c>
      <c r="B101" s="255">
        <f>B96+10</f>
        <v>190</v>
      </c>
      <c r="C101" s="130"/>
      <c r="D101" s="62"/>
      <c r="E101" s="62"/>
      <c r="F101" s="62"/>
      <c r="G101" s="130"/>
      <c r="H101" s="62"/>
      <c r="I101" s="62"/>
      <c r="J101" s="62"/>
      <c r="K101" s="130"/>
      <c r="L101" s="62"/>
      <c r="M101" s="62"/>
      <c r="N101" s="62"/>
      <c r="O101" s="62"/>
      <c r="P101" s="62"/>
      <c r="Q101" s="62"/>
      <c r="R101" s="249"/>
      <c r="S101" s="62"/>
      <c r="T101" s="490"/>
      <c r="U101" s="130"/>
      <c r="V101" s="490"/>
      <c r="W101" s="490"/>
      <c r="X101" s="490"/>
      <c r="Y101" s="490"/>
      <c r="Z101" s="490"/>
      <c r="AA101" s="62"/>
      <c r="AB101" s="62"/>
      <c r="AC101" s="62"/>
      <c r="AD101" s="130"/>
      <c r="AE101" s="71"/>
    </row>
    <row r="102" spans="1:31" ht="29" x14ac:dyDescent="0.35">
      <c r="A102" s="535"/>
      <c r="B102" s="256">
        <f>B97+10</f>
        <v>191</v>
      </c>
      <c r="C102" s="802"/>
      <c r="D102" s="3"/>
      <c r="E102" s="10"/>
      <c r="F102" s="3"/>
      <c r="G102" s="802"/>
      <c r="H102" s="3"/>
      <c r="I102" s="803"/>
      <c r="J102" s="3"/>
      <c r="K102" s="802"/>
      <c r="L102" s="3"/>
      <c r="M102" s="64" t="b">
        <v>0</v>
      </c>
      <c r="N102" t="s">
        <v>346</v>
      </c>
      <c r="O102" s="3"/>
      <c r="P102" s="3" t="s">
        <v>347</v>
      </c>
      <c r="Q102" s="3"/>
      <c r="R102" s="240"/>
      <c r="S102" s="3"/>
      <c r="T102" s="492"/>
      <c r="U102" s="132"/>
      <c r="V102" s="138"/>
      <c r="W102" s="139"/>
      <c r="X102" s="139"/>
      <c r="Y102" s="139"/>
      <c r="Z102" s="139"/>
      <c r="AA102" s="3"/>
      <c r="AB102" s="45" t="b">
        <v>0</v>
      </c>
      <c r="AC102" s="9" t="s">
        <v>348</v>
      </c>
      <c r="AD102" s="138" t="s">
        <v>138</v>
      </c>
      <c r="AE102" s="66"/>
    </row>
    <row r="103" spans="1:31" ht="29" x14ac:dyDescent="0.35">
      <c r="A103" s="535"/>
      <c r="B103" s="256">
        <f>B102+1</f>
        <v>192</v>
      </c>
      <c r="C103" s="544"/>
      <c r="G103" s="544"/>
      <c r="I103" s="804"/>
      <c r="K103" s="544"/>
      <c r="M103" s="292" t="b">
        <v>0</v>
      </c>
      <c r="N103" s="25" t="s">
        <v>349</v>
      </c>
      <c r="O103" s="25"/>
      <c r="P103" s="25" t="s">
        <v>350</v>
      </c>
      <c r="T103" s="492"/>
      <c r="U103" s="133"/>
      <c r="V103" s="138"/>
      <c r="W103" s="485"/>
      <c r="X103" s="139"/>
      <c r="Y103" s="485"/>
      <c r="Z103" s="139"/>
      <c r="AB103" s="45" t="b">
        <v>0</v>
      </c>
      <c r="AC103" s="9" t="s">
        <v>351</v>
      </c>
      <c r="AD103" s="139"/>
      <c r="AE103" s="106"/>
    </row>
    <row r="104" spans="1:31" ht="15" thickBot="1" x14ac:dyDescent="0.4">
      <c r="A104" s="535"/>
      <c r="B104" s="256">
        <f>B103+1</f>
        <v>193</v>
      </c>
      <c r="C104" s="545"/>
      <c r="G104" s="544"/>
      <c r="K104" s="544"/>
      <c r="M104" s="64" t="b">
        <v>0</v>
      </c>
      <c r="N104" t="s">
        <v>352</v>
      </c>
      <c r="P104" t="s">
        <v>353</v>
      </c>
      <c r="T104" s="492"/>
      <c r="U104" s="133"/>
      <c r="V104" s="138"/>
      <c r="W104" s="485"/>
      <c r="X104" s="139"/>
      <c r="Y104" s="485"/>
      <c r="Z104" s="139"/>
      <c r="AD104" s="135"/>
      <c r="AE104" s="66"/>
    </row>
    <row r="105" spans="1:31" ht="5.15" customHeight="1" thickBot="1" x14ac:dyDescent="0.4">
      <c r="A105" s="118"/>
      <c r="B105" s="119"/>
      <c r="C105" s="131"/>
      <c r="D105" s="119"/>
      <c r="E105" s="119"/>
      <c r="F105" s="119"/>
      <c r="G105" s="131"/>
      <c r="H105" s="119"/>
      <c r="I105" s="119"/>
      <c r="J105" s="119"/>
      <c r="K105" s="131"/>
      <c r="L105" s="119"/>
      <c r="M105" s="119"/>
      <c r="N105" s="119"/>
      <c r="O105" s="119"/>
      <c r="P105" s="119"/>
      <c r="Q105" s="119"/>
      <c r="R105" s="285"/>
      <c r="S105" s="119"/>
      <c r="T105" s="491"/>
      <c r="U105" s="131"/>
      <c r="V105" s="491"/>
      <c r="W105" s="491"/>
      <c r="X105" s="491"/>
      <c r="Y105" s="491"/>
      <c r="Z105" s="491"/>
      <c r="AA105" s="119"/>
      <c r="AB105" s="119"/>
      <c r="AC105" s="119"/>
      <c r="AD105" s="131"/>
      <c r="AE105" s="120"/>
    </row>
    <row r="106" spans="1:31" ht="5.25" customHeight="1" x14ac:dyDescent="0.35">
      <c r="A106" s="534">
        <f>A101+1</f>
        <v>20</v>
      </c>
      <c r="B106" s="255">
        <f>B101+10</f>
        <v>200</v>
      </c>
      <c r="C106" s="130"/>
      <c r="D106" s="62"/>
      <c r="E106" s="62"/>
      <c r="F106" s="62"/>
      <c r="G106" s="130"/>
      <c r="H106" s="62"/>
      <c r="I106" s="3" t="s">
        <v>355</v>
      </c>
      <c r="J106" s="62"/>
      <c r="K106" s="130"/>
      <c r="L106" s="62"/>
      <c r="M106" s="62"/>
      <c r="N106" s="62"/>
      <c r="O106" s="62"/>
      <c r="P106" s="62"/>
      <c r="Q106" s="62"/>
      <c r="R106" s="249"/>
      <c r="S106" s="62"/>
      <c r="T106" s="490"/>
      <c r="U106" s="130"/>
      <c r="V106" s="490"/>
      <c r="W106" s="490"/>
      <c r="X106" s="490"/>
      <c r="Y106" s="490"/>
      <c r="Z106" s="490"/>
      <c r="AA106" s="62"/>
      <c r="AB106" s="62"/>
      <c r="AC106" s="62"/>
      <c r="AD106" s="130"/>
      <c r="AE106" s="71"/>
    </row>
    <row r="107" spans="1:31" ht="29" x14ac:dyDescent="0.35">
      <c r="A107" s="535"/>
      <c r="B107" s="256">
        <f>B102+10</f>
        <v>201</v>
      </c>
      <c r="C107" s="802"/>
      <c r="D107" s="3"/>
      <c r="E107" s="10"/>
      <c r="F107" s="3"/>
      <c r="G107" s="802"/>
      <c r="H107" s="3"/>
      <c r="I107" s="803"/>
      <c r="J107" s="3"/>
      <c r="K107" s="802"/>
      <c r="L107" s="3"/>
      <c r="M107" s="64" t="b">
        <v>0</v>
      </c>
      <c r="N107" t="s">
        <v>346</v>
      </c>
      <c r="O107" s="3"/>
      <c r="P107" s="3" t="s">
        <v>347</v>
      </c>
      <c r="Q107" s="3"/>
      <c r="R107" s="240"/>
      <c r="S107" s="3"/>
      <c r="T107" s="492"/>
      <c r="U107" s="132"/>
      <c r="V107" s="138"/>
      <c r="W107" s="139"/>
      <c r="X107" s="139"/>
      <c r="Y107" s="139"/>
      <c r="Z107" s="139"/>
      <c r="AA107" s="3"/>
      <c r="AB107" s="45" t="b">
        <v>0</v>
      </c>
      <c r="AC107" s="9" t="s">
        <v>348</v>
      </c>
      <c r="AD107" s="138" t="s">
        <v>138</v>
      </c>
      <c r="AE107" s="66"/>
    </row>
    <row r="108" spans="1:31" ht="29" x14ac:dyDescent="0.35">
      <c r="A108" s="535"/>
      <c r="B108" s="256">
        <f>B107+1</f>
        <v>202</v>
      </c>
      <c r="C108" s="544"/>
      <c r="G108" s="544"/>
      <c r="I108" s="804"/>
      <c r="K108" s="544"/>
      <c r="M108" s="292" t="b">
        <v>0</v>
      </c>
      <c r="N108" s="25" t="s">
        <v>349</v>
      </c>
      <c r="O108" s="25"/>
      <c r="P108" s="25" t="s">
        <v>350</v>
      </c>
      <c r="T108" s="492"/>
      <c r="U108" s="133"/>
      <c r="V108" s="138"/>
      <c r="W108" s="485"/>
      <c r="X108" s="139"/>
      <c r="Y108" s="485"/>
      <c r="Z108" s="139"/>
      <c r="AB108" s="45" t="b">
        <v>0</v>
      </c>
      <c r="AC108" s="9" t="s">
        <v>351</v>
      </c>
      <c r="AD108" s="139"/>
      <c r="AE108" s="106"/>
    </row>
    <row r="109" spans="1:31" ht="15" thickBot="1" x14ac:dyDescent="0.4">
      <c r="A109" s="535"/>
      <c r="B109" s="256">
        <f>B108+1</f>
        <v>203</v>
      </c>
      <c r="C109" s="545"/>
      <c r="G109" s="544"/>
      <c r="K109" s="544"/>
      <c r="M109" s="64" t="b">
        <v>0</v>
      </c>
      <c r="N109" t="s">
        <v>352</v>
      </c>
      <c r="P109" t="s">
        <v>353</v>
      </c>
      <c r="T109" s="492"/>
      <c r="U109" s="133"/>
      <c r="V109" s="138"/>
      <c r="W109" s="485"/>
      <c r="X109" s="139"/>
      <c r="Y109" s="485"/>
      <c r="Z109" s="139"/>
      <c r="AD109" s="135"/>
      <c r="AE109" s="66"/>
    </row>
    <row r="110" spans="1:31" ht="5.15" customHeight="1" thickBot="1" x14ac:dyDescent="0.4">
      <c r="A110" s="118"/>
      <c r="B110" s="119"/>
      <c r="C110" s="119"/>
      <c r="D110" s="119"/>
      <c r="E110" s="119"/>
      <c r="F110" s="119"/>
      <c r="G110" s="119"/>
      <c r="H110" s="119"/>
      <c r="I110" s="119"/>
      <c r="J110" s="119"/>
      <c r="K110" s="119"/>
      <c r="L110" s="119"/>
      <c r="M110" s="119"/>
      <c r="N110" s="119"/>
      <c r="O110" s="119"/>
      <c r="P110" s="119"/>
      <c r="Q110" s="119"/>
      <c r="R110" s="285"/>
      <c r="S110" s="119"/>
      <c r="T110" s="119"/>
      <c r="U110" s="119"/>
      <c r="V110" s="289"/>
      <c r="W110" s="289"/>
      <c r="X110" s="289"/>
      <c r="Y110" s="289"/>
      <c r="Z110" s="289"/>
      <c r="AA110" s="119"/>
      <c r="AB110" s="119"/>
      <c r="AC110" s="119"/>
      <c r="AD110" s="119"/>
      <c r="AE110" s="120"/>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41:A44"/>
    <mergeCell ref="C42:C44"/>
    <mergeCell ref="G42:G44"/>
    <mergeCell ref="K42:K44"/>
    <mergeCell ref="A46:A49"/>
    <mergeCell ref="C47:C49"/>
    <mergeCell ref="G47:G49"/>
    <mergeCell ref="K47:K49"/>
    <mergeCell ref="I42:I43"/>
    <mergeCell ref="I47:I4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81:A84"/>
    <mergeCell ref="C82:C84"/>
    <mergeCell ref="G82:G84"/>
    <mergeCell ref="K82:K84"/>
    <mergeCell ref="A86:A89"/>
    <mergeCell ref="C87:C89"/>
    <mergeCell ref="G87:G89"/>
    <mergeCell ref="K87:K89"/>
    <mergeCell ref="I82:I83"/>
    <mergeCell ref="I87:I88"/>
    <mergeCell ref="A91:A94"/>
    <mergeCell ref="C92:C94"/>
    <mergeCell ref="G92:G94"/>
    <mergeCell ref="K92:K94"/>
    <mergeCell ref="A96:A99"/>
    <mergeCell ref="C97:C99"/>
    <mergeCell ref="G97:G99"/>
    <mergeCell ref="K97:K99"/>
    <mergeCell ref="I92:I93"/>
    <mergeCell ref="I97:I98"/>
    <mergeCell ref="A101:A104"/>
    <mergeCell ref="C102:C104"/>
    <mergeCell ref="G102:G104"/>
    <mergeCell ref="K102:K104"/>
    <mergeCell ref="A106:A109"/>
    <mergeCell ref="C107:C109"/>
    <mergeCell ref="G107:G109"/>
    <mergeCell ref="K107:K109"/>
    <mergeCell ref="I102:I103"/>
    <mergeCell ref="I107:I108"/>
  </mergeCells>
  <conditionalFormatting sqref="I12:I13">
    <cfRule type="cellIs" dxfId="505" priority="21" operator="equal">
      <formula>"Please fill out Sensitivity Labels Tab"</formula>
    </cfRule>
  </conditionalFormatting>
  <conditionalFormatting sqref="I17:I18">
    <cfRule type="cellIs" dxfId="504" priority="20" operator="equal">
      <formula>"Please fill out Sensitivity Labels Tab"</formula>
    </cfRule>
  </conditionalFormatting>
  <conditionalFormatting sqref="I22:I23">
    <cfRule type="cellIs" dxfId="503" priority="19" operator="equal">
      <formula>"Please fill out Sensitivity Labels Tab"</formula>
    </cfRule>
  </conditionalFormatting>
  <conditionalFormatting sqref="I27:I28">
    <cfRule type="cellIs" dxfId="502" priority="18" operator="equal">
      <formula>"Please fill out Sensitivity Labels Tab"</formula>
    </cfRule>
  </conditionalFormatting>
  <conditionalFormatting sqref="I32:I33">
    <cfRule type="cellIs" dxfId="501" priority="17" operator="equal">
      <formula>"Please fill out Sensitivity Labels Tab"</formula>
    </cfRule>
  </conditionalFormatting>
  <conditionalFormatting sqref="I37:I38">
    <cfRule type="cellIs" dxfId="500" priority="16" operator="equal">
      <formula>"Please fill out Sensitivity Labels Tab"</formula>
    </cfRule>
  </conditionalFormatting>
  <conditionalFormatting sqref="I42:I43">
    <cfRule type="cellIs" dxfId="499" priority="15" operator="equal">
      <formula>"Please fill out Sensitivity Labels Tab"</formula>
    </cfRule>
  </conditionalFormatting>
  <conditionalFormatting sqref="I47:I48">
    <cfRule type="cellIs" dxfId="498" priority="14" operator="equal">
      <formula>"Please fill out Sensitivity Labels Tab"</formula>
    </cfRule>
  </conditionalFormatting>
  <conditionalFormatting sqref="I52:I53">
    <cfRule type="cellIs" dxfId="497" priority="13" operator="equal">
      <formula>"Please fill out Sensitivity Labels Tab"</formula>
    </cfRule>
  </conditionalFormatting>
  <conditionalFormatting sqref="I57:I58">
    <cfRule type="cellIs" dxfId="496" priority="12" operator="equal">
      <formula>"Please fill out Sensitivity Labels Tab"</formula>
    </cfRule>
  </conditionalFormatting>
  <conditionalFormatting sqref="I62:I63">
    <cfRule type="cellIs" dxfId="495" priority="11" operator="equal">
      <formula>"Please fill out Sensitivity Labels Tab"</formula>
    </cfRule>
  </conditionalFormatting>
  <conditionalFormatting sqref="I67:I68">
    <cfRule type="cellIs" dxfId="494" priority="10" operator="equal">
      <formula>"Please fill out Sensitivity Labels Tab"</formula>
    </cfRule>
  </conditionalFormatting>
  <conditionalFormatting sqref="I72:I73">
    <cfRule type="cellIs" dxfId="493" priority="9" operator="equal">
      <formula>"Please fill out Sensitivity Labels Tab"</formula>
    </cfRule>
  </conditionalFormatting>
  <conditionalFormatting sqref="I77:I78">
    <cfRule type="cellIs" dxfId="492" priority="8" operator="equal">
      <formula>"Please fill out Sensitivity Labels Tab"</formula>
    </cfRule>
  </conditionalFormatting>
  <conditionalFormatting sqref="I82:I83">
    <cfRule type="cellIs" dxfId="491" priority="7" operator="equal">
      <formula>"Please fill out Sensitivity Labels Tab"</formula>
    </cfRule>
  </conditionalFormatting>
  <conditionalFormatting sqref="I87:I88">
    <cfRule type="cellIs" dxfId="490" priority="6" operator="equal">
      <formula>"Please fill out Sensitivity Labels Tab"</formula>
    </cfRule>
  </conditionalFormatting>
  <conditionalFormatting sqref="I92:I93">
    <cfRule type="cellIs" dxfId="489" priority="5" operator="equal">
      <formula>"Please fill out Sensitivity Labels Tab"</formula>
    </cfRule>
  </conditionalFormatting>
  <conditionalFormatting sqref="I97:I98">
    <cfRule type="cellIs" dxfId="488" priority="4" operator="equal">
      <formula>"Please fill out Sensitivity Labels Tab"</formula>
    </cfRule>
  </conditionalFormatting>
  <conditionalFormatting sqref="I102:I103">
    <cfRule type="cellIs" dxfId="487" priority="3" operator="equal">
      <formula>"Please fill out Sensitivity Labels Tab"</formula>
    </cfRule>
  </conditionalFormatting>
  <conditionalFormatting sqref="I107:I108">
    <cfRule type="cellIs" dxfId="486" priority="2" operator="equal">
      <formula>"Please fill out Sensitivity Labels Tab"</formula>
    </cfRule>
  </conditionalFormatting>
  <conditionalFormatting sqref="T2">
    <cfRule type="expression" dxfId="484" priority="85">
      <formula>$T$1&gt;0</formula>
    </cfRule>
  </conditionalFormatting>
  <conditionalFormatting sqref="T9">
    <cfRule type="expression" dxfId="483" priority="584">
      <formula>$T$1&gt;0</formula>
    </cfRule>
  </conditionalFormatting>
  <conditionalFormatting sqref="AB2">
    <cfRule type="expression" dxfId="396" priority="601">
      <formula>OR(M12,M17,M22,M27,M32,M37,M42,M47,M52,M57,M62,M67,M72,M77,M82,M87,M92,M97,M102,M107)=TRUE</formula>
    </cfRule>
  </conditionalFormatting>
  <conditionalFormatting sqref="AB12">
    <cfRule type="expression" dxfId="395" priority="301">
      <formula>M12=TRUE</formula>
    </cfRule>
  </conditionalFormatting>
  <conditionalFormatting sqref="AB13">
    <cfRule type="expression" dxfId="394" priority="300">
      <formula>M12=TRUE</formula>
    </cfRule>
  </conditionalFormatting>
  <conditionalFormatting sqref="AB17">
    <cfRule type="expression" dxfId="393" priority="290">
      <formula>M17=TRUE</formula>
    </cfRule>
  </conditionalFormatting>
  <conditionalFormatting sqref="AB18">
    <cfRule type="expression" dxfId="392" priority="289">
      <formula>M17=TRUE</formula>
    </cfRule>
  </conditionalFormatting>
  <conditionalFormatting sqref="AB22">
    <cfRule type="expression" dxfId="391" priority="279">
      <formula>M22=TRUE</formula>
    </cfRule>
  </conditionalFormatting>
  <conditionalFormatting sqref="AB23">
    <cfRule type="expression" dxfId="390" priority="278">
      <formula>M22=TRUE</formula>
    </cfRule>
  </conditionalFormatting>
  <conditionalFormatting sqref="AB27">
    <cfRule type="expression" dxfId="389" priority="268">
      <formula>M27=TRUE</formula>
    </cfRule>
  </conditionalFormatting>
  <conditionalFormatting sqref="AB28">
    <cfRule type="expression" dxfId="388" priority="267">
      <formula>M27=TRUE</formula>
    </cfRule>
  </conditionalFormatting>
  <conditionalFormatting sqref="AB32">
    <cfRule type="expression" dxfId="387" priority="257">
      <formula>M32=TRUE</formula>
    </cfRule>
  </conditionalFormatting>
  <conditionalFormatting sqref="AB33">
    <cfRule type="expression" dxfId="386" priority="256">
      <formula>M32=TRUE</formula>
    </cfRule>
  </conditionalFormatting>
  <conditionalFormatting sqref="AB37">
    <cfRule type="expression" dxfId="385" priority="246">
      <formula>M37=TRUE</formula>
    </cfRule>
  </conditionalFormatting>
  <conditionalFormatting sqref="AB38">
    <cfRule type="expression" dxfId="384" priority="245">
      <formula>M37=TRUE</formula>
    </cfRule>
  </conditionalFormatting>
  <conditionalFormatting sqref="AB42">
    <cfRule type="expression" dxfId="383" priority="235">
      <formula>M42=TRUE</formula>
    </cfRule>
  </conditionalFormatting>
  <conditionalFormatting sqref="AB43">
    <cfRule type="expression" dxfId="382" priority="234">
      <formula>M42=TRUE</formula>
    </cfRule>
  </conditionalFormatting>
  <conditionalFormatting sqref="AB47">
    <cfRule type="expression" dxfId="381" priority="224">
      <formula>M47=TRUE</formula>
    </cfRule>
  </conditionalFormatting>
  <conditionalFormatting sqref="AB48">
    <cfRule type="expression" dxfId="380" priority="223">
      <formula>M47=TRUE</formula>
    </cfRule>
  </conditionalFormatting>
  <conditionalFormatting sqref="AB52">
    <cfRule type="expression" dxfId="379" priority="213">
      <formula>M52=TRUE</formula>
    </cfRule>
  </conditionalFormatting>
  <conditionalFormatting sqref="AB53">
    <cfRule type="expression" dxfId="378" priority="212">
      <formula>M52=TRUE</formula>
    </cfRule>
  </conditionalFormatting>
  <conditionalFormatting sqref="AB57">
    <cfRule type="expression" dxfId="377" priority="202">
      <formula>M57=TRUE</formula>
    </cfRule>
  </conditionalFormatting>
  <conditionalFormatting sqref="AB58">
    <cfRule type="expression" dxfId="376" priority="201">
      <formula>M57=TRUE</formula>
    </cfRule>
  </conditionalFormatting>
  <conditionalFormatting sqref="AB62">
    <cfRule type="expression" dxfId="375" priority="191">
      <formula>M62=TRUE</formula>
    </cfRule>
  </conditionalFormatting>
  <conditionalFormatting sqref="AB63">
    <cfRule type="expression" dxfId="374" priority="190">
      <formula>M62=TRUE</formula>
    </cfRule>
  </conditionalFormatting>
  <conditionalFormatting sqref="AB67">
    <cfRule type="expression" dxfId="373" priority="180">
      <formula>M67=TRUE</formula>
    </cfRule>
  </conditionalFormatting>
  <conditionalFormatting sqref="AB68">
    <cfRule type="expression" dxfId="372" priority="179">
      <formula>M67=TRUE</formula>
    </cfRule>
  </conditionalFormatting>
  <conditionalFormatting sqref="AB72">
    <cfRule type="expression" dxfId="371" priority="169">
      <formula>M72=TRUE</formula>
    </cfRule>
  </conditionalFormatting>
  <conditionalFormatting sqref="AB73">
    <cfRule type="expression" dxfId="370" priority="168">
      <formula>M72=TRUE</formula>
    </cfRule>
  </conditionalFormatting>
  <conditionalFormatting sqref="AB77">
    <cfRule type="expression" dxfId="369" priority="158">
      <formula>M77=TRUE</formula>
    </cfRule>
  </conditionalFormatting>
  <conditionalFormatting sqref="AB78">
    <cfRule type="expression" dxfId="368" priority="157">
      <formula>M77=TRUE</formula>
    </cfRule>
  </conditionalFormatting>
  <conditionalFormatting sqref="AB82">
    <cfRule type="expression" dxfId="367" priority="147">
      <formula>M82=TRUE</formula>
    </cfRule>
  </conditionalFormatting>
  <conditionalFormatting sqref="AB83">
    <cfRule type="expression" dxfId="366" priority="146">
      <formula>M82=TRUE</formula>
    </cfRule>
  </conditionalFormatting>
  <conditionalFormatting sqref="AB87">
    <cfRule type="expression" dxfId="365" priority="136">
      <formula>M87=TRUE</formula>
    </cfRule>
  </conditionalFormatting>
  <conditionalFormatting sqref="AB88">
    <cfRule type="expression" dxfId="364" priority="135">
      <formula>M87=TRUE</formula>
    </cfRule>
  </conditionalFormatting>
  <conditionalFormatting sqref="AB92">
    <cfRule type="expression" dxfId="363" priority="125">
      <formula>M92=TRUE</formula>
    </cfRule>
  </conditionalFormatting>
  <conditionalFormatting sqref="AB93">
    <cfRule type="expression" dxfId="362" priority="124">
      <formula>M92=TRUE</formula>
    </cfRule>
  </conditionalFormatting>
  <conditionalFormatting sqref="AB97">
    <cfRule type="expression" dxfId="361" priority="114">
      <formula>M97=TRUE</formula>
    </cfRule>
  </conditionalFormatting>
  <conditionalFormatting sqref="AB98">
    <cfRule type="expression" dxfId="360" priority="113">
      <formula>M97=TRUE</formula>
    </cfRule>
  </conditionalFormatting>
  <conditionalFormatting sqref="AB102">
    <cfRule type="expression" dxfId="359" priority="103">
      <formula>M102=TRUE</formula>
    </cfRule>
  </conditionalFormatting>
  <conditionalFormatting sqref="AB103">
    <cfRule type="expression" dxfId="358" priority="102">
      <formula>M102=TRUE</formula>
    </cfRule>
  </conditionalFormatting>
  <conditionalFormatting sqref="AB107">
    <cfRule type="expression" dxfId="357" priority="92">
      <formula>M107=TRUE</formula>
    </cfRule>
  </conditionalFormatting>
  <conditionalFormatting sqref="AB108">
    <cfRule type="expression" dxfId="356" priority="91">
      <formula>M107=TRUE</formula>
    </cfRule>
  </conditionalFormatting>
  <conditionalFormatting sqref="AC12">
    <cfRule type="expression" dxfId="355" priority="302">
      <formula>M12=TRUE</formula>
    </cfRule>
  </conditionalFormatting>
  <conditionalFormatting sqref="AC13">
    <cfRule type="expression" dxfId="354" priority="303">
      <formula>M12=TRUE</formula>
    </cfRule>
  </conditionalFormatting>
  <conditionalFormatting sqref="AC17">
    <cfRule type="expression" dxfId="353" priority="291">
      <formula>M17=TRUE</formula>
    </cfRule>
  </conditionalFormatting>
  <conditionalFormatting sqref="AC18">
    <cfRule type="expression" dxfId="352" priority="292">
      <formula>M17=TRUE</formula>
    </cfRule>
  </conditionalFormatting>
  <conditionalFormatting sqref="AC22">
    <cfRule type="expression" dxfId="351" priority="280">
      <formula>M22=TRUE</formula>
    </cfRule>
  </conditionalFormatting>
  <conditionalFormatting sqref="AC23">
    <cfRule type="expression" dxfId="350" priority="281">
      <formula>M22=TRUE</formula>
    </cfRule>
  </conditionalFormatting>
  <conditionalFormatting sqref="AC27">
    <cfRule type="expression" dxfId="349" priority="269">
      <formula>M27=TRUE</formula>
    </cfRule>
  </conditionalFormatting>
  <conditionalFormatting sqref="AC28">
    <cfRule type="expression" dxfId="348" priority="270">
      <formula>M27=TRUE</formula>
    </cfRule>
  </conditionalFormatting>
  <conditionalFormatting sqref="AC32">
    <cfRule type="expression" dxfId="347" priority="258">
      <formula>M32=TRUE</formula>
    </cfRule>
  </conditionalFormatting>
  <conditionalFormatting sqref="AC33">
    <cfRule type="expression" dxfId="346" priority="259">
      <formula>M32=TRUE</formula>
    </cfRule>
  </conditionalFormatting>
  <conditionalFormatting sqref="AC37">
    <cfRule type="expression" dxfId="345" priority="247">
      <formula>M37=TRUE</formula>
    </cfRule>
  </conditionalFormatting>
  <conditionalFormatting sqref="AC38">
    <cfRule type="expression" dxfId="344" priority="248">
      <formula>M37=TRUE</formula>
    </cfRule>
  </conditionalFormatting>
  <conditionalFormatting sqref="AC42">
    <cfRule type="expression" dxfId="343" priority="236">
      <formula>M42=TRUE</formula>
    </cfRule>
  </conditionalFormatting>
  <conditionalFormatting sqref="AC43">
    <cfRule type="expression" dxfId="342" priority="237">
      <formula>M42=TRUE</formula>
    </cfRule>
  </conditionalFormatting>
  <conditionalFormatting sqref="AC47">
    <cfRule type="expression" dxfId="341" priority="225">
      <formula>M47=TRUE</formula>
    </cfRule>
  </conditionalFormatting>
  <conditionalFormatting sqref="AC48">
    <cfRule type="expression" dxfId="340" priority="226">
      <formula>M47=TRUE</formula>
    </cfRule>
  </conditionalFormatting>
  <conditionalFormatting sqref="AC52">
    <cfRule type="expression" dxfId="339" priority="214">
      <formula>M52=TRUE</formula>
    </cfRule>
  </conditionalFormatting>
  <conditionalFormatting sqref="AC53">
    <cfRule type="expression" dxfId="338" priority="215">
      <formula>M52=TRUE</formula>
    </cfRule>
  </conditionalFormatting>
  <conditionalFormatting sqref="AC57">
    <cfRule type="expression" dxfId="337" priority="203">
      <formula>M57=TRUE</formula>
    </cfRule>
  </conditionalFormatting>
  <conditionalFormatting sqref="AC58">
    <cfRule type="expression" dxfId="336" priority="204">
      <formula>M57=TRUE</formula>
    </cfRule>
  </conditionalFormatting>
  <conditionalFormatting sqref="AC62">
    <cfRule type="expression" dxfId="335" priority="192">
      <formula>M62=TRUE</formula>
    </cfRule>
  </conditionalFormatting>
  <conditionalFormatting sqref="AC63">
    <cfRule type="expression" dxfId="334" priority="193">
      <formula>M62=TRUE</formula>
    </cfRule>
  </conditionalFormatting>
  <conditionalFormatting sqref="AC67">
    <cfRule type="expression" dxfId="333" priority="181">
      <formula>M67=TRUE</formula>
    </cfRule>
  </conditionalFormatting>
  <conditionalFormatting sqref="AC68">
    <cfRule type="expression" dxfId="332" priority="182">
      <formula>M67=TRUE</formula>
    </cfRule>
  </conditionalFormatting>
  <conditionalFormatting sqref="AC72">
    <cfRule type="expression" dxfId="331" priority="170">
      <formula>M72=TRUE</formula>
    </cfRule>
  </conditionalFormatting>
  <conditionalFormatting sqref="AC73">
    <cfRule type="expression" dxfId="330" priority="171">
      <formula>M72=TRUE</formula>
    </cfRule>
  </conditionalFormatting>
  <conditionalFormatting sqref="AC77">
    <cfRule type="expression" dxfId="329" priority="159">
      <formula>M77=TRUE</formula>
    </cfRule>
  </conditionalFormatting>
  <conditionalFormatting sqref="AC78">
    <cfRule type="expression" dxfId="328" priority="160">
      <formula>M77=TRUE</formula>
    </cfRule>
  </conditionalFormatting>
  <conditionalFormatting sqref="AC82">
    <cfRule type="expression" dxfId="327" priority="148">
      <formula>M82=TRUE</formula>
    </cfRule>
  </conditionalFormatting>
  <conditionalFormatting sqref="AC83">
    <cfRule type="expression" dxfId="326" priority="149">
      <formula>M82=TRUE</formula>
    </cfRule>
  </conditionalFormatting>
  <conditionalFormatting sqref="AC87">
    <cfRule type="expression" dxfId="325" priority="137">
      <formula>M87=TRUE</formula>
    </cfRule>
  </conditionalFormatting>
  <conditionalFormatting sqref="AC88">
    <cfRule type="expression" dxfId="324" priority="138">
      <formula>M87=TRUE</formula>
    </cfRule>
  </conditionalFormatting>
  <conditionalFormatting sqref="AC92">
    <cfRule type="expression" dxfId="323" priority="126">
      <formula>M92=TRUE</formula>
    </cfRule>
  </conditionalFormatting>
  <conditionalFormatting sqref="AC93">
    <cfRule type="expression" dxfId="322" priority="127">
      <formula>M92=TRUE</formula>
    </cfRule>
  </conditionalFormatting>
  <conditionalFormatting sqref="AC97">
    <cfRule type="expression" dxfId="321" priority="115">
      <formula>M97=TRUE</formula>
    </cfRule>
  </conditionalFormatting>
  <conditionalFormatting sqref="AC98">
    <cfRule type="expression" dxfId="320" priority="116">
      <formula>M97=TRUE</formula>
    </cfRule>
  </conditionalFormatting>
  <conditionalFormatting sqref="AC102">
    <cfRule type="expression" dxfId="319" priority="104">
      <formula>M102=TRUE</formula>
    </cfRule>
  </conditionalFormatting>
  <conditionalFormatting sqref="AC103">
    <cfRule type="expression" dxfId="318" priority="105">
      <formula>M102=TRUE</formula>
    </cfRule>
  </conditionalFormatting>
  <conditionalFormatting sqref="AC107">
    <cfRule type="expression" dxfId="317" priority="93">
      <formula>M107=TRUE</formula>
    </cfRule>
  </conditionalFormatting>
  <conditionalFormatting sqref="AC108">
    <cfRule type="expression" dxfId="316" priority="94">
      <formula>M107=TRUE</formula>
    </cfRule>
  </conditionalFormatting>
  <conditionalFormatting sqref="AC9:AD9">
    <cfRule type="expression" dxfId="315" priority="609">
      <formula>OR(M12,M17,M22,M27,M32,M37,M42,M47,M52,M57,M62,M67,M72,M77,M82,M87,M92,M97,M102,M107)=TRUE</formula>
    </cfRule>
  </conditionalFormatting>
  <conditionalFormatting sqref="AD12">
    <cfRule type="expression" dxfId="314" priority="597">
      <formula>M12=FALSE</formula>
    </cfRule>
    <cfRule type="expression" dxfId="313" priority="598">
      <formula>AB13=TRUE</formula>
    </cfRule>
  </conditionalFormatting>
  <conditionalFormatting sqref="AD13">
    <cfRule type="expression" dxfId="312" priority="615">
      <formula>AND(AB13,M12)=TRUE</formula>
    </cfRule>
  </conditionalFormatting>
  <conditionalFormatting sqref="AD17">
    <cfRule type="expression" dxfId="311" priority="76">
      <formula>M17=FALSE</formula>
    </cfRule>
    <cfRule type="expression" dxfId="310" priority="77">
      <formula>AB18=TRUE</formula>
    </cfRule>
  </conditionalFormatting>
  <conditionalFormatting sqref="AD18">
    <cfRule type="expression" dxfId="309" priority="78">
      <formula>AND(AB18,M17)=TRUE</formula>
    </cfRule>
  </conditionalFormatting>
  <conditionalFormatting sqref="AD22">
    <cfRule type="expression" dxfId="308" priority="73">
      <formula>M22=FALSE</formula>
    </cfRule>
    <cfRule type="expression" dxfId="307" priority="74">
      <formula>AB23=TRUE</formula>
    </cfRule>
  </conditionalFormatting>
  <conditionalFormatting sqref="AD23">
    <cfRule type="expression" dxfId="306" priority="75">
      <formula>AND(AB23,M22)=TRUE</formula>
    </cfRule>
  </conditionalFormatting>
  <conditionalFormatting sqref="AD27">
    <cfRule type="expression" dxfId="305" priority="71">
      <formula>AB28=TRUE</formula>
    </cfRule>
    <cfRule type="expression" dxfId="304" priority="70">
      <formula>M27=FALSE</formula>
    </cfRule>
  </conditionalFormatting>
  <conditionalFormatting sqref="AD28">
    <cfRule type="expression" dxfId="303" priority="72">
      <formula>AND(AB28,M27)=TRUE</formula>
    </cfRule>
  </conditionalFormatting>
  <conditionalFormatting sqref="AD32">
    <cfRule type="expression" dxfId="302" priority="68">
      <formula>AB33=TRUE</formula>
    </cfRule>
    <cfRule type="expression" dxfId="301" priority="67">
      <formula>M32=FALSE</formula>
    </cfRule>
  </conditionalFormatting>
  <conditionalFormatting sqref="AD33">
    <cfRule type="expression" dxfId="300" priority="69">
      <formula>AND(AB33,M32)=TRUE</formula>
    </cfRule>
  </conditionalFormatting>
  <conditionalFormatting sqref="AD37">
    <cfRule type="expression" dxfId="299" priority="64">
      <formula>M37=FALSE</formula>
    </cfRule>
    <cfRule type="expression" dxfId="298" priority="65">
      <formula>AB38=TRUE</formula>
    </cfRule>
  </conditionalFormatting>
  <conditionalFormatting sqref="AD38">
    <cfRule type="expression" dxfId="297" priority="66">
      <formula>AND(AB38,M37)=TRUE</formula>
    </cfRule>
  </conditionalFormatting>
  <conditionalFormatting sqref="AD42">
    <cfRule type="expression" dxfId="296" priority="62">
      <formula>AB43=TRUE</formula>
    </cfRule>
    <cfRule type="expression" dxfId="295" priority="61">
      <formula>M42=FALSE</formula>
    </cfRule>
  </conditionalFormatting>
  <conditionalFormatting sqref="AD43">
    <cfRule type="expression" dxfId="294" priority="63">
      <formula>AND(AB43,M42)=TRUE</formula>
    </cfRule>
  </conditionalFormatting>
  <conditionalFormatting sqref="AD47">
    <cfRule type="expression" dxfId="293" priority="58">
      <formula>M47=FALSE</formula>
    </cfRule>
    <cfRule type="expression" dxfId="292" priority="59">
      <formula>AB48=TRUE</formula>
    </cfRule>
  </conditionalFormatting>
  <conditionalFormatting sqref="AD48">
    <cfRule type="expression" dxfId="291" priority="60">
      <formula>AND(AB48,M47)=TRUE</formula>
    </cfRule>
  </conditionalFormatting>
  <conditionalFormatting sqref="AD52">
    <cfRule type="expression" dxfId="290" priority="56">
      <formula>AB53=TRUE</formula>
    </cfRule>
    <cfRule type="expression" dxfId="289" priority="55">
      <formula>M52=FALSE</formula>
    </cfRule>
  </conditionalFormatting>
  <conditionalFormatting sqref="AD53">
    <cfRule type="expression" dxfId="288" priority="57">
      <formula>AND(AB53,M52)=TRUE</formula>
    </cfRule>
  </conditionalFormatting>
  <conditionalFormatting sqref="AD57">
    <cfRule type="expression" dxfId="287" priority="53">
      <formula>AB58=TRUE</formula>
    </cfRule>
    <cfRule type="expression" dxfId="286" priority="52">
      <formula>M57=FALSE</formula>
    </cfRule>
  </conditionalFormatting>
  <conditionalFormatting sqref="AD58">
    <cfRule type="expression" dxfId="285" priority="54">
      <formula>AND(AB58,M57)=TRUE</formula>
    </cfRule>
  </conditionalFormatting>
  <conditionalFormatting sqref="AD62">
    <cfRule type="expression" dxfId="284" priority="50">
      <formula>AB63=TRUE</formula>
    </cfRule>
    <cfRule type="expression" dxfId="283" priority="49">
      <formula>M62=FALSE</formula>
    </cfRule>
  </conditionalFormatting>
  <conditionalFormatting sqref="AD63">
    <cfRule type="expression" dxfId="282" priority="51">
      <formula>AND(AB63,M62)=TRUE</formula>
    </cfRule>
  </conditionalFormatting>
  <conditionalFormatting sqref="AD67">
    <cfRule type="expression" dxfId="281" priority="46">
      <formula>M67=FALSE</formula>
    </cfRule>
    <cfRule type="expression" dxfId="280" priority="47">
      <formula>AB68=TRUE</formula>
    </cfRule>
  </conditionalFormatting>
  <conditionalFormatting sqref="AD68">
    <cfRule type="expression" dxfId="279" priority="48">
      <formula>AND(AB68,M67)=TRUE</formula>
    </cfRule>
  </conditionalFormatting>
  <conditionalFormatting sqref="AD72">
    <cfRule type="expression" dxfId="278" priority="43">
      <formula>M72=FALSE</formula>
    </cfRule>
    <cfRule type="expression" dxfId="277" priority="44">
      <formula>AB73=TRUE</formula>
    </cfRule>
  </conditionalFormatting>
  <conditionalFormatting sqref="AD73">
    <cfRule type="expression" dxfId="276" priority="45">
      <formula>AND(AB73,M72)=TRUE</formula>
    </cfRule>
  </conditionalFormatting>
  <conditionalFormatting sqref="AD77">
    <cfRule type="expression" dxfId="275" priority="40">
      <formula>M77=FALSE</formula>
    </cfRule>
    <cfRule type="expression" dxfId="274" priority="41">
      <formula>AB78=TRUE</formula>
    </cfRule>
  </conditionalFormatting>
  <conditionalFormatting sqref="AD78">
    <cfRule type="expression" dxfId="273" priority="42">
      <formula>AND(AB78,M77)=TRUE</formula>
    </cfRule>
  </conditionalFormatting>
  <conditionalFormatting sqref="AD82">
    <cfRule type="expression" dxfId="272" priority="37">
      <formula>M82=FALSE</formula>
    </cfRule>
    <cfRule type="expression" dxfId="271" priority="38">
      <formula>AB83=TRUE</formula>
    </cfRule>
  </conditionalFormatting>
  <conditionalFormatting sqref="AD83">
    <cfRule type="expression" dxfId="270" priority="39">
      <formula>AND(AB83,M82)=TRUE</formula>
    </cfRule>
  </conditionalFormatting>
  <conditionalFormatting sqref="AD87">
    <cfRule type="expression" dxfId="269" priority="34">
      <formula>M87=FALSE</formula>
    </cfRule>
    <cfRule type="expression" dxfId="268" priority="35">
      <formula>AB88=TRUE</formula>
    </cfRule>
  </conditionalFormatting>
  <conditionalFormatting sqref="AD88">
    <cfRule type="expression" dxfId="267" priority="36">
      <formula>AND(AB88,M87)=TRUE</formula>
    </cfRule>
  </conditionalFormatting>
  <conditionalFormatting sqref="AD92">
    <cfRule type="expression" dxfId="266" priority="31">
      <formula>M92=FALSE</formula>
    </cfRule>
    <cfRule type="expression" dxfId="265" priority="32">
      <formula>AB93=TRUE</formula>
    </cfRule>
  </conditionalFormatting>
  <conditionalFormatting sqref="AD93">
    <cfRule type="expression" dxfId="264" priority="33">
      <formula>AND(AB93,M92)=TRUE</formula>
    </cfRule>
  </conditionalFormatting>
  <conditionalFormatting sqref="AD97">
    <cfRule type="expression" dxfId="263" priority="28">
      <formula>M97=FALSE</formula>
    </cfRule>
    <cfRule type="expression" dxfId="262" priority="29">
      <formula>AB98=TRUE</formula>
    </cfRule>
  </conditionalFormatting>
  <conditionalFormatting sqref="AD98">
    <cfRule type="expression" dxfId="261" priority="30">
      <formula>AND(AB98,M97)=TRUE</formula>
    </cfRule>
  </conditionalFormatting>
  <conditionalFormatting sqref="AD102">
    <cfRule type="expression" dxfId="260" priority="25">
      <formula>M102=FALSE</formula>
    </cfRule>
    <cfRule type="expression" dxfId="259" priority="26">
      <formula>AB103=TRUE</formula>
    </cfRule>
  </conditionalFormatting>
  <conditionalFormatting sqref="AD103">
    <cfRule type="expression" dxfId="258" priority="27">
      <formula>AND(AB103,M102)=TRUE</formula>
    </cfRule>
  </conditionalFormatting>
  <conditionalFormatting sqref="AD107">
    <cfRule type="expression" dxfId="257" priority="22">
      <formula>M107=FALSE</formula>
    </cfRule>
    <cfRule type="expression" dxfId="256" priority="23">
      <formula>AB108=TRUE</formula>
    </cfRule>
  </conditionalFormatting>
  <conditionalFormatting sqref="AD108">
    <cfRule type="expression" dxfId="255" priority="24">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6" id="{871F0DE1-652F-4533-A833-4567997802B4}">
            <xm:f>OR(R12,R17)=INputs!$AX$3</xm:f>
            <x14:dxf>
              <font>
                <color theme="1"/>
              </font>
            </x14:dxf>
          </x14:cfRule>
          <xm:sqref>T2</xm:sqref>
        </x14:conditionalFormatting>
        <x14:conditionalFormatting xmlns:xm="http://schemas.microsoft.com/office/excel/2006/main">
          <x14:cfRule type="expression" priority="299" id="{9B23CA34-A37F-49C0-8C03-2D52EC1807F8}">
            <xm:f>$R12=INputs!$AX$3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8" id="{01B83A7F-37EE-4220-82AF-666E9892ED7D}">
            <xm:f>$R17=INputs!$AX$3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7" id="{D01B17B1-8AC9-49CB-9E30-6EEAF18DC07D}">
            <xm:f>$R22=INputs!$AX$3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6" id="{8CFEB7C0-F88B-4C4D-BC1A-9D9C3FEA07C2}">
            <xm:f>$R27=INputs!$AX$3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5" id="{602DC64C-6B93-4E87-AA45-39A38911A8A8}">
            <xm:f>$R32=INputs!$AX$3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4" id="{B5E728A7-E84F-4899-8D4B-E99FDA4D9ACB}">
            <xm:f>$R37=INputs!$AX$3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3" id="{2AFDFD01-A543-48F2-9F4C-67E30E607D63}">
            <xm:f>$R42=INputs!$AX$3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2" id="{79C4B00B-E7A6-4139-949F-84E9B85A48DF}">
            <xm:f>$R47=INputs!$AX$3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1" id="{8BDA1994-039F-4D12-832F-786802CABEC2}">
            <xm:f>$R52=INputs!$AX$3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200" id="{842AC444-DE30-4AC1-83C6-2F706DF4CCA9}">
            <xm:f>$R57=INputs!$AX$3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9" id="{FF48BADB-03DC-401B-909B-A11286AFF0F7}">
            <xm:f>$R62=INputs!$AX$3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8" id="{5A583529-836A-4A96-B3AB-CF09154C5957}">
            <xm:f>$R67=INputs!$AX$3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7" id="{38D171E2-718D-4F80-80C2-22AC142E3570}">
            <xm:f>$R72=INputs!$AX$3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6" id="{AD9712E1-F211-4FF2-834A-3AEAD1081C32}">
            <xm:f>$R77=INputs!$AX$3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5" id="{789B479D-BC20-4FC0-96FF-D53659DC408D}">
            <xm:f>$R82=INputs!$AX$3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4" id="{41453EA4-D987-49D2-860B-C6CF2A4AE16E}">
            <xm:f>$R87=INputs!$AX$3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3" id="{FDE1826D-A0ED-432D-920F-DDE82E6D250F}">
            <xm:f>$R92=INputs!$AX$3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2" id="{1F0AB75A-EFBB-4F4C-81E2-8E572FEA97BF}">
            <xm:f>$R97=INputs!$AX$3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1" id="{E3DF1192-259D-4BA4-85DF-F4158D9E60FF}">
            <xm:f>$R102=INputs!$AX$3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90" id="{364449A0-C5F0-4398-AF66-83C1503B3DAF}">
            <xm:f>$R107=INputs!$AX$3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4" id="{B4765161-A85F-42DD-BAD3-4D124312DA67}">
            <xm:f>OR(AND($R12=INputs!AX$4,$M12=TRUE), AND($R17=INputs!AX$4,$M17=TRUE), AND($R22=INputs!AX$4,$M22=TRUE), AND($R27=INputs!AX$4,$M27=TRUE), AND($R32=INputs!AX$4,$M32=TRUE), AND($R37=INputs!AX$4,$M37=TRUE), AND($R42=INputs!AX$4,$M42=TRUE), AND($R47=INputs!AX$4,$M47=TRUE), AND($R52=INputs!AX$4,$M52=TRUE), AND($R57=INputs!AX$4,$M57=TRUE), AND($R62=INputs!AX$4,$M62=TRUE), AND($R67=INputs!AX$4,$M67=TRUE), AND($R72=INputs!AX$4,$M72=TRUE), AND($R77=INputs!AX$4,$M77=TRUE), AND($R82=INputs!AX$4,$M82=TRUE), AND($R87=INputs!AX$4,$M87=TRUE), AND($R92=INputs!AX$4,$M92=TRUE), AND($R97=INputs!AX$4,$M97=TRUE), AND($R102=INputs!AX$4,$M102=TRUE), AND($R107=INputs!AX$4,$M107=TRUE))</xm:f>
            <x14:dxf>
              <font>
                <color theme="1"/>
              </font>
            </x14:dxf>
          </x14:cfRule>
          <xm:sqref>V2</xm:sqref>
        </x14:conditionalFormatting>
        <x14:conditionalFormatting xmlns:xm="http://schemas.microsoft.com/office/excel/2006/main">
          <x14:cfRule type="expression" priority="79" id="{D74EFDAE-6DAE-476A-BA25-F2A87D3DAC94}">
            <xm:f>OR(AND($R12=INputs!AY$4,$M12=TRUE), AND($R17=INputs!AY$4,$M17=TRUE), AND($R22=INputs!AY$4,$M22=TRUE), AND($R27=INputs!AY$4,$M27=TRUE), AND($R32=INputs!AY$4,$M32=TRUE), AND($R37=INputs!AY$4,$M37=TRUE), AND($R42=INputs!AY$4,$M42=TRUE), AND($R47=INputs!AY$4,$M47=TRUE), AND($R52=INputs!AY$4,$M52=TRUE), AND($R57=INputs!AY$4,$M57=TRUE), AND($R62=INputs!AY$4,$M62=TRUE), AND($R67=INputs!AY$4,$M67=TRUE), AND($R72=INputs!AY$4,$M72=TRUE), AND($R77=INputs!AY$4,$M77=TRUE), AND($R82=INputs!AY$4,$M82=TRUE), AND($R87=INputs!AY$4,$M87=TRUE), AND($R92=INputs!AY$4,$M92=TRUE), AND($R97=INputs!AY$4,$M97=TRUE), AND($R102=INputs!AY$4,$M102=TRUE), AND($R107=INputs!AY$4,$M107=TRUE))</xm:f>
            <x14:dxf>
              <font>
                <color theme="0" tint="-0.34998626667073579"/>
              </font>
            </x14:dxf>
          </x14:cfRule>
          <xm:sqref>V9</xm:sqref>
        </x14:conditionalFormatting>
        <x14:conditionalFormatting xmlns:xm="http://schemas.microsoft.com/office/excel/2006/main">
          <x14:cfRule type="expression" priority="1" id="{8F048268-E388-422E-BD55-DF28CDC61CBB}">
            <xm:f>AND($M$12=TRUE,$R$12=INputs!$AX$4)</xm:f>
            <x14:dxf>
              <font>
                <color theme="1"/>
              </font>
              <border>
                <left style="thin">
                  <color auto="1"/>
                </left>
                <right style="thin">
                  <color auto="1"/>
                </right>
                <top style="thin">
                  <color auto="1"/>
                </top>
                <bottom style="thin">
                  <color auto="1"/>
                </bottom>
              </border>
            </x14:dxf>
          </x14:cfRule>
          <xm:sqref>V12</xm:sqref>
        </x14:conditionalFormatting>
        <x14:conditionalFormatting xmlns:xm="http://schemas.microsoft.com/office/excel/2006/main">
          <x14:cfRule type="expression" priority="287" stopIfTrue="1" id="{552257B8-4262-4BBD-A5C3-8DDC647146AC}">
            <xm:f>AND($R17=INputs!$AX$4,$M17=TRUE)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6" stopIfTrue="1" id="{34B6077C-5964-4653-B240-9C09CA48EFAF}">
            <xm:f>AND($R22=INputs!$AX$4,$M22=TRUE)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5" stopIfTrue="1" id="{02CDB1A7-4A9C-4048-BE30-6378C878ED9C}">
            <xm:f>AND($R27=INputs!$AX$4,$M27=TRUE)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4" stopIfTrue="1" id="{41903AFA-0A76-43F8-A4F4-C2FC464EC66F}">
            <xm:f>AND($R32=INputs!$AX$4,$M32=TRUE)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3" stopIfTrue="1" id="{3F32E42F-7A13-437D-8274-67BA9E818DCD}">
            <xm:f>AND($R37=INputs!$AX$4,$M37=TRUE)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2" stopIfTrue="1" id="{3D6F002C-3A91-47A8-B8BA-93BAF1C32F94}">
            <xm:f>AND($R42=INputs!$AX$4,$M42=TRUE)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1" stopIfTrue="1" id="{80AD31EE-5512-4500-9F53-179948AF14BC}">
            <xm:f>AND($R47=INputs!$AX$4,$M47=TRUE)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10" stopIfTrue="1" id="{7E1540F6-E78C-49BB-B4EE-67FA4F93B1CE}">
            <xm:f>AND($R52=INputs!$AX$4,$M52=TRUE)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9" stopIfTrue="1" id="{E8DD8E08-4D52-41BD-AAD6-A84549EC8E20}">
            <xm:f>AND($R57=INputs!$AX$4,$M57=TRUE)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8" stopIfTrue="1" id="{3A51CFB7-D8E3-4743-BC15-1F186BE874DD}">
            <xm:f>AND($R62=INputs!$AX$4,$M62=TRUE)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7" stopIfTrue="1" id="{2AA93155-85BA-4EFE-A39A-4CFDCB62FE24}">
            <xm:f>AND($R67=INputs!$AX$4,$M67=TRUE)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6" stopIfTrue="1" id="{873A0A0C-0175-49DF-9026-2CA51BE92541}">
            <xm:f>AND($R72=INputs!$AX$4,$M72=TRUE)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5" stopIfTrue="1" id="{0673FA05-CD07-4134-8DAB-68E6B01959A7}">
            <xm:f>AND($R77=INputs!$AX$4,$M77=TRUE)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4" stopIfTrue="1" id="{0FE08667-3DC7-4E89-BCE2-7504EF698CB8}">
            <xm:f>AND($R82=INputs!$AX$4,$M82=TRUE)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3" stopIfTrue="1" id="{2A2AB61E-719F-4D2F-AD49-9EB68BC8B195}">
            <xm:f>AND($R87=INputs!$AX$4,$M87=TRUE)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2" stopIfTrue="1" id="{C59DF3B9-A880-4A2F-8BEE-04837F63E7C4}">
            <xm:f>AND($R92=INputs!$AX$4,$M92=TRUE)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1" stopIfTrue="1" id="{BE53F2BC-9079-4DF6-8B66-C95ADAE99D6A}">
            <xm:f>AND($R97=INputs!$AX$4,$M97=TRUE)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100" stopIfTrue="1" id="{B02EDC7E-0918-42D8-8929-25183B9B65DF}">
            <xm:f>AND($R102=INputs!$AX$4,$M102=TRUE)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9" stopIfTrue="1" id="{BF62125B-18CB-4793-BEF7-FB7F3C6493DB}">
            <xm:f>AND($R107=INputs!$AX$4,$M107=TRUE)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3" id="{735665FA-EB75-4304-9CFC-1FB135FE4614}">
            <xm:f>OR(AND($R12=INputs!AX$4,$M13=TRUE), AND($R17=INputs!AX$4,$M18=TRUE), AND($R22=INputs!AX$4,$M23=TRUE), AND($R27=INputs!AX$4,$M28=TRUE), AND($R32=INputs!AX$4,$M33=TRUE), AND($R37=INputs!AX$4,$M38=TRUE), AND($R42=INputs!AX$4,$M43=TRUE), AND($R47=INputs!AX$4,$M48=TRUE), AND($R52=INputs!AX$4,$M53=TRUE), AND($R57=INputs!AX$4,$M58=TRUE), AND($R62=INputs!AX$4,$M63=TRUE), AND($R67=INputs!AX$4,$M68=TRUE), AND($R72=INputs!AX$4,$M73=TRUE), AND($R77=INputs!AX$4,$M78=TRUE), AND($R82=INputs!AX$4,$M83=TRUE), AND($R87=INputs!AX$4,$M88=TRUE), AND($R92=INputs!AX$4,$M93=TRUE), AND($R97=INputs!AX$4,$M98=TRUE), AND($R102=INputs!AX$4,$M103=TRUE), AND($R107=INputs!AX$4,$M108=TRUE))</xm:f>
            <x14:dxf>
              <font>
                <color theme="1"/>
              </font>
            </x14:dxf>
          </x14:cfRule>
          <xm:sqref>X2</xm:sqref>
        </x14:conditionalFormatting>
        <x14:conditionalFormatting xmlns:xm="http://schemas.microsoft.com/office/excel/2006/main">
          <x14:cfRule type="expression" priority="80" id="{2FA3F982-9F78-41E6-90DD-B927D5ACA94D}">
            <xm:f>OR(AND($R12=INputs!AY$4,$M13=TRUE), AND($R17=INputs!AY$4,$M18=TRUE), AND($R22=INputs!AY$4,$M23=TRUE), AND($R27=INputs!AY$4,$M28=TRUE), AND($R32=INputs!AY$4,$M33=TRUE), AND($R37=INputs!AY$4,$M38=TRUE), AND($R42=INputs!AY$4,$M43=TRUE), AND($R47=INputs!AY$4,$M48=TRUE), AND($R52=INputs!AY$4,$M53=TRUE), AND($R57=INputs!AY$4,$M58=TRUE), AND($R62=INputs!AY$4,$M63=TRUE), AND($R67=INputs!AY$4,$M68=TRUE), AND($R72=INputs!AY$4,$M73=TRUE), AND($R77=INputs!AY$4,$M78=TRUE), AND($R82=INputs!AY$4,$M83=TRUE), AND($R87=INputs!AY$4,$M88=TRUE), AND($R92=INputs!AY$4,$M93=TRUE), AND($R97=INputs!AY$4,$M98=TRUE), AND($R102=INputs!AY$4,$M103=TRUE), AND($R107=INputs!AY$4,$M108=TRUE))</xm:f>
            <x14:dxf>
              <font>
                <color theme="0" tint="-0.34998626667073579"/>
              </font>
            </x14:dxf>
          </x14:cfRule>
          <xm:sqref>X9</xm:sqref>
        </x14:conditionalFormatting>
        <x14:conditionalFormatting xmlns:xm="http://schemas.microsoft.com/office/excel/2006/main">
          <x14:cfRule type="expression" priority="297" id="{4801EA25-85FB-4F96-928E-2BD62D3F0169}">
            <xm:f>AND($R12=INputs!$AX$4,$M13=TRUE)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6" id="{D321A084-778D-4546-9734-E010DC36162D}">
            <xm:f>AND($R17=INputs!$AX$4,$M18=TRUE)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5" id="{1D8F0340-1552-4189-9EDB-AF8DFD471D94}">
            <xm:f>AND($R22=INputs!$AX$4,$M23=TRUE)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4" id="{0271776A-3C1E-4FC3-A1C7-F046EF68332B}">
            <xm:f>AND($R27=INputs!$AX$4,$M28=TRUE)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3" id="{F8B5C5BB-5286-4417-B3B6-6A761A4234C1}">
            <xm:f>AND($R32=INputs!$AX$4,$M33=TRUE)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2" id="{29BA4F2B-F516-46CB-A5FA-C4738C24CF45}">
            <xm:f>AND($R37=INputs!$AX$4,$M38=TRUE)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1" id="{D0975007-1B95-4B77-A078-2283241A7AA4}">
            <xm:f>AND($R42=INputs!$AX$4,$M43=TRUE)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20" id="{2E8A687E-E344-4BD3-AD63-52C02632F378}">
            <xm:f>AND($R47=INputs!$AX$4,$M48=TRUE)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9" id="{06206426-7CC0-4EAD-B3DD-32D6FB39FA3A}">
            <xm:f>AND($R52=INputs!$AX$4,$M53=TRUE)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8" id="{E91B0E76-71CD-4803-81F4-ACE8FADF05C5}">
            <xm:f>AND($R57=INputs!$AX$4,$M58=TRUE)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7" id="{839D121F-2D53-4ED8-9C56-529895C16536}">
            <xm:f>AND($R62=INputs!$AX$4,$M63=TRUE)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6" id="{0809FABE-9753-4660-9AF4-0D6F7D6457CB}">
            <xm:f>AND($R67=INputs!$AX$4,$M68=TRUE)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5" id="{C4497F70-2741-4C47-A6D2-9DF43B421190}">
            <xm:f>AND($R72=INputs!$AX$4,$M73=TRUE)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4" id="{E3834CF9-ED08-42B0-81D5-6A29402F0F8F}">
            <xm:f>AND($R77=INputs!$AX$4,$M78=TRUE)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3" id="{379960FF-E708-4616-BC63-651601F11A1E}">
            <xm:f>AND($R82=INputs!$AX$4,$M83=TRUE)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2" id="{A41180F7-8FC7-407C-8169-33610DDA6390}">
            <xm:f>AND($R87=INputs!$AX$4,$M88=TRUE)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1" id="{28E17C67-60AC-4DC4-99AC-8DF44725D812}">
            <xm:f>AND($R92=INputs!$AX$4,$M93=TRUE)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10" id="{53FC5999-A3BE-4C7D-AA12-152383C52FCB}">
            <xm:f>AND($R97=INputs!$AX$4,$M98=TRUE)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9" id="{733C1DD4-5E1A-4771-907E-17267409BB56}">
            <xm:f>AND($R102=INputs!$AX$4,$M103=TRUE)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8" id="{14ABEE19-AC90-4138-81DD-A801FB966528}">
            <xm:f>AND($R107=INputs!$AX$4,$M108=TRUE)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2" id="{4D923CDB-D017-46B4-8852-B60F53228518}">
            <xm:f>OR(AND($R12=INputs!AX$4,$M14=TRUE), AND($R17=INputs!AX$4,$M19=TRUE), AND($R22=INputs!AX$4,$M24=TRUE), AND($R27=INputs!AX$4,$M29=TRUE), AND($R32=INputs!AX$4,$M34=TRUE), AND($R37=INputs!AX$4,$M39=TRUE), AND($R42=INputs!AX$4,$M44=TRUE), AND($R47=INputs!AX$4,$M49=TRUE), AND($R52=INputs!AX$4,$M54=TRUE), AND($R57=INputs!AX$4,$M59=TRUE), AND($R62=INputs!AX$4,$M64=TRUE), AND($R67=INputs!AX$4,$M69=TRUE), AND($R72=INputs!AX$4,$M74=TRUE), AND($R77=INputs!AX$4,$M79=TRUE), AND($R82=INputs!AX$4,$M84=TRUE), AND($R87=INputs!AX$4,$M89=TRUE), AND($R92=INputs!AX$4,$M94=TRUE), AND($R97=INputs!AX$4,$M99=TRUE), AND($R102=INputs!AX$4,$M104=TRUE), AND($R107=INputs!AX$4,$M109=TRUE))</xm:f>
            <x14:dxf>
              <font>
                <color theme="1"/>
              </font>
            </x14:dxf>
          </x14:cfRule>
          <xm:sqref>Z2</xm:sqref>
        </x14:conditionalFormatting>
        <x14:conditionalFormatting xmlns:xm="http://schemas.microsoft.com/office/excel/2006/main">
          <x14:cfRule type="expression" priority="81" id="{029370E7-E677-44F7-B299-4E4F345F9317}">
            <xm:f>OR(AND($R12=INputs!AY$4,$M14=TRUE), AND($R17=INputs!AY$4,$M19=TRUE), AND($R22=INputs!AY$4,$M24=TRUE), AND($R27=INputs!AY$4,$M29=TRUE), AND($R32=INputs!AY$4,$M34=TRUE), AND($R37=INputs!AY$4,$M39=TRUE), AND($R42=INputs!AY$4,$M44=TRUE), AND($R47=INputs!AY$4,$M49=TRUE), AND($R52=INputs!AY$4,$M54=TRUE), AND($R57=INputs!AY$4,$M59=TRUE), AND($R62=INputs!AY$4,$M64=TRUE), AND($R67=INputs!AY$4,$M69=TRUE), AND($R72=INputs!AY$4,$M74=TRUE), AND($R77=INputs!AY$4,$M79=TRUE), AND($R82=INputs!AY$4,$M84=TRUE), AND($R87=INputs!AY$4,$M89=TRUE), AND($R92=INputs!AY$4,$M94=TRUE), AND($R97=INputs!AY$4,$M99=TRUE), AND($R102=INputs!AY$4,$M104=TRUE), AND($R107=INputs!AY$4,$M109=TRUE))</xm:f>
            <x14:dxf>
              <font>
                <color theme="0" tint="-0.34998626667073579"/>
              </font>
            </x14:dxf>
          </x14:cfRule>
          <xm:sqref>Z9</xm:sqref>
        </x14:conditionalFormatting>
        <x14:conditionalFormatting xmlns:xm="http://schemas.microsoft.com/office/excel/2006/main">
          <x14:cfRule type="expression" priority="296" id="{75DBE7AB-0CBE-4A66-B7CF-CBE77C153384}">
            <xm:f>AND($R12=INputs!$AX$4,$M14=TRUE)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5" id="{D05E67CF-A182-4020-A07D-1734009C7EFA}">
            <xm:f>AND($R17=INputs!$AX$4,$M19=TRUE)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4" id="{ED228145-3CFC-4CD1-9DE7-90F1CA5AE67B}">
            <xm:f>AND($R22=INputs!$AX$4,$M24=TRUE)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3" id="{2A621FE2-8AE8-42AF-BC9E-17B8F3AA5B3B}">
            <xm:f>AND($R27=INputs!$AX$4,$M29=TRUE)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2" id="{FC9E51B5-6D7D-4CD8-9C71-9FD98A3B2A5E}">
            <xm:f>AND($R32=INputs!$AX$4,$M34=TRUE)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1" id="{C666AD2F-307B-4457-B140-3EF9CBD782C7}">
            <xm:f>AND($R37=INputs!$AX$4,$M39=TRUE)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30" id="{F87303D7-64BE-4BF0-9AD4-8418A239130E}">
            <xm:f>AND($R42=INputs!$AX$4,$M44=TRUE)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9" id="{B516F509-5B77-44BE-8F66-DD6062BFFB86}">
            <xm:f>AND($R47=INputs!$AX$4,$M49=TRUE)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8" id="{3BC5F787-ABD1-407C-BC32-1F2DDEC80079}">
            <xm:f>AND($R52=INputs!$AX$4,$M54=TRUE)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7" id="{46532124-72CF-441D-AF64-F64879E80301}">
            <xm:f>AND($R57=INputs!$AX$4,$M59=TRUE)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6" id="{8ABEE849-D8DD-4816-9A2E-95A220972A09}">
            <xm:f>AND($R62=INputs!$AX$4,$M64=TRUE)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5" id="{22ED8606-4491-4E80-83B3-F31006BEAF9A}">
            <xm:f>AND($R67=INputs!$AX$4,$M69=TRUE)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4" id="{F6AF147F-6E4F-4749-80AF-853197C61064}">
            <xm:f>AND($R72=INputs!$AX$4,$M74=TRUE)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3" id="{1D0D1F85-9E26-433B-B5CF-BBCC992675B7}">
            <xm:f>AND($R77=INputs!$AX$4,$M79=TRUE)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2" id="{D9ED6093-1749-49BC-AA8D-61E2233DE5CB}">
            <xm:f>AND($R82=INputs!$AX$4,$M84=TRUE)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1" id="{0BE4CFFE-83E5-42D2-85AD-1A06CC0EAC39}">
            <xm:f>AND($R87=INputs!$AX$4,$M89=TRUE)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20" id="{38E0DABA-4D7D-40E7-AFE9-9B495A2F0EE7}">
            <xm:f>AND($R92=INputs!$AX$4,$M94=TRUE)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9" id="{03895056-21C6-49DE-9EDE-71972DCC4AE6}">
            <xm:f>AND($R97=INputs!$AX$4,$M99=TRUE)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8" id="{58A9EC94-4ADF-44FD-8B4D-25BA4F1E5C27}">
            <xm:f>AND($R102=INputs!$AX$4,$M104=TRUE)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7" id="{6643F158-C22D-48A9-85E2-F96CC0E77A7E}">
            <xm:f>AND($R107=INputs!$AX$4,$M109=TRUE)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G24" sqref="G24:G28"/>
    </sheetView>
  </sheetViews>
  <sheetFormatPr defaultRowHeight="14.5" outlineLevelRow="1" x14ac:dyDescent="0.35"/>
  <cols>
    <col min="1" max="1" width="3.54296875" style="93" customWidth="1"/>
    <col min="2" max="2" width="7.26953125" style="93" hidden="1" customWidth="1"/>
    <col min="3" max="3" width="23.26953125" customWidth="1"/>
    <col min="4" max="4" width="1" style="25" customWidth="1"/>
    <col min="5" max="5" width="51.26953125" customWidth="1"/>
    <col min="6" max="6" width="0.54296875" customWidth="1"/>
    <col min="7" max="7" width="47.26953125" customWidth="1"/>
    <col min="8" max="8" width="0.453125" customWidth="1"/>
    <col min="9" max="9" width="34.7265625" customWidth="1"/>
    <col min="10" max="10" width="0.453125" customWidth="1"/>
    <col min="11" max="11" width="49.26953125" customWidth="1"/>
    <col min="12" max="12" width="2.1796875" customWidth="1"/>
  </cols>
  <sheetData>
    <row r="1" spans="1:37" ht="23.5" x14ac:dyDescent="0.35">
      <c r="A1" s="818" t="s">
        <v>356</v>
      </c>
      <c r="B1" s="818"/>
      <c r="C1" s="818"/>
      <c r="D1" s="818"/>
      <c r="E1" s="818"/>
    </row>
    <row r="2" spans="1:37" ht="19" thickBot="1" x14ac:dyDescent="0.5">
      <c r="D2" s="26"/>
      <c r="F2" s="12"/>
      <c r="H2" s="12"/>
      <c r="J2" s="12"/>
      <c r="L2" s="12"/>
    </row>
    <row r="3" spans="1:37" ht="19" thickBot="1" x14ac:dyDescent="0.4">
      <c r="C3" s="97" t="s">
        <v>116</v>
      </c>
      <c r="D3" s="27"/>
      <c r="E3" s="97" t="s">
        <v>357</v>
      </c>
      <c r="F3" s="7"/>
      <c r="G3" s="97" t="s">
        <v>273</v>
      </c>
      <c r="H3" s="7"/>
      <c r="I3" s="97" t="s">
        <v>358</v>
      </c>
      <c r="J3" s="7"/>
      <c r="K3" s="97" t="s">
        <v>359</v>
      </c>
      <c r="L3" s="7"/>
    </row>
    <row r="4" spans="1:37" s="3" customFormat="1" ht="291" hidden="1" customHeight="1" outlineLevel="1" x14ac:dyDescent="0.35">
      <c r="A4" s="239" t="s">
        <v>122</v>
      </c>
      <c r="B4" s="159"/>
      <c r="C4" s="183" t="s">
        <v>360</v>
      </c>
      <c r="D4" s="182"/>
      <c r="E4" s="184" t="s">
        <v>361</v>
      </c>
      <c r="F4" s="182"/>
      <c r="G4" s="184" t="s">
        <v>362</v>
      </c>
      <c r="H4" s="182"/>
      <c r="I4" s="184" t="s">
        <v>363</v>
      </c>
      <c r="J4" s="182"/>
      <c r="K4" s="184" t="s">
        <v>364</v>
      </c>
      <c r="L4"/>
      <c r="M4"/>
      <c r="N4"/>
      <c r="O4"/>
      <c r="P4"/>
      <c r="Q4"/>
      <c r="R4"/>
      <c r="S4"/>
      <c r="T4"/>
      <c r="U4"/>
      <c r="V4"/>
      <c r="W4"/>
      <c r="X4"/>
      <c r="Y4"/>
      <c r="Z4"/>
      <c r="AA4"/>
      <c r="AB4"/>
      <c r="AC4"/>
      <c r="AD4"/>
      <c r="AE4"/>
      <c r="AF4"/>
      <c r="AG4"/>
      <c r="AH4"/>
      <c r="AI4"/>
      <c r="AJ4"/>
      <c r="AK4"/>
    </row>
    <row r="5" spans="1:37" s="3" customFormat="1" hidden="1" outlineLevel="1" x14ac:dyDescent="0.35">
      <c r="A5" s="639" t="s">
        <v>130</v>
      </c>
      <c r="B5" s="239"/>
      <c r="C5" s="175"/>
      <c r="D5" s="132"/>
      <c r="E5" s="172" t="s">
        <v>365</v>
      </c>
      <c r="F5" s="132"/>
      <c r="G5" s="172" t="s">
        <v>293</v>
      </c>
      <c r="H5" s="132"/>
      <c r="I5" s="172" t="s">
        <v>294</v>
      </c>
      <c r="J5" s="132"/>
      <c r="K5" s="175"/>
      <c r="L5"/>
      <c r="M5"/>
      <c r="N5"/>
      <c r="O5"/>
      <c r="P5"/>
      <c r="Q5"/>
      <c r="R5"/>
      <c r="S5"/>
      <c r="T5"/>
      <c r="U5"/>
      <c r="V5"/>
      <c r="W5"/>
      <c r="X5"/>
      <c r="Y5"/>
      <c r="Z5"/>
      <c r="AA5"/>
      <c r="AB5"/>
      <c r="AC5"/>
      <c r="AD5"/>
      <c r="AE5"/>
      <c r="AF5"/>
      <c r="AG5"/>
      <c r="AH5"/>
      <c r="AI5"/>
      <c r="AJ5"/>
      <c r="AK5"/>
    </row>
    <row r="6" spans="1:37" s="3" customFormat="1" ht="29" hidden="1" outlineLevel="1" x14ac:dyDescent="0.35">
      <c r="A6" s="639"/>
      <c r="B6" s="239"/>
      <c r="C6" s="175"/>
      <c r="D6" s="132"/>
      <c r="E6" s="175"/>
      <c r="F6" s="132"/>
      <c r="G6" s="175"/>
      <c r="H6" s="132"/>
      <c r="I6" s="172" t="s">
        <v>366</v>
      </c>
      <c r="J6" s="132"/>
      <c r="K6" s="175"/>
      <c r="L6"/>
      <c r="M6"/>
      <c r="N6"/>
      <c r="O6"/>
      <c r="P6"/>
      <c r="Q6"/>
      <c r="R6"/>
      <c r="S6"/>
      <c r="T6"/>
      <c r="U6"/>
      <c r="V6"/>
      <c r="W6"/>
      <c r="X6"/>
      <c r="Y6"/>
      <c r="Z6"/>
      <c r="AA6"/>
      <c r="AB6"/>
      <c r="AC6"/>
      <c r="AD6"/>
      <c r="AE6"/>
      <c r="AF6"/>
      <c r="AG6"/>
      <c r="AH6"/>
      <c r="AI6"/>
      <c r="AJ6"/>
      <c r="AK6"/>
    </row>
    <row r="7" spans="1:37" s="3" customFormat="1" ht="29" hidden="1" outlineLevel="1" x14ac:dyDescent="0.35">
      <c r="A7" s="639"/>
      <c r="B7" s="239"/>
      <c r="C7" s="175"/>
      <c r="D7" s="132"/>
      <c r="E7" s="175"/>
      <c r="F7" s="132"/>
      <c r="G7" s="175"/>
      <c r="H7" s="132"/>
      <c r="I7" s="172" t="s">
        <v>367</v>
      </c>
      <c r="J7" s="132"/>
      <c r="K7" s="175"/>
      <c r="L7"/>
      <c r="M7"/>
      <c r="N7"/>
      <c r="O7"/>
      <c r="P7"/>
      <c r="Q7"/>
      <c r="R7"/>
      <c r="S7"/>
      <c r="T7"/>
      <c r="U7"/>
      <c r="V7"/>
      <c r="W7"/>
      <c r="X7"/>
      <c r="Y7"/>
      <c r="Z7"/>
      <c r="AA7"/>
      <c r="AB7"/>
      <c r="AC7"/>
      <c r="AD7"/>
      <c r="AE7"/>
      <c r="AF7"/>
      <c r="AG7"/>
      <c r="AH7"/>
      <c r="AI7"/>
      <c r="AJ7"/>
      <c r="AK7"/>
    </row>
    <row r="8" spans="1:37" s="3" customFormat="1" hidden="1" outlineLevel="1" x14ac:dyDescent="0.35">
      <c r="A8" s="639"/>
      <c r="B8" s="239"/>
      <c r="C8" s="175"/>
      <c r="D8" s="132"/>
      <c r="E8" s="175"/>
      <c r="F8" s="132"/>
      <c r="G8" s="175"/>
      <c r="H8" s="132"/>
      <c r="I8" s="175"/>
      <c r="J8" s="132"/>
      <c r="K8" s="175"/>
      <c r="L8"/>
      <c r="M8"/>
      <c r="N8"/>
      <c r="O8"/>
      <c r="P8"/>
      <c r="Q8"/>
      <c r="R8"/>
      <c r="S8"/>
      <c r="T8"/>
      <c r="U8"/>
      <c r="V8"/>
      <c r="W8"/>
      <c r="X8"/>
      <c r="Y8"/>
      <c r="Z8"/>
      <c r="AA8"/>
      <c r="AB8"/>
      <c r="AC8"/>
      <c r="AD8"/>
      <c r="AE8"/>
      <c r="AF8"/>
      <c r="AG8"/>
      <c r="AH8"/>
      <c r="AI8"/>
      <c r="AJ8"/>
      <c r="AK8"/>
    </row>
    <row r="9" spans="1:37" s="3" customFormat="1" hidden="1" outlineLevel="1" x14ac:dyDescent="0.35">
      <c r="A9" s="639"/>
      <c r="B9" s="239"/>
      <c r="C9" s="175"/>
      <c r="D9" s="132"/>
      <c r="E9" s="175"/>
      <c r="F9" s="132"/>
      <c r="G9" s="175"/>
      <c r="H9" s="132"/>
      <c r="I9" s="175"/>
      <c r="J9" s="132"/>
      <c r="K9" s="175"/>
      <c r="L9"/>
      <c r="M9"/>
      <c r="N9"/>
      <c r="O9"/>
      <c r="P9"/>
      <c r="Q9"/>
      <c r="R9"/>
      <c r="S9"/>
      <c r="T9"/>
      <c r="U9"/>
      <c r="V9"/>
      <c r="W9"/>
      <c r="X9"/>
      <c r="Y9"/>
      <c r="Z9"/>
      <c r="AA9"/>
      <c r="AB9"/>
      <c r="AC9"/>
      <c r="AD9"/>
      <c r="AE9"/>
      <c r="AF9"/>
      <c r="AG9"/>
      <c r="AH9"/>
      <c r="AI9"/>
      <c r="AJ9"/>
      <c r="AK9"/>
    </row>
    <row r="10" spans="1:37" collapsed="1" x14ac:dyDescent="0.35">
      <c r="C10" s="7" t="s">
        <v>138</v>
      </c>
      <c r="D10" s="28"/>
      <c r="E10" s="8" t="s">
        <v>140</v>
      </c>
      <c r="F10" s="3"/>
      <c r="G10" s="7" t="s">
        <v>138</v>
      </c>
      <c r="H10" s="3"/>
      <c r="I10" s="7" t="s">
        <v>138</v>
      </c>
      <c r="J10" s="3"/>
      <c r="K10" s="7" t="s">
        <v>138</v>
      </c>
      <c r="L10" s="3"/>
    </row>
    <row r="11" spans="1:37" ht="6" customHeight="1" thickBot="1" x14ac:dyDescent="0.4">
      <c r="A11" s="94"/>
      <c r="B11" s="94"/>
      <c r="C11" s="30"/>
      <c r="D11" s="31"/>
      <c r="E11" s="30"/>
      <c r="F11" s="30"/>
      <c r="G11" s="30"/>
      <c r="H11" s="30"/>
      <c r="I11" s="30"/>
      <c r="J11" s="30"/>
      <c r="K11" s="30"/>
    </row>
    <row r="12" spans="1:37" ht="14.5" customHeight="1" x14ac:dyDescent="0.35">
      <c r="A12" s="819">
        <v>1</v>
      </c>
      <c r="B12" s="13">
        <f>A12+10</f>
        <v>11</v>
      </c>
      <c r="C12" s="822"/>
      <c r="D12" s="79"/>
      <c r="E12" s="77"/>
      <c r="F12" s="62"/>
      <c r="G12" s="825"/>
      <c r="H12" s="130"/>
      <c r="I12" s="813"/>
      <c r="J12" s="130"/>
      <c r="K12" s="815"/>
    </row>
    <row r="13" spans="1:37" ht="16.5" customHeight="1" x14ac:dyDescent="0.35">
      <c r="A13" s="820"/>
      <c r="B13" s="257">
        <f>B12+1</f>
        <v>12</v>
      </c>
      <c r="C13" s="823"/>
      <c r="E13" s="24" t="s">
        <v>139</v>
      </c>
      <c r="F13" s="24"/>
      <c r="G13" s="826"/>
      <c r="H13" s="133"/>
      <c r="I13" s="724"/>
      <c r="J13" s="133"/>
      <c r="K13" s="816"/>
    </row>
    <row r="14" spans="1:37" ht="14.5" customHeight="1" x14ac:dyDescent="0.35">
      <c r="A14" s="820"/>
      <c r="B14" s="257">
        <f>B13+1</f>
        <v>13</v>
      </c>
      <c r="C14" s="823"/>
      <c r="D14" s="80" t="b">
        <v>0</v>
      </c>
      <c r="E14" s="44" t="s">
        <v>368</v>
      </c>
      <c r="G14" s="826"/>
      <c r="H14" s="133"/>
      <c r="I14" s="724"/>
      <c r="J14" s="133"/>
      <c r="K14" s="816"/>
    </row>
    <row r="15" spans="1:37" ht="6.75" customHeight="1" x14ac:dyDescent="0.35">
      <c r="A15" s="820"/>
      <c r="B15" s="257">
        <f>B14+1</f>
        <v>14</v>
      </c>
      <c r="C15" s="823"/>
      <c r="D15" s="81"/>
      <c r="E15" s="44"/>
      <c r="G15" s="826"/>
      <c r="H15" s="133"/>
      <c r="I15" s="724"/>
      <c r="J15" s="133"/>
      <c r="K15" s="816"/>
    </row>
    <row r="16" spans="1:37" ht="29.5" customHeight="1" thickBot="1" x14ac:dyDescent="0.4">
      <c r="A16" s="821"/>
      <c r="B16" s="257">
        <f>B15+1</f>
        <v>15</v>
      </c>
      <c r="C16" s="824"/>
      <c r="D16" s="82" t="b">
        <v>0</v>
      </c>
      <c r="E16" s="58" t="s">
        <v>369</v>
      </c>
      <c r="F16" s="67"/>
      <c r="G16" s="827"/>
      <c r="H16" s="135"/>
      <c r="I16" s="814"/>
      <c r="J16" s="135"/>
      <c r="K16" s="817"/>
    </row>
    <row r="17" spans="1:11" ht="6" customHeight="1" thickBot="1" x14ac:dyDescent="0.4">
      <c r="A17" s="94"/>
      <c r="B17" s="94"/>
      <c r="C17" s="140"/>
      <c r="D17" s="31"/>
      <c r="E17" s="30"/>
      <c r="F17" s="30"/>
      <c r="G17" s="140"/>
      <c r="H17" s="140"/>
      <c r="I17" s="140"/>
      <c r="J17" s="140"/>
      <c r="K17" s="140"/>
    </row>
    <row r="18" spans="1:11" x14ac:dyDescent="0.35">
      <c r="A18" s="819">
        <f>A12+1</f>
        <v>2</v>
      </c>
      <c r="B18" s="36">
        <f>B12+10</f>
        <v>21</v>
      </c>
      <c r="C18" s="822"/>
      <c r="D18" s="79"/>
      <c r="E18" s="77"/>
      <c r="F18" s="62"/>
      <c r="G18" s="813"/>
      <c r="H18" s="130"/>
      <c r="I18" s="813"/>
      <c r="J18" s="130"/>
      <c r="K18" s="815"/>
    </row>
    <row r="19" spans="1:11" x14ac:dyDescent="0.35">
      <c r="A19" s="820"/>
      <c r="B19" s="36">
        <f>B13+10</f>
        <v>22</v>
      </c>
      <c r="C19" s="823"/>
      <c r="D19" s="44"/>
      <c r="E19" s="24" t="s">
        <v>139</v>
      </c>
      <c r="F19" s="24"/>
      <c r="G19" s="724"/>
      <c r="H19" s="133"/>
      <c r="I19" s="724"/>
      <c r="J19" s="133"/>
      <c r="K19" s="816"/>
    </row>
    <row r="20" spans="1:11" x14ac:dyDescent="0.35">
      <c r="A20" s="820"/>
      <c r="B20" s="36">
        <f>B14+10</f>
        <v>23</v>
      </c>
      <c r="C20" s="823"/>
      <c r="D20" s="80" t="b">
        <v>0</v>
      </c>
      <c r="E20" s="44" t="s">
        <v>368</v>
      </c>
      <c r="G20" s="724"/>
      <c r="H20" s="133"/>
      <c r="I20" s="724"/>
      <c r="J20" s="133"/>
      <c r="K20" s="816"/>
    </row>
    <row r="21" spans="1:11" ht="7.5" customHeight="1" x14ac:dyDescent="0.35">
      <c r="A21" s="820"/>
      <c r="B21" s="36">
        <f>B15+10</f>
        <v>24</v>
      </c>
      <c r="C21" s="823"/>
      <c r="D21" s="44"/>
      <c r="E21" s="44"/>
      <c r="G21" s="724"/>
      <c r="H21" s="133"/>
      <c r="I21" s="724"/>
      <c r="J21" s="133"/>
      <c r="K21" s="816"/>
    </row>
    <row r="22" spans="1:11" ht="29.5" thickBot="1" x14ac:dyDescent="0.4">
      <c r="A22" s="821"/>
      <c r="B22" s="36">
        <f>B16+10</f>
        <v>25</v>
      </c>
      <c r="C22" s="824"/>
      <c r="D22" s="82" t="b">
        <v>0</v>
      </c>
      <c r="E22" s="58" t="s">
        <v>369</v>
      </c>
      <c r="F22" s="67"/>
      <c r="G22" s="814"/>
      <c r="H22" s="135"/>
      <c r="I22" s="814"/>
      <c r="J22" s="135"/>
      <c r="K22" s="817"/>
    </row>
    <row r="23" spans="1:11" ht="6" customHeight="1" thickBot="1" x14ac:dyDescent="0.4">
      <c r="A23" s="94"/>
      <c r="B23" s="94"/>
      <c r="C23" s="140"/>
      <c r="D23" s="31"/>
      <c r="E23" s="30"/>
      <c r="F23" s="30"/>
      <c r="G23" s="140"/>
      <c r="H23" s="140"/>
      <c r="I23" s="140"/>
      <c r="J23" s="140"/>
      <c r="K23" s="140"/>
    </row>
    <row r="24" spans="1:11" x14ac:dyDescent="0.35">
      <c r="A24" s="807">
        <f>A18+1</f>
        <v>3</v>
      </c>
      <c r="B24" s="36">
        <f>B18+10</f>
        <v>31</v>
      </c>
      <c r="C24" s="810"/>
      <c r="D24" s="83"/>
      <c r="E24" s="84"/>
      <c r="F24" s="62"/>
      <c r="G24" s="813"/>
      <c r="H24" s="130"/>
      <c r="I24" s="813"/>
      <c r="J24" s="130"/>
      <c r="K24" s="815"/>
    </row>
    <row r="25" spans="1:11" x14ac:dyDescent="0.35">
      <c r="A25" s="808"/>
      <c r="B25" s="36">
        <f>B19+10</f>
        <v>32</v>
      </c>
      <c r="C25" s="811"/>
      <c r="D25" s="85"/>
      <c r="E25" s="24" t="s">
        <v>139</v>
      </c>
      <c r="F25" s="24"/>
      <c r="G25" s="724"/>
      <c r="H25" s="133"/>
      <c r="I25" s="724"/>
      <c r="J25" s="133"/>
      <c r="K25" s="816"/>
    </row>
    <row r="26" spans="1:11" x14ac:dyDescent="0.35">
      <c r="A26" s="808"/>
      <c r="B26" s="36">
        <f>B20+10</f>
        <v>33</v>
      </c>
      <c r="C26" s="811"/>
      <c r="D26" s="80" t="b">
        <v>0</v>
      </c>
      <c r="E26" s="44" t="s">
        <v>368</v>
      </c>
      <c r="G26" s="724"/>
      <c r="H26" s="133"/>
      <c r="I26" s="724"/>
      <c r="J26" s="133"/>
      <c r="K26" s="816"/>
    </row>
    <row r="27" spans="1:11" ht="6.75" customHeight="1" x14ac:dyDescent="0.35">
      <c r="A27" s="808"/>
      <c r="B27" s="36">
        <f>B21+10</f>
        <v>34</v>
      </c>
      <c r="C27" s="811"/>
      <c r="D27" s="81"/>
      <c r="E27" s="44"/>
      <c r="G27" s="724"/>
      <c r="H27" s="133"/>
      <c r="I27" s="724"/>
      <c r="J27" s="133"/>
      <c r="K27" s="816"/>
    </row>
    <row r="28" spans="1:11" ht="29.5" thickBot="1" x14ac:dyDescent="0.4">
      <c r="A28" s="809"/>
      <c r="B28" s="36">
        <f>B22+10</f>
        <v>35</v>
      </c>
      <c r="C28" s="812"/>
      <c r="D28" s="82" t="b">
        <v>0</v>
      </c>
      <c r="E28" s="58" t="s">
        <v>369</v>
      </c>
      <c r="F28" s="67"/>
      <c r="G28" s="814"/>
      <c r="H28" s="135"/>
      <c r="I28" s="814"/>
      <c r="J28" s="135"/>
      <c r="K28" s="817"/>
    </row>
    <row r="29" spans="1:11" ht="6" customHeight="1" thickBot="1" x14ac:dyDescent="0.4">
      <c r="A29" s="94"/>
      <c r="B29" s="94"/>
      <c r="C29" s="140"/>
      <c r="D29" s="31"/>
      <c r="E29" s="30"/>
      <c r="F29" s="30"/>
      <c r="G29" s="140"/>
      <c r="H29" s="140"/>
      <c r="I29" s="140"/>
      <c r="J29" s="140"/>
      <c r="K29" s="140"/>
    </row>
    <row r="30" spans="1:11" x14ac:dyDescent="0.35">
      <c r="A30" s="807">
        <f>A24+1</f>
        <v>4</v>
      </c>
      <c r="B30" s="36">
        <f>B24+10</f>
        <v>41</v>
      </c>
      <c r="C30" s="810"/>
      <c r="D30" s="83"/>
      <c r="E30" s="84"/>
      <c r="F30" s="62"/>
      <c r="G30" s="813"/>
      <c r="H30" s="130"/>
      <c r="I30" s="813"/>
      <c r="J30" s="130"/>
      <c r="K30" s="815"/>
    </row>
    <row r="31" spans="1:11" x14ac:dyDescent="0.35">
      <c r="A31" s="808"/>
      <c r="B31" s="36">
        <f>B25+10</f>
        <v>42</v>
      </c>
      <c r="C31" s="811"/>
      <c r="D31" s="85"/>
      <c r="E31" s="24" t="s">
        <v>139</v>
      </c>
      <c r="F31" s="24"/>
      <c r="G31" s="724"/>
      <c r="H31" s="133"/>
      <c r="I31" s="724"/>
      <c r="J31" s="133"/>
      <c r="K31" s="816"/>
    </row>
    <row r="32" spans="1:11" x14ac:dyDescent="0.35">
      <c r="A32" s="808"/>
      <c r="B32" s="36">
        <f>B26+10</f>
        <v>43</v>
      </c>
      <c r="C32" s="811"/>
      <c r="D32" s="80" t="b">
        <v>0</v>
      </c>
      <c r="E32" s="44" t="s">
        <v>368</v>
      </c>
      <c r="G32" s="724"/>
      <c r="H32" s="133"/>
      <c r="I32" s="724"/>
      <c r="J32" s="133"/>
      <c r="K32" s="816"/>
    </row>
    <row r="33" spans="1:11" ht="6.75" customHeight="1" x14ac:dyDescent="0.35">
      <c r="A33" s="808"/>
      <c r="B33" s="36">
        <f>B27+10</f>
        <v>44</v>
      </c>
      <c r="C33" s="811"/>
      <c r="D33" s="81"/>
      <c r="E33" s="44"/>
      <c r="G33" s="724"/>
      <c r="H33" s="133"/>
      <c r="I33" s="724"/>
      <c r="J33" s="133"/>
      <c r="K33" s="816"/>
    </row>
    <row r="34" spans="1:11" ht="29.5" thickBot="1" x14ac:dyDescent="0.4">
      <c r="A34" s="809"/>
      <c r="B34" s="36">
        <f>B28+10</f>
        <v>45</v>
      </c>
      <c r="C34" s="812"/>
      <c r="D34" s="82" t="b">
        <v>0</v>
      </c>
      <c r="E34" s="58" t="s">
        <v>369</v>
      </c>
      <c r="F34" s="67"/>
      <c r="G34" s="814"/>
      <c r="H34" s="135"/>
      <c r="I34" s="814"/>
      <c r="J34" s="135"/>
      <c r="K34" s="817"/>
    </row>
    <row r="35" spans="1:11" ht="6" customHeight="1" thickBot="1" x14ac:dyDescent="0.4">
      <c r="A35" s="94"/>
      <c r="B35" s="94"/>
      <c r="C35" s="140"/>
      <c r="D35" s="31"/>
      <c r="E35" s="30"/>
      <c r="F35" s="30"/>
      <c r="G35" s="140"/>
      <c r="H35" s="140"/>
      <c r="I35" s="140"/>
      <c r="J35" s="140"/>
      <c r="K35" s="140"/>
    </row>
    <row r="36" spans="1:11" x14ac:dyDescent="0.35">
      <c r="A36" s="807">
        <f>A30+1</f>
        <v>5</v>
      </c>
      <c r="B36" s="36">
        <f>B30+10</f>
        <v>51</v>
      </c>
      <c r="C36" s="810"/>
      <c r="D36" s="83"/>
      <c r="E36" s="84"/>
      <c r="F36" s="62"/>
      <c r="G36" s="813"/>
      <c r="H36" s="130"/>
      <c r="I36" s="813"/>
      <c r="J36" s="130"/>
      <c r="K36" s="815"/>
    </row>
    <row r="37" spans="1:11" x14ac:dyDescent="0.35">
      <c r="A37" s="808"/>
      <c r="B37" s="36">
        <f>B31+10</f>
        <v>52</v>
      </c>
      <c r="C37" s="811"/>
      <c r="D37" s="85"/>
      <c r="E37" s="24" t="s">
        <v>139</v>
      </c>
      <c r="F37" s="24"/>
      <c r="G37" s="724"/>
      <c r="H37" s="133"/>
      <c r="I37" s="724"/>
      <c r="J37" s="133"/>
      <c r="K37" s="816"/>
    </row>
    <row r="38" spans="1:11" x14ac:dyDescent="0.35">
      <c r="A38" s="808"/>
      <c r="B38" s="36">
        <f>B32+10</f>
        <v>53</v>
      </c>
      <c r="C38" s="811"/>
      <c r="D38" s="86" t="b">
        <v>0</v>
      </c>
      <c r="E38" s="44" t="s">
        <v>368</v>
      </c>
      <c r="G38" s="724"/>
      <c r="H38" s="133"/>
      <c r="I38" s="724"/>
      <c r="J38" s="133"/>
      <c r="K38" s="816"/>
    </row>
    <row r="39" spans="1:11" ht="6.75" customHeight="1" x14ac:dyDescent="0.35">
      <c r="A39" s="808"/>
      <c r="B39" s="36">
        <f>B33+10</f>
        <v>54</v>
      </c>
      <c r="C39" s="811"/>
      <c r="D39" s="81"/>
      <c r="E39" s="44"/>
      <c r="G39" s="724"/>
      <c r="H39" s="133"/>
      <c r="I39" s="724"/>
      <c r="J39" s="133"/>
      <c r="K39" s="816"/>
    </row>
    <row r="40" spans="1:11" ht="29.5" thickBot="1" x14ac:dyDescent="0.4">
      <c r="A40" s="809"/>
      <c r="B40" s="36">
        <f>B34+10</f>
        <v>55</v>
      </c>
      <c r="C40" s="812"/>
      <c r="D40" s="82" t="b">
        <v>0</v>
      </c>
      <c r="E40" s="58" t="s">
        <v>369</v>
      </c>
      <c r="F40" s="67"/>
      <c r="G40" s="814"/>
      <c r="H40" s="135"/>
      <c r="I40" s="814"/>
      <c r="J40" s="135"/>
      <c r="K40" s="817"/>
    </row>
    <row r="41" spans="1:11" ht="6" customHeight="1" thickBot="1" x14ac:dyDescent="0.4">
      <c r="A41" s="94"/>
      <c r="B41" s="94"/>
      <c r="C41" s="140"/>
      <c r="D41" s="31"/>
      <c r="E41" s="30"/>
      <c r="F41" s="30"/>
      <c r="G41" s="140"/>
      <c r="H41" s="140"/>
      <c r="I41" s="140"/>
      <c r="J41" s="140"/>
      <c r="K41" s="140"/>
    </row>
    <row r="42" spans="1:11" x14ac:dyDescent="0.35">
      <c r="A42" s="807">
        <f>A36+1</f>
        <v>6</v>
      </c>
      <c r="B42" s="36">
        <f>B36+10</f>
        <v>61</v>
      </c>
      <c r="C42" s="810"/>
      <c r="D42" s="83"/>
      <c r="E42" s="84"/>
      <c r="F42" s="62"/>
      <c r="G42" s="813"/>
      <c r="H42" s="130"/>
      <c r="I42" s="813"/>
      <c r="J42" s="130"/>
      <c r="K42" s="815"/>
    </row>
    <row r="43" spans="1:11" x14ac:dyDescent="0.35">
      <c r="A43" s="808"/>
      <c r="B43" s="36">
        <f>B37+10</f>
        <v>62</v>
      </c>
      <c r="C43" s="811"/>
      <c r="D43" s="85"/>
      <c r="E43" s="24" t="s">
        <v>139</v>
      </c>
      <c r="F43" s="24"/>
      <c r="G43" s="724"/>
      <c r="H43" s="133"/>
      <c r="I43" s="724"/>
      <c r="J43" s="133"/>
      <c r="K43" s="816"/>
    </row>
    <row r="44" spans="1:11" x14ac:dyDescent="0.35">
      <c r="A44" s="808"/>
      <c r="B44" s="36">
        <f>B38+10</f>
        <v>63</v>
      </c>
      <c r="C44" s="811"/>
      <c r="D44" s="80" t="b">
        <v>0</v>
      </c>
      <c r="E44" s="44" t="s">
        <v>368</v>
      </c>
      <c r="G44" s="724"/>
      <c r="H44" s="133"/>
      <c r="I44" s="724"/>
      <c r="J44" s="133"/>
      <c r="K44" s="816"/>
    </row>
    <row r="45" spans="1:11" ht="6.75" customHeight="1" x14ac:dyDescent="0.35">
      <c r="A45" s="808"/>
      <c r="B45" s="36">
        <f>B39+10</f>
        <v>64</v>
      </c>
      <c r="C45" s="811"/>
      <c r="D45" s="81"/>
      <c r="E45" s="44"/>
      <c r="G45" s="724"/>
      <c r="H45" s="133"/>
      <c r="I45" s="724"/>
      <c r="J45" s="133"/>
      <c r="K45" s="816"/>
    </row>
    <row r="46" spans="1:11" ht="29.5" thickBot="1" x14ac:dyDescent="0.4">
      <c r="A46" s="809"/>
      <c r="B46" s="36">
        <f>B40+10</f>
        <v>65</v>
      </c>
      <c r="C46" s="812"/>
      <c r="D46" s="82" t="b">
        <v>0</v>
      </c>
      <c r="E46" s="58" t="s">
        <v>369</v>
      </c>
      <c r="F46" s="67"/>
      <c r="G46" s="814"/>
      <c r="H46" s="135"/>
      <c r="I46" s="814"/>
      <c r="J46" s="135"/>
      <c r="K46" s="817"/>
    </row>
    <row r="47" spans="1:11" ht="6" customHeight="1" thickBot="1" x14ac:dyDescent="0.4">
      <c r="A47" s="94"/>
      <c r="B47" s="94"/>
      <c r="C47" s="140"/>
      <c r="D47" s="31"/>
      <c r="E47" s="30"/>
      <c r="F47" s="30"/>
      <c r="G47" s="140"/>
      <c r="H47" s="140"/>
      <c r="I47" s="140"/>
      <c r="J47" s="140"/>
      <c r="K47" s="140"/>
    </row>
    <row r="48" spans="1:11" x14ac:dyDescent="0.35">
      <c r="A48" s="807">
        <f>A42+1</f>
        <v>7</v>
      </c>
      <c r="B48" s="36">
        <f>B42+10</f>
        <v>71</v>
      </c>
      <c r="C48" s="810"/>
      <c r="D48" s="83"/>
      <c r="E48" s="84"/>
      <c r="F48" s="62"/>
      <c r="G48" s="813"/>
      <c r="H48" s="130"/>
      <c r="I48" s="813"/>
      <c r="J48" s="130"/>
      <c r="K48" s="815"/>
    </row>
    <row r="49" spans="1:11" x14ac:dyDescent="0.35">
      <c r="A49" s="808"/>
      <c r="B49" s="36">
        <f>B43+10</f>
        <v>72</v>
      </c>
      <c r="C49" s="811"/>
      <c r="D49" s="85"/>
      <c r="E49" s="24" t="s">
        <v>139</v>
      </c>
      <c r="F49" s="24"/>
      <c r="G49" s="724"/>
      <c r="H49" s="133"/>
      <c r="I49" s="724"/>
      <c r="J49" s="133"/>
      <c r="K49" s="816"/>
    </row>
    <row r="50" spans="1:11" x14ac:dyDescent="0.35">
      <c r="A50" s="808"/>
      <c r="B50" s="36">
        <f>B44+10</f>
        <v>73</v>
      </c>
      <c r="C50" s="811"/>
      <c r="D50" s="80" t="b">
        <v>0</v>
      </c>
      <c r="E50" s="44" t="s">
        <v>368</v>
      </c>
      <c r="G50" s="724"/>
      <c r="H50" s="133"/>
      <c r="I50" s="724"/>
      <c r="J50" s="133"/>
      <c r="K50" s="816"/>
    </row>
    <row r="51" spans="1:11" ht="6.75" customHeight="1" x14ac:dyDescent="0.35">
      <c r="A51" s="808"/>
      <c r="B51" s="36">
        <f>B45+10</f>
        <v>74</v>
      </c>
      <c r="C51" s="811"/>
      <c r="D51" s="81"/>
      <c r="E51" s="44"/>
      <c r="G51" s="724"/>
      <c r="H51" s="133"/>
      <c r="I51" s="724"/>
      <c r="J51" s="133"/>
      <c r="K51" s="816"/>
    </row>
    <row r="52" spans="1:11" ht="29.5" thickBot="1" x14ac:dyDescent="0.4">
      <c r="A52" s="809"/>
      <c r="B52" s="36">
        <f>B46+10</f>
        <v>75</v>
      </c>
      <c r="C52" s="812"/>
      <c r="D52" s="82" t="b">
        <v>0</v>
      </c>
      <c r="E52" s="58" t="s">
        <v>369</v>
      </c>
      <c r="F52" s="67"/>
      <c r="G52" s="814"/>
      <c r="H52" s="135"/>
      <c r="I52" s="814"/>
      <c r="J52" s="135"/>
      <c r="K52" s="817"/>
    </row>
    <row r="53" spans="1:11" ht="6" customHeight="1" thickBot="1" x14ac:dyDescent="0.4">
      <c r="A53" s="94"/>
      <c r="B53" s="94"/>
      <c r="C53" s="140"/>
      <c r="D53" s="31"/>
      <c r="E53" s="30"/>
      <c r="F53" s="30"/>
      <c r="G53" s="140"/>
      <c r="H53" s="140"/>
      <c r="I53" s="140"/>
      <c r="J53" s="140"/>
      <c r="K53" s="140"/>
    </row>
    <row r="54" spans="1:11" x14ac:dyDescent="0.35">
      <c r="A54" s="807">
        <f>A48+1</f>
        <v>8</v>
      </c>
      <c r="B54" s="36">
        <f>B48+10</f>
        <v>81</v>
      </c>
      <c r="C54" s="810"/>
      <c r="D54" s="83"/>
      <c r="E54" s="84"/>
      <c r="F54" s="62"/>
      <c r="G54" s="813"/>
      <c r="H54" s="130"/>
      <c r="I54" s="813"/>
      <c r="J54" s="130"/>
      <c r="K54" s="815"/>
    </row>
    <row r="55" spans="1:11" x14ac:dyDescent="0.35">
      <c r="A55" s="808"/>
      <c r="B55" s="36">
        <f>B49+10</f>
        <v>82</v>
      </c>
      <c r="C55" s="811"/>
      <c r="D55" s="85"/>
      <c r="E55" s="24" t="s">
        <v>139</v>
      </c>
      <c r="F55" s="24"/>
      <c r="G55" s="724"/>
      <c r="H55" s="133"/>
      <c r="I55" s="724"/>
      <c r="J55" s="133"/>
      <c r="K55" s="816"/>
    </row>
    <row r="56" spans="1:11" x14ac:dyDescent="0.35">
      <c r="A56" s="808"/>
      <c r="B56" s="36">
        <f>B50+10</f>
        <v>83</v>
      </c>
      <c r="C56" s="811"/>
      <c r="D56" s="80" t="b">
        <v>0</v>
      </c>
      <c r="E56" s="44" t="s">
        <v>368</v>
      </c>
      <c r="G56" s="724"/>
      <c r="H56" s="133"/>
      <c r="I56" s="724"/>
      <c r="J56" s="133"/>
      <c r="K56" s="816"/>
    </row>
    <row r="57" spans="1:11" ht="6.75" customHeight="1" x14ac:dyDescent="0.35">
      <c r="A57" s="808"/>
      <c r="B57" s="36">
        <f>B51+10</f>
        <v>84</v>
      </c>
      <c r="C57" s="811"/>
      <c r="D57" s="81"/>
      <c r="E57" s="44"/>
      <c r="G57" s="724"/>
      <c r="H57" s="133"/>
      <c r="I57" s="724"/>
      <c r="J57" s="133"/>
      <c r="K57" s="816"/>
    </row>
    <row r="58" spans="1:11" ht="29.5" thickBot="1" x14ac:dyDescent="0.4">
      <c r="A58" s="809"/>
      <c r="B58" s="36">
        <f>B52+10</f>
        <v>85</v>
      </c>
      <c r="C58" s="812"/>
      <c r="D58" s="82" t="b">
        <v>0</v>
      </c>
      <c r="E58" s="58" t="s">
        <v>369</v>
      </c>
      <c r="F58" s="67"/>
      <c r="G58" s="814"/>
      <c r="H58" s="135"/>
      <c r="I58" s="814"/>
      <c r="J58" s="135"/>
      <c r="K58" s="817"/>
    </row>
    <row r="59" spans="1:11" ht="6" customHeight="1" thickBot="1" x14ac:dyDescent="0.4">
      <c r="A59" s="94"/>
      <c r="B59" s="94"/>
      <c r="C59" s="140"/>
      <c r="D59" s="31"/>
      <c r="E59" s="30"/>
      <c r="F59" s="30"/>
      <c r="G59" s="140"/>
      <c r="H59" s="140"/>
      <c r="I59" s="140"/>
      <c r="J59" s="140"/>
      <c r="K59" s="140"/>
    </row>
    <row r="60" spans="1:11" x14ac:dyDescent="0.35">
      <c r="A60" s="807">
        <f>A54+1</f>
        <v>9</v>
      </c>
      <c r="B60" s="36">
        <f>B54+10</f>
        <v>91</v>
      </c>
      <c r="C60" s="810"/>
      <c r="D60" s="83"/>
      <c r="E60" s="84"/>
      <c r="F60" s="62"/>
      <c r="G60" s="813"/>
      <c r="H60" s="130"/>
      <c r="I60" s="813"/>
      <c r="J60" s="130"/>
      <c r="K60" s="815"/>
    </row>
    <row r="61" spans="1:11" x14ac:dyDescent="0.35">
      <c r="A61" s="808"/>
      <c r="B61" s="36">
        <f>B55+10</f>
        <v>92</v>
      </c>
      <c r="C61" s="811"/>
      <c r="D61" s="85"/>
      <c r="E61" s="24" t="s">
        <v>139</v>
      </c>
      <c r="F61" s="24"/>
      <c r="G61" s="724"/>
      <c r="H61" s="133"/>
      <c r="I61" s="724"/>
      <c r="J61" s="133"/>
      <c r="K61" s="816"/>
    </row>
    <row r="62" spans="1:11" x14ac:dyDescent="0.35">
      <c r="A62" s="808"/>
      <c r="B62" s="36">
        <f>B56+10</f>
        <v>93</v>
      </c>
      <c r="C62" s="811"/>
      <c r="D62" s="80" t="b">
        <v>0</v>
      </c>
      <c r="E62" s="44" t="s">
        <v>368</v>
      </c>
      <c r="G62" s="724"/>
      <c r="H62" s="133"/>
      <c r="I62" s="724"/>
      <c r="J62" s="133"/>
      <c r="K62" s="816"/>
    </row>
    <row r="63" spans="1:11" ht="6.75" customHeight="1" x14ac:dyDescent="0.35">
      <c r="A63" s="808"/>
      <c r="B63" s="36">
        <f>B57+10</f>
        <v>94</v>
      </c>
      <c r="C63" s="811"/>
      <c r="D63" s="81"/>
      <c r="E63" s="44"/>
      <c r="G63" s="724"/>
      <c r="H63" s="133"/>
      <c r="I63" s="724"/>
      <c r="J63" s="133"/>
      <c r="K63" s="816"/>
    </row>
    <row r="64" spans="1:11" ht="29.5" thickBot="1" x14ac:dyDescent="0.4">
      <c r="A64" s="809"/>
      <c r="B64" s="36">
        <f>B58+10</f>
        <v>95</v>
      </c>
      <c r="C64" s="812"/>
      <c r="D64" s="82" t="b">
        <v>0</v>
      </c>
      <c r="E64" s="58" t="s">
        <v>369</v>
      </c>
      <c r="F64" s="67"/>
      <c r="G64" s="814"/>
      <c r="H64" s="135"/>
      <c r="I64" s="814"/>
      <c r="J64" s="135"/>
      <c r="K64" s="817"/>
    </row>
    <row r="65" spans="1:11" ht="6" customHeight="1" thickBot="1" x14ac:dyDescent="0.4">
      <c r="A65" s="94"/>
      <c r="B65" s="94"/>
      <c r="C65" s="140"/>
      <c r="D65" s="31"/>
      <c r="E65" s="30"/>
      <c r="F65" s="30"/>
      <c r="G65" s="140"/>
      <c r="H65" s="140"/>
      <c r="I65" s="140"/>
      <c r="J65" s="140"/>
      <c r="K65" s="140"/>
    </row>
    <row r="66" spans="1:11" x14ac:dyDescent="0.35">
      <c r="A66" s="807">
        <f>A60+1</f>
        <v>10</v>
      </c>
      <c r="B66" s="36">
        <f>B60+10</f>
        <v>101</v>
      </c>
      <c r="C66" s="810"/>
      <c r="D66" s="83"/>
      <c r="E66" s="84"/>
      <c r="F66" s="62"/>
      <c r="G66" s="813"/>
      <c r="H66" s="130"/>
      <c r="I66" s="813"/>
      <c r="J66" s="130"/>
      <c r="K66" s="815"/>
    </row>
    <row r="67" spans="1:11" x14ac:dyDescent="0.35">
      <c r="A67" s="808"/>
      <c r="B67" s="36">
        <f>B61+10</f>
        <v>102</v>
      </c>
      <c r="C67" s="811"/>
      <c r="D67" s="85"/>
      <c r="E67" s="24" t="s">
        <v>139</v>
      </c>
      <c r="F67" s="24"/>
      <c r="G67" s="724"/>
      <c r="H67" s="133"/>
      <c r="I67" s="724"/>
      <c r="J67" s="133"/>
      <c r="K67" s="816"/>
    </row>
    <row r="68" spans="1:11" x14ac:dyDescent="0.35">
      <c r="A68" s="808"/>
      <c r="B68" s="36">
        <f>B62+10</f>
        <v>103</v>
      </c>
      <c r="C68" s="811"/>
      <c r="D68" s="80" t="b">
        <v>0</v>
      </c>
      <c r="E68" s="44" t="s">
        <v>368</v>
      </c>
      <c r="G68" s="724"/>
      <c r="H68" s="133"/>
      <c r="I68" s="724"/>
      <c r="J68" s="133"/>
      <c r="K68" s="816"/>
    </row>
    <row r="69" spans="1:11" ht="6.75" customHeight="1" x14ac:dyDescent="0.35">
      <c r="A69" s="808"/>
      <c r="B69" s="36">
        <f>B63+10</f>
        <v>104</v>
      </c>
      <c r="C69" s="811"/>
      <c r="D69" s="81"/>
      <c r="E69" s="44"/>
      <c r="G69" s="724"/>
      <c r="H69" s="133"/>
      <c r="I69" s="724"/>
      <c r="J69" s="133"/>
      <c r="K69" s="816"/>
    </row>
    <row r="70" spans="1:11" ht="29.5" thickBot="1" x14ac:dyDescent="0.4">
      <c r="A70" s="809"/>
      <c r="B70" s="36">
        <f>B64+10</f>
        <v>105</v>
      </c>
      <c r="C70" s="812"/>
      <c r="D70" s="82" t="b">
        <v>0</v>
      </c>
      <c r="E70" s="58" t="s">
        <v>369</v>
      </c>
      <c r="F70" s="67"/>
      <c r="G70" s="814"/>
      <c r="H70" s="135"/>
      <c r="I70" s="814"/>
      <c r="J70" s="135"/>
      <c r="K70" s="817"/>
    </row>
    <row r="71" spans="1:11" ht="6" customHeight="1" thickBot="1" x14ac:dyDescent="0.4">
      <c r="A71" s="94"/>
      <c r="B71" s="94"/>
      <c r="C71" s="140"/>
      <c r="D71" s="31"/>
      <c r="E71" s="30"/>
      <c r="F71" s="30"/>
      <c r="G71" s="140"/>
      <c r="H71" s="140"/>
      <c r="I71" s="140"/>
      <c r="J71" s="140"/>
      <c r="K71" s="140"/>
    </row>
    <row r="72" spans="1:11" x14ac:dyDescent="0.35">
      <c r="A72" s="807">
        <f>A66+1</f>
        <v>11</v>
      </c>
      <c r="B72" s="36">
        <f>B66+10</f>
        <v>111</v>
      </c>
      <c r="C72" s="810"/>
      <c r="D72" s="83"/>
      <c r="E72" s="84"/>
      <c r="F72" s="62"/>
      <c r="G72" s="813"/>
      <c r="H72" s="130"/>
      <c r="I72" s="813"/>
      <c r="J72" s="130"/>
      <c r="K72" s="815"/>
    </row>
    <row r="73" spans="1:11" x14ac:dyDescent="0.35">
      <c r="A73" s="808"/>
      <c r="B73" s="36">
        <f>B67+10</f>
        <v>112</v>
      </c>
      <c r="C73" s="811"/>
      <c r="D73" s="85"/>
      <c r="E73" s="24" t="s">
        <v>139</v>
      </c>
      <c r="F73" s="24"/>
      <c r="G73" s="724"/>
      <c r="H73" s="133"/>
      <c r="I73" s="724"/>
      <c r="J73" s="133"/>
      <c r="K73" s="816"/>
    </row>
    <row r="74" spans="1:11" x14ac:dyDescent="0.35">
      <c r="A74" s="808"/>
      <c r="B74" s="36">
        <f>B68+10</f>
        <v>113</v>
      </c>
      <c r="C74" s="811"/>
      <c r="D74" s="80" t="b">
        <v>0</v>
      </c>
      <c r="E74" s="44" t="s">
        <v>368</v>
      </c>
      <c r="G74" s="724"/>
      <c r="H74" s="133"/>
      <c r="I74" s="724"/>
      <c r="J74" s="133"/>
      <c r="K74" s="816"/>
    </row>
    <row r="75" spans="1:11" ht="6.75" customHeight="1" x14ac:dyDescent="0.35">
      <c r="A75" s="808"/>
      <c r="B75" s="36">
        <f>B69+10</f>
        <v>114</v>
      </c>
      <c r="C75" s="811"/>
      <c r="D75" s="81"/>
      <c r="E75" s="44"/>
      <c r="G75" s="724"/>
      <c r="H75" s="133"/>
      <c r="I75" s="724"/>
      <c r="J75" s="133"/>
      <c r="K75" s="816"/>
    </row>
    <row r="76" spans="1:11" ht="29.5" thickBot="1" x14ac:dyDescent="0.4">
      <c r="A76" s="809"/>
      <c r="B76" s="36">
        <f>B70+10</f>
        <v>115</v>
      </c>
      <c r="C76" s="812"/>
      <c r="D76" s="82" t="b">
        <v>0</v>
      </c>
      <c r="E76" s="58" t="s">
        <v>369</v>
      </c>
      <c r="F76" s="67"/>
      <c r="G76" s="814"/>
      <c r="H76" s="135"/>
      <c r="I76" s="814"/>
      <c r="J76" s="135"/>
      <c r="K76" s="817"/>
    </row>
    <row r="77" spans="1:11" ht="6" customHeight="1" thickBot="1" x14ac:dyDescent="0.4">
      <c r="A77" s="94"/>
      <c r="B77" s="94"/>
      <c r="C77" s="140"/>
      <c r="D77" s="31"/>
      <c r="E77" s="30"/>
      <c r="F77" s="30"/>
      <c r="G77" s="140"/>
      <c r="H77" s="140"/>
      <c r="I77" s="140"/>
      <c r="J77" s="140"/>
      <c r="K77" s="140"/>
    </row>
    <row r="78" spans="1:11" x14ac:dyDescent="0.35">
      <c r="A78" s="807">
        <f>A72+1</f>
        <v>12</v>
      </c>
      <c r="B78" s="36">
        <f>B72+10</f>
        <v>121</v>
      </c>
      <c r="C78" s="810"/>
      <c r="D78" s="83"/>
      <c r="E78" s="84"/>
      <c r="F78" s="62"/>
      <c r="G78" s="813"/>
      <c r="H78" s="130"/>
      <c r="I78" s="813"/>
      <c r="J78" s="130"/>
      <c r="K78" s="815"/>
    </row>
    <row r="79" spans="1:11" x14ac:dyDescent="0.35">
      <c r="A79" s="808"/>
      <c r="B79" s="36">
        <f>B73+10</f>
        <v>122</v>
      </c>
      <c r="C79" s="811"/>
      <c r="D79" s="85"/>
      <c r="E79" s="24" t="s">
        <v>139</v>
      </c>
      <c r="F79" s="24"/>
      <c r="G79" s="724"/>
      <c r="H79" s="133"/>
      <c r="I79" s="724"/>
      <c r="J79" s="133"/>
      <c r="K79" s="816"/>
    </row>
    <row r="80" spans="1:11" x14ac:dyDescent="0.35">
      <c r="A80" s="808"/>
      <c r="B80" s="36">
        <f>B74+10</f>
        <v>123</v>
      </c>
      <c r="C80" s="811"/>
      <c r="D80" s="80" t="b">
        <v>0</v>
      </c>
      <c r="E80" s="44" t="s">
        <v>368</v>
      </c>
      <c r="G80" s="724"/>
      <c r="H80" s="133"/>
      <c r="I80" s="724"/>
      <c r="J80" s="133"/>
      <c r="K80" s="816"/>
    </row>
    <row r="81" spans="1:11" ht="6.75" customHeight="1" x14ac:dyDescent="0.35">
      <c r="A81" s="808"/>
      <c r="B81" s="36">
        <f>B75+10</f>
        <v>124</v>
      </c>
      <c r="C81" s="811"/>
      <c r="D81" s="81"/>
      <c r="E81" s="44"/>
      <c r="G81" s="724"/>
      <c r="H81" s="133"/>
      <c r="I81" s="724"/>
      <c r="J81" s="133"/>
      <c r="K81" s="816"/>
    </row>
    <row r="82" spans="1:11" ht="29.5" thickBot="1" x14ac:dyDescent="0.4">
      <c r="A82" s="809"/>
      <c r="B82" s="36">
        <f>B76+10</f>
        <v>125</v>
      </c>
      <c r="C82" s="812"/>
      <c r="D82" s="82" t="b">
        <v>0</v>
      </c>
      <c r="E82" s="58" t="s">
        <v>369</v>
      </c>
      <c r="F82" s="67"/>
      <c r="G82" s="814"/>
      <c r="H82" s="135"/>
      <c r="I82" s="814"/>
      <c r="J82" s="135"/>
      <c r="K82" s="817"/>
    </row>
    <row r="83" spans="1:11" ht="6" customHeight="1" thickBot="1" x14ac:dyDescent="0.4">
      <c r="A83" s="94"/>
      <c r="B83" s="94"/>
      <c r="C83" s="140"/>
      <c r="D83" s="31"/>
      <c r="E83" s="30"/>
      <c r="F83" s="30"/>
      <c r="G83" s="140"/>
      <c r="H83" s="140"/>
      <c r="I83" s="140"/>
      <c r="J83" s="140"/>
      <c r="K83" s="140"/>
    </row>
    <row r="84" spans="1:11" x14ac:dyDescent="0.35">
      <c r="A84" s="807">
        <f>A78+1</f>
        <v>13</v>
      </c>
      <c r="B84" s="36">
        <f>B78+10</f>
        <v>131</v>
      </c>
      <c r="C84" s="810"/>
      <c r="D84" s="83"/>
      <c r="E84" s="84"/>
      <c r="F84" s="62"/>
      <c r="G84" s="813"/>
      <c r="H84" s="130"/>
      <c r="I84" s="813"/>
      <c r="J84" s="130"/>
      <c r="K84" s="815"/>
    </row>
    <row r="85" spans="1:11" x14ac:dyDescent="0.35">
      <c r="A85" s="808"/>
      <c r="B85" s="36">
        <f>B79+10</f>
        <v>132</v>
      </c>
      <c r="C85" s="811"/>
      <c r="D85" s="85"/>
      <c r="E85" s="24" t="s">
        <v>139</v>
      </c>
      <c r="F85" s="24"/>
      <c r="G85" s="724"/>
      <c r="H85" s="133"/>
      <c r="I85" s="724"/>
      <c r="J85" s="133"/>
      <c r="K85" s="816"/>
    </row>
    <row r="86" spans="1:11" x14ac:dyDescent="0.35">
      <c r="A86" s="808"/>
      <c r="B86" s="36">
        <f>B80+10</f>
        <v>133</v>
      </c>
      <c r="C86" s="811"/>
      <c r="D86" s="80" t="b">
        <v>0</v>
      </c>
      <c r="E86" s="44" t="s">
        <v>368</v>
      </c>
      <c r="G86" s="724"/>
      <c r="H86" s="133"/>
      <c r="I86" s="724"/>
      <c r="J86" s="133"/>
      <c r="K86" s="816"/>
    </row>
    <row r="87" spans="1:11" ht="6.75" customHeight="1" x14ac:dyDescent="0.35">
      <c r="A87" s="808"/>
      <c r="B87" s="36">
        <f>B81+10</f>
        <v>134</v>
      </c>
      <c r="C87" s="811"/>
      <c r="D87" s="81"/>
      <c r="E87" s="44"/>
      <c r="G87" s="724"/>
      <c r="H87" s="133"/>
      <c r="I87" s="724"/>
      <c r="J87" s="133"/>
      <c r="K87" s="816"/>
    </row>
    <row r="88" spans="1:11" ht="29.5" thickBot="1" x14ac:dyDescent="0.4">
      <c r="A88" s="809"/>
      <c r="B88" s="36">
        <f>B82+10</f>
        <v>135</v>
      </c>
      <c r="C88" s="812"/>
      <c r="D88" s="82" t="b">
        <v>0</v>
      </c>
      <c r="E88" s="58" t="s">
        <v>369</v>
      </c>
      <c r="F88" s="67"/>
      <c r="G88" s="814"/>
      <c r="H88" s="135"/>
      <c r="I88" s="814"/>
      <c r="J88" s="135"/>
      <c r="K88" s="817"/>
    </row>
    <row r="89" spans="1:11" ht="6" customHeight="1" thickBot="1" x14ac:dyDescent="0.4">
      <c r="A89" s="94"/>
      <c r="B89" s="94"/>
      <c r="C89" s="140"/>
      <c r="D89" s="31"/>
      <c r="E89" s="30"/>
      <c r="F89" s="30"/>
      <c r="G89" s="140"/>
      <c r="H89" s="140"/>
      <c r="I89" s="140"/>
      <c r="J89" s="140"/>
      <c r="K89" s="140"/>
    </row>
    <row r="90" spans="1:11" x14ac:dyDescent="0.35">
      <c r="A90" s="807">
        <f>A84+1</f>
        <v>14</v>
      </c>
      <c r="B90" s="36">
        <f>B84+10</f>
        <v>141</v>
      </c>
      <c r="C90" s="810"/>
      <c r="D90" s="83"/>
      <c r="E90" s="84"/>
      <c r="F90" s="62"/>
      <c r="G90" s="813"/>
      <c r="H90" s="130"/>
      <c r="I90" s="813"/>
      <c r="J90" s="130"/>
      <c r="K90" s="815"/>
    </row>
    <row r="91" spans="1:11" x14ac:dyDescent="0.35">
      <c r="A91" s="808"/>
      <c r="B91" s="36">
        <f>B85+10</f>
        <v>142</v>
      </c>
      <c r="C91" s="811"/>
      <c r="D91" s="85"/>
      <c r="E91" s="24" t="s">
        <v>139</v>
      </c>
      <c r="F91" s="24"/>
      <c r="G91" s="724"/>
      <c r="H91" s="133"/>
      <c r="I91" s="724"/>
      <c r="J91" s="133"/>
      <c r="K91" s="816"/>
    </row>
    <row r="92" spans="1:11" x14ac:dyDescent="0.35">
      <c r="A92" s="808"/>
      <c r="B92" s="36">
        <f>B86+10</f>
        <v>143</v>
      </c>
      <c r="C92" s="811"/>
      <c r="D92" s="80" t="b">
        <v>0</v>
      </c>
      <c r="E92" s="44" t="s">
        <v>368</v>
      </c>
      <c r="G92" s="724"/>
      <c r="H92" s="133"/>
      <c r="I92" s="724"/>
      <c r="J92" s="133"/>
      <c r="K92" s="816"/>
    </row>
    <row r="93" spans="1:11" ht="6.75" customHeight="1" x14ac:dyDescent="0.35">
      <c r="A93" s="808"/>
      <c r="B93" s="36">
        <f>B87+10</f>
        <v>144</v>
      </c>
      <c r="C93" s="811"/>
      <c r="D93" s="81"/>
      <c r="E93" s="44"/>
      <c r="G93" s="724"/>
      <c r="H93" s="133"/>
      <c r="I93" s="724"/>
      <c r="J93" s="133"/>
      <c r="K93" s="816"/>
    </row>
    <row r="94" spans="1:11" ht="29.5" thickBot="1" x14ac:dyDescent="0.4">
      <c r="A94" s="809"/>
      <c r="B94" s="36">
        <f>B88+10</f>
        <v>145</v>
      </c>
      <c r="C94" s="812"/>
      <c r="D94" s="82" t="b">
        <v>0</v>
      </c>
      <c r="E94" s="58" t="s">
        <v>369</v>
      </c>
      <c r="F94" s="67"/>
      <c r="G94" s="814"/>
      <c r="H94" s="135"/>
      <c r="I94" s="814"/>
      <c r="J94" s="135"/>
      <c r="K94" s="817"/>
    </row>
    <row r="95" spans="1:11" ht="6" customHeight="1" thickBot="1" x14ac:dyDescent="0.4">
      <c r="A95" s="94"/>
      <c r="B95" s="94"/>
      <c r="C95" s="140"/>
      <c r="D95" s="31"/>
      <c r="E95" s="30"/>
      <c r="F95" s="30"/>
      <c r="G95" s="140"/>
      <c r="H95" s="140"/>
      <c r="I95" s="140"/>
      <c r="J95" s="140"/>
      <c r="K95" s="140"/>
    </row>
    <row r="96" spans="1:11" x14ac:dyDescent="0.35">
      <c r="A96" s="807">
        <f>A90+1</f>
        <v>15</v>
      </c>
      <c r="B96" s="36">
        <f>B90+10</f>
        <v>151</v>
      </c>
      <c r="C96" s="810"/>
      <c r="D96" s="83"/>
      <c r="E96" s="84"/>
      <c r="F96" s="62"/>
      <c r="G96" s="813"/>
      <c r="H96" s="130"/>
      <c r="I96" s="813"/>
      <c r="J96" s="130"/>
      <c r="K96" s="815"/>
    </row>
    <row r="97" spans="1:11" x14ac:dyDescent="0.35">
      <c r="A97" s="808"/>
      <c r="B97" s="36">
        <f>B91+10</f>
        <v>152</v>
      </c>
      <c r="C97" s="811"/>
      <c r="D97" s="85"/>
      <c r="E97" s="24" t="s">
        <v>139</v>
      </c>
      <c r="F97" s="24"/>
      <c r="G97" s="724"/>
      <c r="H97" s="133"/>
      <c r="I97" s="724"/>
      <c r="J97" s="133"/>
      <c r="K97" s="816"/>
    </row>
    <row r="98" spans="1:11" x14ac:dyDescent="0.35">
      <c r="A98" s="808"/>
      <c r="B98" s="36">
        <f>B92+10</f>
        <v>153</v>
      </c>
      <c r="C98" s="811"/>
      <c r="D98" s="80" t="b">
        <v>1</v>
      </c>
      <c r="E98" s="44" t="s">
        <v>368</v>
      </c>
      <c r="G98" s="724"/>
      <c r="H98" s="133"/>
      <c r="I98" s="724"/>
      <c r="J98" s="133"/>
      <c r="K98" s="816"/>
    </row>
    <row r="99" spans="1:11" ht="6.75" customHeight="1" x14ac:dyDescent="0.35">
      <c r="A99" s="808"/>
      <c r="B99" s="36">
        <f>B93+10</f>
        <v>154</v>
      </c>
      <c r="C99" s="811"/>
      <c r="D99" s="81"/>
      <c r="E99" s="44"/>
      <c r="G99" s="724"/>
      <c r="H99" s="133"/>
      <c r="I99" s="724"/>
      <c r="J99" s="133"/>
      <c r="K99" s="816"/>
    </row>
    <row r="100" spans="1:11" ht="29.5" thickBot="1" x14ac:dyDescent="0.4">
      <c r="A100" s="809"/>
      <c r="B100" s="36">
        <f>B94+10</f>
        <v>155</v>
      </c>
      <c r="C100" s="812"/>
      <c r="D100" s="82" t="b">
        <v>0</v>
      </c>
      <c r="E100" s="58" t="s">
        <v>369</v>
      </c>
      <c r="F100" s="67"/>
      <c r="G100" s="814"/>
      <c r="H100" s="135"/>
      <c r="I100" s="814"/>
      <c r="J100" s="135"/>
      <c r="K100" s="817"/>
    </row>
    <row r="101" spans="1:11" ht="6" customHeight="1" thickBot="1" x14ac:dyDescent="0.4">
      <c r="A101" s="94"/>
      <c r="B101" s="94"/>
      <c r="C101" s="140"/>
      <c r="D101" s="31"/>
      <c r="E101" s="30"/>
      <c r="F101" s="30"/>
      <c r="G101" s="140"/>
      <c r="H101" s="140"/>
      <c r="I101" s="140"/>
      <c r="J101" s="140"/>
      <c r="K101" s="140"/>
    </row>
    <row r="102" spans="1:11" x14ac:dyDescent="0.35">
      <c r="A102" s="807">
        <f>A96+1</f>
        <v>16</v>
      </c>
      <c r="B102" s="36">
        <f>B96+10</f>
        <v>161</v>
      </c>
      <c r="C102" s="810"/>
      <c r="D102" s="83"/>
      <c r="E102" s="84"/>
      <c r="F102" s="62"/>
      <c r="G102" s="813"/>
      <c r="H102" s="130"/>
      <c r="I102" s="813"/>
      <c r="J102" s="130"/>
      <c r="K102" s="815"/>
    </row>
    <row r="103" spans="1:11" x14ac:dyDescent="0.35">
      <c r="A103" s="808"/>
      <c r="B103" s="36">
        <f>B97+10</f>
        <v>162</v>
      </c>
      <c r="C103" s="811"/>
      <c r="D103" s="85"/>
      <c r="E103" s="24" t="s">
        <v>139</v>
      </c>
      <c r="F103" s="24"/>
      <c r="G103" s="724"/>
      <c r="H103" s="133"/>
      <c r="I103" s="724"/>
      <c r="J103" s="133"/>
      <c r="K103" s="816"/>
    </row>
    <row r="104" spans="1:11" x14ac:dyDescent="0.35">
      <c r="A104" s="808"/>
      <c r="B104" s="36">
        <f>B98+10</f>
        <v>163</v>
      </c>
      <c r="C104" s="811"/>
      <c r="D104" s="80" t="b">
        <v>0</v>
      </c>
      <c r="E104" s="44" t="s">
        <v>368</v>
      </c>
      <c r="G104" s="724"/>
      <c r="H104" s="133"/>
      <c r="I104" s="724"/>
      <c r="J104" s="133"/>
      <c r="K104" s="816"/>
    </row>
    <row r="105" spans="1:11" ht="6.75" customHeight="1" x14ac:dyDescent="0.35">
      <c r="A105" s="808"/>
      <c r="B105" s="36">
        <f>B99+10</f>
        <v>164</v>
      </c>
      <c r="C105" s="811"/>
      <c r="D105" s="81"/>
      <c r="E105" s="44"/>
      <c r="G105" s="724"/>
      <c r="H105" s="133"/>
      <c r="I105" s="724"/>
      <c r="J105" s="133"/>
      <c r="K105" s="816"/>
    </row>
    <row r="106" spans="1:11" ht="29.5" thickBot="1" x14ac:dyDescent="0.4">
      <c r="A106" s="809"/>
      <c r="B106" s="36">
        <f>B100+10</f>
        <v>165</v>
      </c>
      <c r="C106" s="812"/>
      <c r="D106" s="82" t="b">
        <v>0</v>
      </c>
      <c r="E106" s="58" t="s">
        <v>369</v>
      </c>
      <c r="F106" s="67"/>
      <c r="G106" s="814"/>
      <c r="H106" s="135"/>
      <c r="I106" s="814"/>
      <c r="J106" s="135"/>
      <c r="K106" s="817"/>
    </row>
    <row r="107" spans="1:11" ht="6" customHeight="1" thickBot="1" x14ac:dyDescent="0.4">
      <c r="A107" s="94"/>
      <c r="B107" s="94"/>
      <c r="C107" s="140"/>
      <c r="D107" s="31"/>
      <c r="E107" s="30"/>
      <c r="F107" s="30"/>
      <c r="G107" s="140"/>
      <c r="H107" s="140"/>
      <c r="I107" s="140"/>
      <c r="J107" s="140"/>
      <c r="K107" s="140"/>
    </row>
    <row r="108" spans="1:11" x14ac:dyDescent="0.35">
      <c r="A108" s="807">
        <f>A102+1</f>
        <v>17</v>
      </c>
      <c r="B108" s="36">
        <f>B102+10</f>
        <v>171</v>
      </c>
      <c r="C108" s="810"/>
      <c r="D108" s="83"/>
      <c r="E108" s="84"/>
      <c r="F108" s="62"/>
      <c r="G108" s="813"/>
      <c r="H108" s="130"/>
      <c r="I108" s="813"/>
      <c r="J108" s="130"/>
      <c r="K108" s="815"/>
    </row>
    <row r="109" spans="1:11" x14ac:dyDescent="0.35">
      <c r="A109" s="808"/>
      <c r="B109" s="36">
        <f>B103+10</f>
        <v>172</v>
      </c>
      <c r="C109" s="811"/>
      <c r="D109" s="85"/>
      <c r="E109" s="24" t="s">
        <v>139</v>
      </c>
      <c r="F109" s="24"/>
      <c r="G109" s="724"/>
      <c r="H109" s="133"/>
      <c r="I109" s="724"/>
      <c r="J109" s="133"/>
      <c r="K109" s="816"/>
    </row>
    <row r="110" spans="1:11" x14ac:dyDescent="0.35">
      <c r="A110" s="808"/>
      <c r="B110" s="36">
        <f>B104+10</f>
        <v>173</v>
      </c>
      <c r="C110" s="811"/>
      <c r="D110" s="80" t="b">
        <v>0</v>
      </c>
      <c r="E110" s="44" t="s">
        <v>368</v>
      </c>
      <c r="G110" s="724"/>
      <c r="H110" s="133"/>
      <c r="I110" s="724"/>
      <c r="J110" s="133"/>
      <c r="K110" s="816"/>
    </row>
    <row r="111" spans="1:11" ht="6.75" customHeight="1" x14ac:dyDescent="0.35">
      <c r="A111" s="808"/>
      <c r="B111" s="36">
        <f>B105+10</f>
        <v>174</v>
      </c>
      <c r="C111" s="811"/>
      <c r="D111" s="81"/>
      <c r="E111" s="44"/>
      <c r="G111" s="724"/>
      <c r="H111" s="133"/>
      <c r="I111" s="724"/>
      <c r="J111" s="133"/>
      <c r="K111" s="816"/>
    </row>
    <row r="112" spans="1:11" ht="29.5" thickBot="1" x14ac:dyDescent="0.4">
      <c r="A112" s="809"/>
      <c r="B112" s="36">
        <f>B106+10</f>
        <v>175</v>
      </c>
      <c r="C112" s="812"/>
      <c r="D112" s="82" t="b">
        <v>0</v>
      </c>
      <c r="E112" s="58" t="s">
        <v>369</v>
      </c>
      <c r="F112" s="67"/>
      <c r="G112" s="814"/>
      <c r="H112" s="135"/>
      <c r="I112" s="814"/>
      <c r="J112" s="135"/>
      <c r="K112" s="817"/>
    </row>
    <row r="113" spans="1:11" ht="6" customHeight="1" thickBot="1" x14ac:dyDescent="0.4">
      <c r="A113" s="94"/>
      <c r="B113" s="94"/>
      <c r="C113" s="140"/>
      <c r="D113" s="31"/>
      <c r="E113" s="30"/>
      <c r="F113" s="30"/>
      <c r="G113" s="140"/>
      <c r="H113" s="140"/>
      <c r="I113" s="140"/>
      <c r="J113" s="140"/>
      <c r="K113" s="140"/>
    </row>
    <row r="114" spans="1:11" x14ac:dyDescent="0.35">
      <c r="A114" s="807">
        <f>A108+1</f>
        <v>18</v>
      </c>
      <c r="B114" s="36">
        <f>B108+10</f>
        <v>181</v>
      </c>
      <c r="C114" s="810"/>
      <c r="D114" s="83"/>
      <c r="E114" s="84"/>
      <c r="F114" s="62"/>
      <c r="G114" s="813"/>
      <c r="H114" s="130"/>
      <c r="I114" s="813"/>
      <c r="J114" s="130"/>
      <c r="K114" s="815"/>
    </row>
    <row r="115" spans="1:11" x14ac:dyDescent="0.35">
      <c r="A115" s="808"/>
      <c r="B115" s="36">
        <f>B109+10</f>
        <v>182</v>
      </c>
      <c r="C115" s="811"/>
      <c r="D115" s="85"/>
      <c r="E115" s="24" t="s">
        <v>139</v>
      </c>
      <c r="F115" s="24"/>
      <c r="G115" s="724"/>
      <c r="H115" s="133"/>
      <c r="I115" s="724"/>
      <c r="J115" s="133"/>
      <c r="K115" s="816"/>
    </row>
    <row r="116" spans="1:11" x14ac:dyDescent="0.35">
      <c r="A116" s="808"/>
      <c r="B116" s="36">
        <f>B110+10</f>
        <v>183</v>
      </c>
      <c r="C116" s="811"/>
      <c r="D116" s="80" t="b">
        <v>0</v>
      </c>
      <c r="E116" s="44" t="s">
        <v>368</v>
      </c>
      <c r="G116" s="724"/>
      <c r="H116" s="133"/>
      <c r="I116" s="724"/>
      <c r="J116" s="133"/>
      <c r="K116" s="816"/>
    </row>
    <row r="117" spans="1:11" ht="6.75" customHeight="1" x14ac:dyDescent="0.35">
      <c r="A117" s="808"/>
      <c r="B117" s="36">
        <f>B111+10</f>
        <v>184</v>
      </c>
      <c r="C117" s="811"/>
      <c r="D117" s="81"/>
      <c r="E117" s="44"/>
      <c r="G117" s="724"/>
      <c r="H117" s="133"/>
      <c r="I117" s="724"/>
      <c r="J117" s="133"/>
      <c r="K117" s="816"/>
    </row>
    <row r="118" spans="1:11" ht="29.5" thickBot="1" x14ac:dyDescent="0.4">
      <c r="A118" s="809"/>
      <c r="B118" s="36">
        <f>B112+10</f>
        <v>185</v>
      </c>
      <c r="C118" s="812"/>
      <c r="D118" s="82" t="b">
        <v>0</v>
      </c>
      <c r="E118" s="58" t="s">
        <v>369</v>
      </c>
      <c r="F118" s="67"/>
      <c r="G118" s="814"/>
      <c r="H118" s="135"/>
      <c r="I118" s="814"/>
      <c r="J118" s="135"/>
      <c r="K118" s="817"/>
    </row>
    <row r="119" spans="1:11" ht="6" customHeight="1" thickBot="1" x14ac:dyDescent="0.4">
      <c r="A119" s="94"/>
      <c r="B119" s="94"/>
      <c r="C119" s="140"/>
      <c r="D119" s="31"/>
      <c r="E119" s="30"/>
      <c r="F119" s="30"/>
      <c r="G119" s="140"/>
      <c r="H119" s="140"/>
      <c r="I119" s="140"/>
      <c r="J119" s="140"/>
      <c r="K119" s="140"/>
    </row>
    <row r="120" spans="1:11" x14ac:dyDescent="0.35">
      <c r="A120" s="807">
        <f>A114+1</f>
        <v>19</v>
      </c>
      <c r="B120" s="36">
        <f>B114+10</f>
        <v>191</v>
      </c>
      <c r="C120" s="810"/>
      <c r="D120" s="83"/>
      <c r="E120" s="84"/>
      <c r="F120" s="62"/>
      <c r="G120" s="813"/>
      <c r="H120" s="130"/>
      <c r="I120" s="813"/>
      <c r="J120" s="130"/>
      <c r="K120" s="815"/>
    </row>
    <row r="121" spans="1:11" x14ac:dyDescent="0.35">
      <c r="A121" s="808"/>
      <c r="B121" s="36">
        <f>B115+10</f>
        <v>192</v>
      </c>
      <c r="C121" s="811"/>
      <c r="D121" s="85"/>
      <c r="E121" s="24" t="s">
        <v>139</v>
      </c>
      <c r="F121" s="24"/>
      <c r="G121" s="724"/>
      <c r="H121" s="133"/>
      <c r="I121" s="724"/>
      <c r="J121" s="133"/>
      <c r="K121" s="816"/>
    </row>
    <row r="122" spans="1:11" x14ac:dyDescent="0.35">
      <c r="A122" s="808"/>
      <c r="B122" s="36">
        <f>B116+10</f>
        <v>193</v>
      </c>
      <c r="C122" s="811"/>
      <c r="D122" s="80" t="b">
        <v>0</v>
      </c>
      <c r="E122" s="44" t="s">
        <v>368</v>
      </c>
      <c r="G122" s="724"/>
      <c r="H122" s="133"/>
      <c r="I122" s="724"/>
      <c r="J122" s="133"/>
      <c r="K122" s="816"/>
    </row>
    <row r="123" spans="1:11" ht="6.75" customHeight="1" x14ac:dyDescent="0.35">
      <c r="A123" s="808"/>
      <c r="B123" s="36">
        <f>B117+10</f>
        <v>194</v>
      </c>
      <c r="C123" s="811"/>
      <c r="D123" s="81"/>
      <c r="E123" s="44"/>
      <c r="G123" s="724"/>
      <c r="H123" s="133"/>
      <c r="I123" s="724"/>
      <c r="J123" s="133"/>
      <c r="K123" s="816"/>
    </row>
    <row r="124" spans="1:11" ht="29.5" thickBot="1" x14ac:dyDescent="0.4">
      <c r="A124" s="809"/>
      <c r="B124" s="36">
        <f>B118+10</f>
        <v>195</v>
      </c>
      <c r="C124" s="812"/>
      <c r="D124" s="82" t="b">
        <v>0</v>
      </c>
      <c r="E124" s="58" t="s">
        <v>369</v>
      </c>
      <c r="F124" s="67"/>
      <c r="G124" s="814"/>
      <c r="H124" s="135"/>
      <c r="I124" s="814"/>
      <c r="J124" s="135"/>
      <c r="K124" s="817"/>
    </row>
    <row r="125" spans="1:11" ht="6" customHeight="1" thickBot="1" x14ac:dyDescent="0.4">
      <c r="A125" s="94"/>
      <c r="B125" s="94"/>
      <c r="C125" s="140"/>
      <c r="D125" s="31"/>
      <c r="E125" s="30"/>
      <c r="F125" s="30"/>
      <c r="G125" s="140"/>
      <c r="H125" s="140"/>
      <c r="I125" s="140"/>
      <c r="J125" s="140"/>
      <c r="K125" s="140"/>
    </row>
    <row r="126" spans="1:11" x14ac:dyDescent="0.35">
      <c r="A126" s="807">
        <f>A120+1</f>
        <v>20</v>
      </c>
      <c r="B126" s="36">
        <f>B120+10</f>
        <v>201</v>
      </c>
      <c r="C126" s="810"/>
      <c r="D126" s="83"/>
      <c r="E126" s="84"/>
      <c r="F126" s="62"/>
      <c r="G126" s="813"/>
      <c r="H126" s="130"/>
      <c r="I126" s="813"/>
      <c r="J126" s="130"/>
      <c r="K126" s="815"/>
    </row>
    <row r="127" spans="1:11" x14ac:dyDescent="0.35">
      <c r="A127" s="808"/>
      <c r="B127" s="36">
        <f>B121+10</f>
        <v>202</v>
      </c>
      <c r="C127" s="811"/>
      <c r="D127" s="85"/>
      <c r="E127" s="24" t="s">
        <v>139</v>
      </c>
      <c r="F127" s="24"/>
      <c r="G127" s="724"/>
      <c r="H127" s="133"/>
      <c r="I127" s="724"/>
      <c r="J127" s="133"/>
      <c r="K127" s="816"/>
    </row>
    <row r="128" spans="1:11" x14ac:dyDescent="0.35">
      <c r="A128" s="808"/>
      <c r="B128" s="36">
        <f>B122+10</f>
        <v>203</v>
      </c>
      <c r="C128" s="811"/>
      <c r="D128" s="80" t="b">
        <v>0</v>
      </c>
      <c r="E128" s="44" t="s">
        <v>368</v>
      </c>
      <c r="G128" s="724"/>
      <c r="H128" s="133"/>
      <c r="I128" s="724"/>
      <c r="J128" s="133"/>
      <c r="K128" s="816"/>
    </row>
    <row r="129" spans="1:11" ht="6.75" customHeight="1" x14ac:dyDescent="0.35">
      <c r="A129" s="808"/>
      <c r="B129" s="36">
        <f>B123+10</f>
        <v>204</v>
      </c>
      <c r="C129" s="811"/>
      <c r="D129" s="81"/>
      <c r="E129" s="44"/>
      <c r="G129" s="724"/>
      <c r="H129" s="133"/>
      <c r="I129" s="724"/>
      <c r="J129" s="133"/>
      <c r="K129" s="816"/>
    </row>
    <row r="130" spans="1:11" ht="29.5" thickBot="1" x14ac:dyDescent="0.4">
      <c r="A130" s="809"/>
      <c r="B130" s="36">
        <f>B124+10</f>
        <v>205</v>
      </c>
      <c r="C130" s="812"/>
      <c r="D130" s="82" t="b">
        <v>0</v>
      </c>
      <c r="E130" s="58" t="s">
        <v>369</v>
      </c>
      <c r="F130" s="67"/>
      <c r="G130" s="814"/>
      <c r="H130" s="135"/>
      <c r="I130" s="814"/>
      <c r="J130" s="135"/>
      <c r="K130" s="817"/>
    </row>
  </sheetData>
  <mergeCells count="102">
    <mergeCell ref="A1:E1"/>
    <mergeCell ref="A18:A22"/>
    <mergeCell ref="C18:C22"/>
    <mergeCell ref="G18:G22"/>
    <mergeCell ref="I18:I22"/>
    <mergeCell ref="K18:K22"/>
    <mergeCell ref="G12:G16"/>
    <mergeCell ref="I12:I16"/>
    <mergeCell ref="K12:K16"/>
    <mergeCell ref="C12:C16"/>
    <mergeCell ref="A12:A16"/>
    <mergeCell ref="A5:A9"/>
    <mergeCell ref="A30:A34"/>
    <mergeCell ref="C30:C34"/>
    <mergeCell ref="G30:G34"/>
    <mergeCell ref="I30:I34"/>
    <mergeCell ref="K30:K34"/>
    <mergeCell ref="A24:A28"/>
    <mergeCell ref="C24:C28"/>
    <mergeCell ref="G24:G28"/>
    <mergeCell ref="I24:I28"/>
    <mergeCell ref="K24:K28"/>
    <mergeCell ref="A42:A46"/>
    <mergeCell ref="C42:C46"/>
    <mergeCell ref="G42:G46"/>
    <mergeCell ref="I42:I46"/>
    <mergeCell ref="K42:K46"/>
    <mergeCell ref="A36:A40"/>
    <mergeCell ref="C36:C40"/>
    <mergeCell ref="G36:G40"/>
    <mergeCell ref="I36:I40"/>
    <mergeCell ref="K36:K40"/>
    <mergeCell ref="A54:A58"/>
    <mergeCell ref="C54:C58"/>
    <mergeCell ref="G54:G58"/>
    <mergeCell ref="I54:I58"/>
    <mergeCell ref="K54:K58"/>
    <mergeCell ref="A48:A52"/>
    <mergeCell ref="C48:C52"/>
    <mergeCell ref="G48:G52"/>
    <mergeCell ref="I48:I52"/>
    <mergeCell ref="K48:K52"/>
    <mergeCell ref="A66:A70"/>
    <mergeCell ref="C66:C70"/>
    <mergeCell ref="G66:G70"/>
    <mergeCell ref="I66:I70"/>
    <mergeCell ref="K66:K70"/>
    <mergeCell ref="A60:A64"/>
    <mergeCell ref="C60:C64"/>
    <mergeCell ref="G60:G64"/>
    <mergeCell ref="I60:I64"/>
    <mergeCell ref="K60:K64"/>
    <mergeCell ref="A78:A82"/>
    <mergeCell ref="C78:C82"/>
    <mergeCell ref="G78:G82"/>
    <mergeCell ref="I78:I82"/>
    <mergeCell ref="K78:K82"/>
    <mergeCell ref="A72:A76"/>
    <mergeCell ref="C72:C76"/>
    <mergeCell ref="G72:G76"/>
    <mergeCell ref="I72:I76"/>
    <mergeCell ref="K72:K76"/>
    <mergeCell ref="A90:A94"/>
    <mergeCell ref="C90:C94"/>
    <mergeCell ref="G90:G94"/>
    <mergeCell ref="I90:I94"/>
    <mergeCell ref="K90:K94"/>
    <mergeCell ref="A84:A88"/>
    <mergeCell ref="C84:C88"/>
    <mergeCell ref="G84:G88"/>
    <mergeCell ref="I84:I88"/>
    <mergeCell ref="K84:K88"/>
    <mergeCell ref="A102:A106"/>
    <mergeCell ref="C102:C106"/>
    <mergeCell ref="G102:G106"/>
    <mergeCell ref="I102:I106"/>
    <mergeCell ref="K102:K106"/>
    <mergeCell ref="A96:A100"/>
    <mergeCell ref="C96:C100"/>
    <mergeCell ref="G96:G100"/>
    <mergeCell ref="I96:I100"/>
    <mergeCell ref="K96:K100"/>
    <mergeCell ref="A114:A118"/>
    <mergeCell ref="C114:C118"/>
    <mergeCell ref="G114:G118"/>
    <mergeCell ref="I114:I118"/>
    <mergeCell ref="K114:K118"/>
    <mergeCell ref="A108:A112"/>
    <mergeCell ref="C108:C112"/>
    <mergeCell ref="G108:G112"/>
    <mergeCell ref="I108:I112"/>
    <mergeCell ref="K108:K112"/>
    <mergeCell ref="A126:A130"/>
    <mergeCell ref="C126:C130"/>
    <mergeCell ref="G126:G130"/>
    <mergeCell ref="I126:I130"/>
    <mergeCell ref="K126:K130"/>
    <mergeCell ref="A120:A124"/>
    <mergeCell ref="C120:C124"/>
    <mergeCell ref="G120:G124"/>
    <mergeCell ref="I120:I124"/>
    <mergeCell ref="K120:K124"/>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$E$12=INputs!$AZ$3</xm:f>
            <x14:dxf>
              <font>
                <color theme="1"/>
              </font>
            </x14:dxf>
          </x14:cfRule>
          <xm:sqref>D14:E16</xm:sqref>
        </x14:conditionalFormatting>
        <x14:conditionalFormatting xmlns:xm="http://schemas.microsoft.com/office/excel/2006/main">
          <x14:cfRule type="expression" priority="144" id="{2D39303C-8098-4D3D-A0E1-4C2CA515ECA8}">
            <xm:f>$E$18=INputs!$AZ$3</xm:f>
            <x14:dxf>
              <font>
                <color theme="1"/>
              </font>
            </x14:dxf>
          </x14:cfRule>
          <xm:sqref>D20:E20</xm:sqref>
        </x14:conditionalFormatting>
        <x14:conditionalFormatting xmlns:xm="http://schemas.microsoft.com/office/excel/2006/main">
          <x14:cfRule type="expression" priority="143" id="{8CE16887-73C8-4F2F-845B-B173D5D59BE0}">
            <xm:f>$E$18=INputs!$AZ$3</xm:f>
            <x14:dxf>
              <font>
                <color theme="1"/>
              </font>
            </x14:dxf>
          </x14:cfRule>
          <xm:sqref>D22:E22</xm:sqref>
        </x14:conditionalFormatting>
        <x14:conditionalFormatting xmlns:xm="http://schemas.microsoft.com/office/excel/2006/main">
          <x14:cfRule type="expression" priority="139" id="{3022968A-B44B-4108-A58D-03939480D1A5}">
            <xm:f>$E$24=INputs!$AZ$3</xm:f>
            <x14:dxf>
              <font>
                <color theme="1"/>
              </font>
            </x14:dxf>
          </x14:cfRule>
          <xm:sqref>D26:E26</xm:sqref>
        </x14:conditionalFormatting>
        <x14:conditionalFormatting xmlns:xm="http://schemas.microsoft.com/office/excel/2006/main">
          <x14:cfRule type="expression" priority="110" id="{5BDBE183-DF31-4550-95CF-6F8B04AD6C4B}">
            <xm:f>$E$12=INputs!$AZ$3</xm:f>
            <x14:dxf>
              <font>
                <color theme="1"/>
              </font>
            </x14:dxf>
          </x14:cfRule>
          <xm:sqref>D27:E27</xm:sqref>
        </x14:conditionalFormatting>
        <x14:conditionalFormatting xmlns:xm="http://schemas.microsoft.com/office/excel/2006/main">
          <x14:cfRule type="expression" priority="140" id="{5892C245-12FA-4EEC-B3B2-CA0A5149EAEC}">
            <xm:f>$E$24=INputs!$AZ$3</xm:f>
            <x14:dxf>
              <font>
                <color theme="1"/>
              </font>
            </x14:dxf>
          </x14:cfRule>
          <xm:sqref>D28:E28</xm:sqref>
        </x14:conditionalFormatting>
        <x14:conditionalFormatting xmlns:xm="http://schemas.microsoft.com/office/excel/2006/main">
          <x14:cfRule type="expression" priority="136" id="{850193AF-AB9B-47D1-BBE1-529235F19191}">
            <xm:f>$E$30=INputs!$AZ$3</xm:f>
            <x14:dxf>
              <font>
                <color theme="1"/>
              </font>
            </x14:dxf>
          </x14:cfRule>
          <xm:sqref>D32:E32</xm:sqref>
        </x14:conditionalFormatting>
        <x14:conditionalFormatting xmlns:xm="http://schemas.microsoft.com/office/excel/2006/main">
          <x14:cfRule type="expression" priority="109" id="{D110DF07-149E-4C9F-A1A6-82C6339BC279}">
            <xm:f>$E$12=INputs!$AZ$3</xm:f>
            <x14:dxf>
              <font>
                <color theme="1"/>
              </font>
            </x14:dxf>
          </x14:cfRule>
          <xm:sqref>D33:E33</xm:sqref>
        </x14:conditionalFormatting>
        <x14:conditionalFormatting xmlns:xm="http://schemas.microsoft.com/office/excel/2006/main">
          <x14:cfRule type="expression" priority="135" id="{5E0CDD6A-C354-4E2A-952C-481221020A74}">
            <xm:f>$E$30=INputs!$AZ$3</xm:f>
            <x14:dxf>
              <font>
                <color theme="1"/>
              </font>
            </x14:dxf>
          </x14:cfRule>
          <xm:sqref>D34:E34</xm:sqref>
        </x14:conditionalFormatting>
        <x14:conditionalFormatting xmlns:xm="http://schemas.microsoft.com/office/excel/2006/main">
          <x14:cfRule type="expression" priority="131" id="{1989838F-0D3A-4083-9BB7-E1E7F87FB76A}">
            <xm:f>$E$36=INputs!$AZ$3</xm:f>
            <x14:dxf>
              <font>
                <color theme="1"/>
              </font>
            </x14:dxf>
          </x14:cfRule>
          <xm:sqref>D38:E38</xm:sqref>
        </x14:conditionalFormatting>
        <x14:conditionalFormatting xmlns:xm="http://schemas.microsoft.com/office/excel/2006/main">
          <x14:cfRule type="expression" priority="108" id="{FFD7841E-AC27-451F-801E-4C334B92D87B}">
            <xm:f>$E$12=INputs!$AZ$3</xm:f>
            <x14:dxf>
              <font>
                <color theme="1"/>
              </font>
            </x14:dxf>
          </x14:cfRule>
          <xm:sqref>D39:E39</xm:sqref>
        </x14:conditionalFormatting>
        <x14:conditionalFormatting xmlns:xm="http://schemas.microsoft.com/office/excel/2006/main">
          <x14:cfRule type="expression" priority="132" id="{2C326432-DA87-4862-BF8C-210420BC99A4}">
            <xm:f>$E$36=INputs!$AZ$3</xm:f>
            <x14:dxf>
              <font>
                <color theme="1"/>
              </font>
            </x14:dxf>
          </x14:cfRule>
          <xm:sqref>D40:E40</xm:sqref>
        </x14:conditionalFormatting>
        <x14:conditionalFormatting xmlns:xm="http://schemas.microsoft.com/office/excel/2006/main">
          <x14:cfRule type="expression" priority="128" id="{3A5585F0-AC7E-4098-8CE0-CFFDAB91E14E}">
            <xm:f>$E$42=INputs!$AZ$3</xm:f>
            <x14:dxf>
              <font>
                <color theme="1"/>
              </font>
            </x14:dxf>
          </x14:cfRule>
          <xm:sqref>D44:E44</xm:sqref>
        </x14:conditionalFormatting>
        <x14:conditionalFormatting xmlns:xm="http://schemas.microsoft.com/office/excel/2006/main">
          <x14:cfRule type="expression" priority="107" id="{EBB2895D-5202-413B-B03E-1F2152D62F42}">
            <xm:f>$E$12=INputs!$AZ$3</xm:f>
            <x14:dxf>
              <font>
                <color theme="1"/>
              </font>
            </x14:dxf>
          </x14:cfRule>
          <xm:sqref>D45:E45</xm:sqref>
        </x14:conditionalFormatting>
        <x14:conditionalFormatting xmlns:xm="http://schemas.microsoft.com/office/excel/2006/main">
          <x14:cfRule type="expression" priority="127" id="{DA0FE692-5269-4BF0-B313-CC932AEB4DFD}">
            <xm:f>$E$42=INputs!$AZ$3</xm:f>
            <x14:dxf>
              <font>
                <color theme="1"/>
              </font>
            </x14:dxf>
          </x14:cfRule>
          <xm:sqref>D46:E46</xm:sqref>
        </x14:conditionalFormatting>
        <x14:conditionalFormatting xmlns:xm="http://schemas.microsoft.com/office/excel/2006/main">
          <x14:cfRule type="expression" priority="124" id="{07642CD1-9552-4B38-9654-FFD6096B078F}">
            <xm:f>$E$48=INputs!$AZ$3</xm:f>
            <x14:dxf>
              <font>
                <color theme="1"/>
              </font>
            </x14:dxf>
          </x14:cfRule>
          <xm:sqref>D50:E50</xm:sqref>
        </x14:conditionalFormatting>
        <x14:conditionalFormatting xmlns:xm="http://schemas.microsoft.com/office/excel/2006/main">
          <x14:cfRule type="expression" priority="106" id="{F68576F7-F6F5-4CBC-AE8D-36A94EFE4F82}">
            <xm:f>$E$12=INputs!$AZ$3</xm:f>
            <x14:dxf>
              <font>
                <color theme="1"/>
              </font>
            </x14:dxf>
          </x14:cfRule>
          <xm:sqref>D51:E51</xm:sqref>
        </x14:conditionalFormatting>
        <x14:conditionalFormatting xmlns:xm="http://schemas.microsoft.com/office/excel/2006/main">
          <x14:cfRule type="expression" priority="123" id="{D2E3EFC1-47C6-4A31-BAA3-FF85128A8056}">
            <xm:f>$E$48=INputs!$AZ$3</xm:f>
            <x14:dxf>
              <font>
                <color theme="1"/>
              </font>
            </x14:dxf>
          </x14:cfRule>
          <xm:sqref>D52:E52</xm:sqref>
        </x14:conditionalFormatting>
        <x14:conditionalFormatting xmlns:xm="http://schemas.microsoft.com/office/excel/2006/main">
          <x14:cfRule type="expression" priority="120" id="{583A6CCF-8598-46E7-9E9B-CFF7BC0E85BA}">
            <xm:f>$E54=INputs!$AZ$3</xm:f>
            <x14:dxf>
              <font>
                <color theme="1"/>
              </font>
            </x14:dxf>
          </x14:cfRule>
          <xm:sqref>D56:E56</xm:sqref>
        </x14:conditionalFormatting>
        <x14:conditionalFormatting xmlns:xm="http://schemas.microsoft.com/office/excel/2006/main">
          <x14:cfRule type="expression" priority="105" id="{23E310DB-755D-4B21-97D5-39B4994FE310}">
            <xm:f>$E$12=INputs!$AZ$3</xm:f>
            <x14:dxf>
              <font>
                <color theme="1"/>
              </font>
            </x14:dxf>
          </x14:cfRule>
          <xm:sqref>D57:E57</xm:sqref>
        </x14:conditionalFormatting>
        <x14:conditionalFormatting xmlns:xm="http://schemas.microsoft.com/office/excel/2006/main">
          <x14:cfRule type="expression" priority="119" id="{5E84C641-D9A8-42AF-845A-D373F164ECD5}">
            <xm:f>$E54=INputs!$AZ$3</xm:f>
            <x14:dxf>
              <font>
                <color theme="1"/>
              </font>
            </x14:dxf>
          </x14:cfRule>
          <xm:sqref>D58:E58</xm:sqref>
        </x14:conditionalFormatting>
        <x14:conditionalFormatting xmlns:xm="http://schemas.microsoft.com/office/excel/2006/main">
          <x14:cfRule type="expression" priority="56" id="{B1A3F153-6654-47DD-9758-B34A03A24A34}">
            <xm:f>$E60=INputs!$AZ$3</xm:f>
            <x14:dxf>
              <font>
                <color theme="1"/>
              </font>
            </x14:dxf>
          </x14:cfRule>
          <xm:sqref>D62:E62</xm:sqref>
        </x14:conditionalFormatting>
        <x14:conditionalFormatting xmlns:xm="http://schemas.microsoft.com/office/excel/2006/main">
          <x14:cfRule type="expression" priority="53" id="{7C186968-A56D-4327-9E7D-275FA872011A}">
            <xm:f>$E$12=INputs!$AZ$3</xm:f>
            <x14:dxf>
              <font>
                <color theme="1"/>
              </font>
            </x14:dxf>
          </x14:cfRule>
          <xm:sqref>D63:E63</xm:sqref>
        </x14:conditionalFormatting>
        <x14:conditionalFormatting xmlns:xm="http://schemas.microsoft.com/office/excel/2006/main">
          <x14:cfRule type="expression" priority="55" id="{C3703E42-C10A-4BD6-803B-17807C1980FF}">
            <xm:f>$E60=INputs!$AZ$3</xm:f>
            <x14:dxf>
              <font>
                <color theme="1"/>
              </font>
            </x14:dxf>
          </x14:cfRule>
          <xm:sqref>D64:E64</xm:sqref>
        </x14:conditionalFormatting>
        <x14:conditionalFormatting xmlns:xm="http://schemas.microsoft.com/office/excel/2006/main">
          <x14:cfRule type="expression" priority="52" id="{0D70CD30-1695-4E1F-9134-DEEB7B0171BF}">
            <xm:f>$E66=INputs!$AZ$3</xm:f>
            <x14:dxf>
              <font>
                <color theme="1"/>
              </font>
            </x14:dxf>
          </x14:cfRule>
          <xm:sqref>D68:E68</xm:sqref>
        </x14:conditionalFormatting>
        <x14:conditionalFormatting xmlns:xm="http://schemas.microsoft.com/office/excel/2006/main">
          <x14:cfRule type="expression" priority="49" id="{0B39E377-C326-4B5A-AAA7-22CCD6253278}">
            <xm:f>$E$12=INputs!$AZ$3</xm:f>
            <x14:dxf>
              <font>
                <color theme="1"/>
              </font>
            </x14:dxf>
          </x14:cfRule>
          <xm:sqref>D69:E69</xm:sqref>
        </x14:conditionalFormatting>
        <x14:conditionalFormatting xmlns:xm="http://schemas.microsoft.com/office/excel/2006/main">
          <x14:cfRule type="expression" priority="51" id="{7A62BF0E-1E06-45BC-AFE1-CA5066CD9F1A}">
            <xm:f>$E66=INputs!$AZ$3</xm:f>
            <x14:dxf>
              <font>
                <color theme="1"/>
              </font>
            </x14:dxf>
          </x14:cfRule>
          <xm:sqref>D70:E70</xm:sqref>
        </x14:conditionalFormatting>
        <x14:conditionalFormatting xmlns:xm="http://schemas.microsoft.com/office/excel/2006/main">
          <x14:cfRule type="expression" priority="48" id="{CF472755-7F8B-447B-963A-24D042855BF3}">
            <xm:f>$E72=INputs!$AZ$3</xm:f>
            <x14:dxf>
              <font>
                <color theme="1"/>
              </font>
            </x14:dxf>
          </x14:cfRule>
          <xm:sqref>D74:E74</xm:sqref>
        </x14:conditionalFormatting>
        <x14:conditionalFormatting xmlns:xm="http://schemas.microsoft.com/office/excel/2006/main">
          <x14:cfRule type="expression" priority="45" id="{3A2D2377-D80D-4637-86A6-D06D0FEB93CB}">
            <xm:f>$E$12=INputs!$AZ$3</xm:f>
            <x14:dxf>
              <font>
                <color theme="1"/>
              </font>
            </x14:dxf>
          </x14:cfRule>
          <xm:sqref>D75:E75</xm:sqref>
        </x14:conditionalFormatting>
        <x14:conditionalFormatting xmlns:xm="http://schemas.microsoft.com/office/excel/2006/main">
          <x14:cfRule type="expression" priority="47" id="{D5BE80D6-2E0E-47AA-AA64-1474983E0EA5}">
            <xm:f>$E72=INputs!$AZ$3</xm:f>
            <x14:dxf>
              <font>
                <color theme="1"/>
              </font>
            </x14:dxf>
          </x14:cfRule>
          <xm:sqref>D76:E76</xm:sqref>
        </x14:conditionalFormatting>
        <x14:conditionalFormatting xmlns:xm="http://schemas.microsoft.com/office/excel/2006/main">
          <x14:cfRule type="expression" priority="44" id="{82E25267-92E7-4940-B8C7-4BD193B5EAB5}">
            <xm:f>$E78=INputs!$AZ$3</xm:f>
            <x14:dxf>
              <font>
                <color theme="1"/>
              </font>
            </x14:dxf>
          </x14:cfRule>
          <xm:sqref>D80:E80</xm:sqref>
        </x14:conditionalFormatting>
        <x14:conditionalFormatting xmlns:xm="http://schemas.microsoft.com/office/excel/2006/main">
          <x14:cfRule type="expression" priority="41" id="{F469CE43-3CDB-4570-B682-6E14A1507EA1}">
            <xm:f>$E$12=INputs!$AZ$3</xm:f>
            <x14:dxf>
              <font>
                <color theme="1"/>
              </font>
            </x14:dxf>
          </x14:cfRule>
          <xm:sqref>D81:E81</xm:sqref>
        </x14:conditionalFormatting>
        <x14:conditionalFormatting xmlns:xm="http://schemas.microsoft.com/office/excel/2006/main">
          <x14:cfRule type="expression" priority="43" id="{C02B664F-A821-436B-9DCD-EB91E5AE0505}">
            <xm:f>$E78=INputs!$AZ$3</xm:f>
            <x14:dxf>
              <font>
                <color theme="1"/>
              </font>
            </x14:dxf>
          </x14:cfRule>
          <xm:sqref>D82:E82</xm:sqref>
        </x14:conditionalFormatting>
        <x14:conditionalFormatting xmlns:xm="http://schemas.microsoft.com/office/excel/2006/main">
          <x14:cfRule type="expression" priority="40" id="{35543E00-FDCF-4841-968A-C3C88198FC7C}">
            <xm:f>$E84=INputs!$AZ$3</xm:f>
            <x14:dxf>
              <font>
                <color theme="1"/>
              </font>
            </x14:dxf>
          </x14:cfRule>
          <xm:sqref>D86:E86</xm:sqref>
        </x14:conditionalFormatting>
        <x14:conditionalFormatting xmlns:xm="http://schemas.microsoft.com/office/excel/2006/main">
          <x14:cfRule type="expression" priority="37" id="{27B45BF5-4DB7-4285-8550-6C2E7E08EC97}">
            <xm:f>$E$12=INputs!$AZ$3</xm:f>
            <x14:dxf>
              <font>
                <color theme="1"/>
              </font>
            </x14:dxf>
          </x14:cfRule>
          <xm:sqref>D87:E87</xm:sqref>
        </x14:conditionalFormatting>
        <x14:conditionalFormatting xmlns:xm="http://schemas.microsoft.com/office/excel/2006/main">
          <x14:cfRule type="expression" priority="39" id="{9FC7312E-FE35-49F8-8B9A-5A10DA9E7F59}">
            <xm:f>$E84=INputs!$AZ$3</xm:f>
            <x14:dxf>
              <font>
                <color theme="1"/>
              </font>
            </x14:dxf>
          </x14:cfRule>
          <xm:sqref>D88:E88</xm:sqref>
        </x14:conditionalFormatting>
        <x14:conditionalFormatting xmlns:xm="http://schemas.microsoft.com/office/excel/2006/main">
          <x14:cfRule type="expression" priority="36" id="{476E2A2D-33C5-4B9D-A9E3-7A27AFDB7C70}">
            <xm:f>$E90=INputs!$AZ$3</xm:f>
            <x14:dxf>
              <font>
                <color theme="1"/>
              </font>
            </x14:dxf>
          </x14:cfRule>
          <xm:sqref>D92:E92</xm:sqref>
        </x14:conditionalFormatting>
        <x14:conditionalFormatting xmlns:xm="http://schemas.microsoft.com/office/excel/2006/main">
          <x14:cfRule type="expression" priority="33" id="{396BA10C-FFD5-455F-814B-F101D1A64240}">
            <xm:f>$E$12=INputs!$AZ$3</xm:f>
            <x14:dxf>
              <font>
                <color theme="1"/>
              </font>
            </x14:dxf>
          </x14:cfRule>
          <xm:sqref>D93:E93</xm:sqref>
        </x14:conditionalFormatting>
        <x14:conditionalFormatting xmlns:xm="http://schemas.microsoft.com/office/excel/2006/main">
          <x14:cfRule type="expression" priority="35" id="{BF6E7A18-7BEC-4704-9F7A-A832A23BECAD}">
            <xm:f>$E90=INputs!$AZ$3</xm:f>
            <x14:dxf>
              <font>
                <color theme="1"/>
              </font>
            </x14:dxf>
          </x14:cfRule>
          <xm:sqref>D94:E94</xm:sqref>
        </x14:conditionalFormatting>
        <x14:conditionalFormatting xmlns:xm="http://schemas.microsoft.com/office/excel/2006/main">
          <x14:cfRule type="expression" priority="28" id="{21178AEC-3905-4769-96B6-C58B65A45C6F}">
            <xm:f>$E96=INputs!$AZ$3</xm:f>
            <x14:dxf>
              <font>
                <color theme="1"/>
              </font>
            </x14:dxf>
          </x14:cfRule>
          <xm:sqref>D98:E98</xm:sqref>
        </x14:conditionalFormatting>
        <x14:conditionalFormatting xmlns:xm="http://schemas.microsoft.com/office/excel/2006/main">
          <x14:cfRule type="expression" priority="25" id="{C183F19E-83C4-4CAD-B659-175E7E992663}">
            <xm:f>$E$12=INputs!$AZ$3</xm:f>
            <x14:dxf>
              <font>
                <color theme="1"/>
              </font>
            </x14:dxf>
          </x14:cfRule>
          <xm:sqref>D99:E99</xm:sqref>
        </x14:conditionalFormatting>
        <x14:conditionalFormatting xmlns:xm="http://schemas.microsoft.com/office/excel/2006/main">
          <x14:cfRule type="expression" priority="27" id="{838026A2-07BE-41B0-ACA2-1BBD68A9CAC9}">
            <xm:f>$E96=INputs!$AZ$3</xm:f>
            <x14:dxf>
              <font>
                <color theme="1"/>
              </font>
            </x14:dxf>
          </x14:cfRule>
          <xm:sqref>D100:E100</xm:sqref>
        </x14:conditionalFormatting>
        <x14:conditionalFormatting xmlns:xm="http://schemas.microsoft.com/office/excel/2006/main">
          <x14:cfRule type="expression" priority="32" id="{DE284DB7-1136-4646-A083-12001D8C0564}">
            <xm:f>$E102=INputs!$AZ$3</xm:f>
            <x14:dxf>
              <font>
                <color theme="1"/>
              </font>
            </x14:dxf>
          </x14:cfRule>
          <xm:sqref>D104:E104</xm:sqref>
        </x14:conditionalFormatting>
        <x14:conditionalFormatting xmlns:xm="http://schemas.microsoft.com/office/excel/2006/main">
          <x14:cfRule type="expression" priority="29" id="{3A16BBE7-6260-4349-9E7E-BC417C37D694}">
            <xm:f>$E$12=INputs!$AZ$3</xm:f>
            <x14:dxf>
              <font>
                <color theme="1"/>
              </font>
            </x14:dxf>
          </x14:cfRule>
          <xm:sqref>D105:E105</xm:sqref>
        </x14:conditionalFormatting>
        <x14:conditionalFormatting xmlns:xm="http://schemas.microsoft.com/office/excel/2006/main">
          <x14:cfRule type="expression" priority="31" id="{E0AE9492-5026-49E1-9CF3-F05418B38FD6}">
            <xm:f>$E102=INputs!$AZ$3</xm:f>
            <x14:dxf>
              <font>
                <color theme="1"/>
              </font>
            </x14:dxf>
          </x14:cfRule>
          <xm:sqref>D106:E106</xm:sqref>
        </x14:conditionalFormatting>
        <x14:conditionalFormatting xmlns:xm="http://schemas.microsoft.com/office/excel/2006/main">
          <x14:cfRule type="expression" priority="24" id="{BDE25F99-1A39-4B32-8A9A-7CAAF8B546B4}">
            <xm:f>$E108=INputs!$AZ$3</xm:f>
            <x14:dxf>
              <font>
                <color theme="1"/>
              </font>
            </x14:dxf>
          </x14:cfRule>
          <xm:sqref>D110:E110</xm:sqref>
        </x14:conditionalFormatting>
        <x14:conditionalFormatting xmlns:xm="http://schemas.microsoft.com/office/excel/2006/main">
          <x14:cfRule type="expression" priority="21" id="{C0701E6C-298C-419A-A9FF-DDB6479D8F86}">
            <xm:f>$E$12=INputs!$AZ$3</xm:f>
            <x14:dxf>
              <font>
                <color theme="1"/>
              </font>
            </x14:dxf>
          </x14:cfRule>
          <xm:sqref>D111:E111</xm:sqref>
        </x14:conditionalFormatting>
        <x14:conditionalFormatting xmlns:xm="http://schemas.microsoft.com/office/excel/2006/main">
          <x14:cfRule type="expression" priority="23" id="{EB8C41BE-0D33-4977-A1A6-AF3F7E87184B}">
            <xm:f>$E108=INputs!$AZ$3</xm:f>
            <x14:dxf>
              <font>
                <color theme="1"/>
              </font>
            </x14:dxf>
          </x14:cfRule>
          <xm:sqref>D112:E112</xm:sqref>
        </x14:conditionalFormatting>
        <x14:conditionalFormatting xmlns:xm="http://schemas.microsoft.com/office/excel/2006/main">
          <x14:cfRule type="expression" priority="20" id="{A519C586-FF76-4F62-AD05-429B27D05EE3}">
            <xm:f>$E114=INputs!$AZ$3</xm:f>
            <x14:dxf>
              <font>
                <color theme="1"/>
              </font>
            </x14:dxf>
          </x14:cfRule>
          <xm:sqref>D116:E116</xm:sqref>
        </x14:conditionalFormatting>
        <x14:conditionalFormatting xmlns:xm="http://schemas.microsoft.com/office/excel/2006/main">
          <x14:cfRule type="expression" priority="17" id="{D88B6ABD-803E-4A7C-9AC6-372A17D7B25B}">
            <xm:f>$E$12=INputs!$AZ$3</xm:f>
            <x14:dxf>
              <font>
                <color theme="1"/>
              </font>
            </x14:dxf>
          </x14:cfRule>
          <xm:sqref>D117:E117</xm:sqref>
        </x14:conditionalFormatting>
        <x14:conditionalFormatting xmlns:xm="http://schemas.microsoft.com/office/excel/2006/main">
          <x14:cfRule type="expression" priority="19" id="{1F7C6A3A-6AC0-4A63-8776-8ECD2639FF72}">
            <xm:f>$E114=INputs!$AZ$3</xm:f>
            <x14:dxf>
              <font>
                <color theme="1"/>
              </font>
            </x14:dxf>
          </x14:cfRule>
          <xm:sqref>D118:E118</xm:sqref>
        </x14:conditionalFormatting>
        <x14:conditionalFormatting xmlns:xm="http://schemas.microsoft.com/office/excel/2006/main">
          <x14:cfRule type="expression" priority="8" id="{F8741A5D-87A6-41D7-9116-9B25FCC136E4}">
            <xm:f>$E120=INputs!$AZ$3</xm:f>
            <x14:dxf>
              <font>
                <color theme="1"/>
              </font>
            </x14:dxf>
          </x14:cfRule>
          <xm:sqref>D122:E122</xm:sqref>
        </x14:conditionalFormatting>
        <x14:conditionalFormatting xmlns:xm="http://schemas.microsoft.com/office/excel/2006/main">
          <x14:cfRule type="expression" priority="5" id="{B8245BC3-BA44-4321-8465-21038B164822}">
            <xm:f>$E$12=INputs!$AZ$3</xm:f>
            <x14:dxf>
              <font>
                <color theme="1"/>
              </font>
            </x14:dxf>
          </x14:cfRule>
          <xm:sqref>D123:E123</xm:sqref>
        </x14:conditionalFormatting>
        <x14:conditionalFormatting xmlns:xm="http://schemas.microsoft.com/office/excel/2006/main">
          <x14:cfRule type="expression" priority="7" id="{9C2E3A35-70E5-4DD1-A221-4130530E5400}">
            <xm:f>$E120=INputs!$AZ$3</xm:f>
            <x14:dxf>
              <font>
                <color theme="1"/>
              </font>
            </x14:dxf>
          </x14:cfRule>
          <xm:sqref>D124:E124</xm:sqref>
        </x14:conditionalFormatting>
        <x14:conditionalFormatting xmlns:xm="http://schemas.microsoft.com/office/excel/2006/main">
          <x14:cfRule type="expression" priority="4" id="{6EB4E429-F5A5-43EF-B495-2472EC7B23A5}">
            <xm:f>$E126=INputs!$AZ$3</xm:f>
            <x14:dxf>
              <font>
                <color theme="1"/>
              </font>
            </x14:dxf>
          </x14:cfRule>
          <xm:sqref>D128:E128</xm:sqref>
        </x14:conditionalFormatting>
        <x14:conditionalFormatting xmlns:xm="http://schemas.microsoft.com/office/excel/2006/main">
          <x14:cfRule type="expression" priority="1" id="{B77E763B-A5BD-40EF-915D-9953E1FB3971}">
            <xm:f>$E$12=INputs!$AZ$3</xm:f>
            <x14:dxf>
              <font>
                <color theme="1"/>
              </font>
            </x14:dxf>
          </x14:cfRule>
          <xm:sqref>D129:E129</xm:sqref>
        </x14:conditionalFormatting>
        <x14:conditionalFormatting xmlns:xm="http://schemas.microsoft.com/office/excel/2006/main">
          <x14:cfRule type="expression" priority="3" id="{F2C1786A-2240-402A-A6B7-4F60B6BDFDD4}">
            <xm:f>$E126=INputs!$AZ$3</xm:f>
            <x14:dxf>
              <font>
                <color theme="1"/>
              </font>
            </x14:dxf>
          </x14:cfRule>
          <xm:sqref>D130:E130</xm:sqref>
        </x14:conditionalFormatting>
        <x14:conditionalFormatting xmlns:xm="http://schemas.microsoft.com/office/excel/2006/main">
          <x14:cfRule type="expression" priority="117" id="{ED55928B-1615-459C-9BF8-E6E6309DB928}">
            <xm:f>$E12=INputs!$AZ$3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$E18=INputs!$AZ$3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$E24=INputs!$AZ$3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$E30=INputs!$AZ$3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$E36=INputs!$AZ$3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$E42=INputs!$AZ$3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$E48=INputs!$AZ$3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$E54=INputs!$AZ$3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$E60=INputs!$AZ$3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$E66=INputs!$AZ$3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$E72=INputs!$AZ$3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$E78=INputs!$AZ$3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$E84=INputs!$AZ$3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$E90=INputs!$AZ$3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$E96=INputs!$AZ$3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$E102=INputs!$AZ$3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$E108=INputs!$AZ$3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$E114=INputs!$AZ$3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$E120=INputs!$AZ$3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$E126=INputs!$AZ$3</xm:f>
            <x14:dxf>
              <font>
                <color theme="0" tint="-0.34998626667073579"/>
              </font>
            </x14:dxf>
          </x14:cfRule>
          <xm:sqref>E127:F127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70"/>
  <sheetViews>
    <sheetView showGridLines="0" zoomScaleNormal="100" workbookViewId="0">
      <pane xSplit="1" ySplit="2" topLeftCell="E7" activePane="bottomRight" state="frozen"/>
      <selection pane="topRight" activeCell="B1" sqref="B1"/>
      <selection pane="bottomLeft" activeCell="A3" sqref="A3"/>
      <selection pane="bottomRight" activeCell="H1" sqref="H1"/>
    </sheetView>
  </sheetViews>
  <sheetFormatPr defaultRowHeight="14.5" outlineLevelRow="1" x14ac:dyDescent="0.35"/>
  <cols>
    <col min="1" max="1" width="6.7265625" style="246" hidden="1" customWidth="1"/>
    <col min="2" max="2" width="3.81640625" style="495" customWidth="1"/>
    <col min="3" max="3" width="1.7265625" style="34" hidden="1" customWidth="1"/>
    <col min="4" max="4" width="24.453125" bestFit="1" customWidth="1"/>
    <col min="5" max="5" width="4.81640625" customWidth="1"/>
    <col min="6" max="6" width="33.1796875" customWidth="1"/>
    <col min="7" max="7" width="5.1796875" customWidth="1"/>
    <col min="8" max="8" width="31.1796875" customWidth="1"/>
    <col min="9" max="9" width="4.26953125" customWidth="1"/>
    <col min="10" max="10" width="22.453125" customWidth="1"/>
    <col min="11" max="11" width="5.1796875" customWidth="1"/>
    <col min="12" max="12" width="28.81640625" customWidth="1"/>
    <col min="13" max="13" width="5.453125" customWidth="1"/>
    <col min="14" max="14" width="13.54296875" customWidth="1"/>
    <col min="15" max="15" width="5" customWidth="1"/>
    <col min="16" max="16" width="27.54296875" customWidth="1"/>
    <col min="17" max="17" width="11" customWidth="1"/>
    <col min="18" max="18" width="2.54296875" customWidth="1"/>
    <col min="19" max="20" width="13.1796875" customWidth="1"/>
    <col min="21" max="21" width="29.453125" customWidth="1"/>
    <col min="22" max="22" width="8.7265625" customWidth="1"/>
    <col min="23" max="23" width="38" customWidth="1"/>
    <col min="24" max="24" width="4.54296875" customWidth="1"/>
    <col min="25" max="25" width="20.7265625" customWidth="1"/>
    <col min="26" max="26" width="22.81640625" customWidth="1"/>
    <col min="27" max="27" width="4.453125" customWidth="1"/>
    <col min="28" max="28" width="4.1796875" customWidth="1"/>
    <col min="29" max="29" width="40.81640625" customWidth="1"/>
    <col min="30" max="30" width="3.54296875" hidden="1" customWidth="1"/>
    <col min="31" max="31" width="5.26953125" customWidth="1"/>
    <col min="32" max="32" width="42.26953125" customWidth="1"/>
    <col min="33" max="33" width="1.26953125" customWidth="1"/>
    <col min="34" max="34" width="3.26953125" bestFit="1" customWidth="1"/>
    <col min="35" max="35" width="25.81640625" customWidth="1"/>
    <col min="36" max="36" width="2" bestFit="1" customWidth="1"/>
    <col min="37" max="37" width="3.26953125" bestFit="1" customWidth="1"/>
    <col min="38" max="38" width="35.81640625" customWidth="1"/>
    <col min="39" max="39" width="22" bestFit="1" customWidth="1"/>
    <col min="40" max="40" width="2.1796875" customWidth="1"/>
    <col min="41" max="41" width="3.26953125" bestFit="1" customWidth="1"/>
    <col min="42" max="42" width="30.1796875" customWidth="1"/>
    <col min="43" max="43" width="4" customWidth="1"/>
    <col min="44" max="44" width="3.1796875" customWidth="1"/>
    <col min="45" max="45" width="3.26953125" bestFit="1" customWidth="1"/>
    <col min="46" max="46" width="19.54296875" customWidth="1"/>
    <col min="47" max="47" width="24" customWidth="1"/>
    <col min="48" max="48" width="2.1796875" customWidth="1"/>
    <col min="49" max="49" width="3.26953125" bestFit="1" customWidth="1"/>
    <col min="50" max="50" width="30.54296875" customWidth="1"/>
    <col min="51" max="51" width="2.1796875" customWidth="1"/>
    <col min="52" max="52" width="35.54296875" customWidth="1"/>
  </cols>
  <sheetData>
    <row r="1" spans="1:37" ht="33" customHeight="1" x14ac:dyDescent="0.65">
      <c r="A1" s="301"/>
      <c r="B1" s="510"/>
      <c r="C1" s="313"/>
      <c r="D1" s="312" t="s">
        <v>113</v>
      </c>
      <c r="E1" s="236"/>
      <c r="F1" s="879" t="s">
        <v>370</v>
      </c>
      <c r="G1" s="879"/>
      <c r="H1" s="310">
        <v>1</v>
      </c>
      <c r="I1" s="311"/>
      <c r="J1" s="310">
        <v>1</v>
      </c>
      <c r="K1" s="311"/>
      <c r="L1" s="310">
        <v>1</v>
      </c>
      <c r="M1" s="311"/>
      <c r="N1" s="893">
        <v>1</v>
      </c>
      <c r="O1" s="894"/>
      <c r="P1" s="307"/>
      <c r="Q1" s="237"/>
      <c r="R1" s="237"/>
      <c r="S1" s="236"/>
      <c r="T1" s="236"/>
      <c r="U1" s="236"/>
      <c r="V1" s="236"/>
      <c r="W1" s="236"/>
      <c r="X1" s="236"/>
      <c r="Y1" s="236"/>
      <c r="Z1" s="236"/>
      <c r="AA1" s="236"/>
      <c r="AB1" s="236"/>
      <c r="AC1" s="236"/>
      <c r="AD1" s="236"/>
      <c r="AE1" s="236"/>
      <c r="AF1" s="236"/>
      <c r="AG1" s="236"/>
      <c r="AH1" s="236"/>
      <c r="AI1" s="236"/>
      <c r="AJ1" s="236"/>
      <c r="AK1" s="236"/>
    </row>
    <row r="2" spans="1:37" s="13" customFormat="1" ht="35.15" customHeight="1" x14ac:dyDescent="0.35">
      <c r="A2" s="306"/>
      <c r="B2" s="496"/>
      <c r="C2" s="314"/>
      <c r="D2" s="306"/>
      <c r="E2" s="306"/>
      <c r="F2" s="879"/>
      <c r="G2" s="879"/>
      <c r="H2" s="308" t="str">
        <f>D7</f>
        <v>Sensitivity Labels</v>
      </c>
      <c r="I2" s="306"/>
      <c r="J2" s="308" t="str">
        <f>D43</f>
        <v>Publishing</v>
      </c>
      <c r="K2" s="308"/>
      <c r="L2" s="308" t="str">
        <f>D54</f>
        <v>Service-Side Auto-Labeling Policies</v>
      </c>
      <c r="M2" s="308"/>
      <c r="N2" s="895" t="str">
        <f>D61</f>
        <v>Data Loss Prevention (DLP)</v>
      </c>
      <c r="O2" s="895"/>
      <c r="P2" s="236"/>
      <c r="Q2" s="306"/>
      <c r="R2" s="306"/>
      <c r="S2" s="306"/>
      <c r="T2" s="306"/>
      <c r="U2" s="306"/>
      <c r="V2" s="306"/>
      <c r="W2" s="306"/>
      <c r="X2" s="306"/>
      <c r="Y2" s="306"/>
      <c r="Z2" s="306"/>
      <c r="AA2" s="306"/>
      <c r="AB2" s="306"/>
      <c r="AC2" s="306"/>
      <c r="AD2" s="306"/>
      <c r="AE2" s="306"/>
      <c r="AF2" s="306"/>
      <c r="AG2" s="306"/>
      <c r="AH2" s="306"/>
      <c r="AI2" s="306"/>
      <c r="AJ2" s="306"/>
      <c r="AK2" s="306"/>
    </row>
    <row r="3" spans="1:37" s="13" customFormat="1" ht="35.15" hidden="1" customHeight="1" outlineLevel="1" x14ac:dyDescent="0.35">
      <c r="A3" s="306"/>
      <c r="B3" s="517"/>
      <c r="C3" s="863" t="s">
        <v>122</v>
      </c>
      <c r="D3" s="566" t="s">
        <v>269</v>
      </c>
      <c r="E3" s="566"/>
      <c r="F3" s="566"/>
      <c r="G3" s="316"/>
      <c r="H3" s="868" t="s">
        <v>371</v>
      </c>
      <c r="I3" s="317"/>
      <c r="J3" s="868" t="s">
        <v>372</v>
      </c>
      <c r="K3" s="318"/>
      <c r="L3" s="868" t="s">
        <v>373</v>
      </c>
      <c r="M3" s="318"/>
      <c r="N3" s="870" t="s">
        <v>374</v>
      </c>
      <c r="O3" s="871"/>
      <c r="P3"/>
    </row>
    <row r="4" spans="1:37" s="13" customFormat="1" ht="48.65" hidden="1" customHeight="1" outlineLevel="1" x14ac:dyDescent="0.35">
      <c r="A4" s="306"/>
      <c r="B4" s="517"/>
      <c r="C4" s="864"/>
      <c r="D4" s="566"/>
      <c r="E4" s="566"/>
      <c r="F4" s="566"/>
      <c r="G4" s="316"/>
      <c r="H4" s="869"/>
      <c r="I4" s="317"/>
      <c r="J4" s="869"/>
      <c r="K4" s="318"/>
      <c r="L4" s="869"/>
      <c r="M4" s="318"/>
      <c r="N4" s="620"/>
      <c r="O4" s="621"/>
      <c r="P4"/>
    </row>
    <row r="5" spans="1:37" s="13" customFormat="1" ht="35.15" hidden="1" customHeight="1" outlineLevel="1" x14ac:dyDescent="0.35">
      <c r="A5" s="306"/>
      <c r="B5" s="517"/>
      <c r="C5" s="873" t="s">
        <v>130</v>
      </c>
      <c r="D5" s="571"/>
      <c r="E5" s="571"/>
      <c r="F5" s="571"/>
      <c r="G5" s="316"/>
      <c r="H5" s="319"/>
      <c r="I5" s="317"/>
      <c r="J5" s="319"/>
      <c r="K5" s="318"/>
      <c r="L5" s="319"/>
      <c r="M5" s="318"/>
      <c r="N5" s="882"/>
      <c r="O5" s="882"/>
      <c r="P5"/>
    </row>
    <row r="6" spans="1:37" s="13" customFormat="1" ht="35.15" hidden="1" customHeight="1" outlineLevel="1" x14ac:dyDescent="0.35">
      <c r="A6" s="306"/>
      <c r="B6" s="517"/>
      <c r="C6" s="873"/>
      <c r="D6" s="571"/>
      <c r="E6" s="571"/>
      <c r="F6" s="571"/>
      <c r="G6" s="316"/>
      <c r="H6" s="319"/>
      <c r="I6" s="317"/>
      <c r="J6" s="319"/>
      <c r="K6" s="318"/>
      <c r="L6" s="319"/>
      <c r="M6" s="318"/>
      <c r="N6" s="882"/>
      <c r="O6" s="882"/>
      <c r="P6"/>
    </row>
    <row r="7" spans="1:37" ht="18.5" collapsed="1" x14ac:dyDescent="0.45">
      <c r="C7" s="386"/>
      <c r="D7" s="248" t="str">
        <f>'Sensitivity Labels'!C1</f>
        <v>Sensitivity Labels</v>
      </c>
      <c r="E7" s="209"/>
    </row>
    <row r="8" spans="1:37" s="242" customFormat="1" ht="29.5" customHeight="1" x14ac:dyDescent="0.35">
      <c r="A8" s="302"/>
      <c r="B8" s="497"/>
      <c r="C8" s="314"/>
      <c r="D8" s="509" t="str">
        <f>'Sensitivity Labels'!C3</f>
        <v>Label/Parent Label/Label Group/Sub-Label:</v>
      </c>
      <c r="E8" s="880" t="str">
        <f>'Sensitivity Labels'!D3</f>
        <v>Name:</v>
      </c>
      <c r="F8" s="828"/>
      <c r="G8" s="828" t="str">
        <f>'Sensitivity Labels'!E3</f>
        <v>Display Name:</v>
      </c>
      <c r="H8" s="828"/>
      <c r="I8" s="828" t="str">
        <f>'Sensitivity Labels'!F3</f>
        <v>Scope:</v>
      </c>
      <c r="J8" s="828"/>
      <c r="K8" s="828"/>
      <c r="L8" s="828"/>
      <c r="M8" s="828"/>
      <c r="N8" s="828"/>
      <c r="O8" s="828"/>
      <c r="P8" s="828"/>
      <c r="Q8" s="828"/>
      <c r="R8" s="828" t="str">
        <f>'Sensitivity Labels'!I3</f>
        <v>Description for users:</v>
      </c>
      <c r="S8" s="828"/>
      <c r="T8" s="828"/>
      <c r="U8" s="828"/>
      <c r="V8" s="828" t="str">
        <f>'Sensitivity Labels'!J3</f>
        <v>Description for admins:</v>
      </c>
      <c r="W8" s="828"/>
      <c r="X8" s="828" t="str">
        <f>'Sensitivity Labels'!K3</f>
        <v>Label Color:</v>
      </c>
      <c r="Y8" s="828"/>
    </row>
    <row r="9" spans="1:37" x14ac:dyDescent="0.35">
      <c r="A9" s="246">
        <f>VLOOKUP(B9,'Sensitivity Labels'!$A$11:$K$170,2,FALSE)</f>
        <v>11</v>
      </c>
      <c r="B9" s="896">
        <f>H$1</f>
        <v>1</v>
      </c>
      <c r="C9" s="315"/>
      <c r="D9" s="544" t="str">
        <f>IF(VLOOKUP($A9,'Sensitivity Labels'!$B$11:$K$170,2,FALSE)="","",VLOOKUP($A9,'Sensitivity Labels'!$B$11:$K$170,2,FALSE))</f>
        <v/>
      </c>
      <c r="E9" s="829" t="str">
        <f>IF(VLOOKUP($A9,'Sensitivity Labels'!$B$11:$K$170,3,FALSE)="","",VLOOKUP($A9,'Sensitivity Labels'!$B$11:$K$170,3,FALSE))</f>
        <v/>
      </c>
      <c r="F9" s="628"/>
      <c r="G9" s="829" t="str">
        <f>IF(VLOOKUP($A9,'Sensitivity Labels'!$B$11:$K$170,4,FALSE)="","",VLOOKUP($A9,'Sensitivity Labels'!$B$11:$K$170,4,FALSE))</f>
        <v/>
      </c>
      <c r="H9" s="628"/>
      <c r="I9" s="428" t="b">
        <f>VLOOKUP($A9,'Sensitivity Labels'!$B$11:$K$170,5,FALSE)</f>
        <v>0</v>
      </c>
      <c r="J9" s="271" t="s">
        <v>141</v>
      </c>
      <c r="K9" s="885" t="s">
        <v>142</v>
      </c>
      <c r="L9" s="885"/>
      <c r="M9" s="885"/>
      <c r="N9" s="885"/>
      <c r="O9" s="885"/>
      <c r="P9" s="885"/>
      <c r="Q9" s="885"/>
      <c r="R9" s="829" t="str">
        <f>IF(VLOOKUP($A9,'Sensitivity Labels'!$B$11:$K$170,8,FALSE)="","",VLOOKUP($A9,'Sensitivity Labels'!$B$11:$K$170,8,FALSE))</f>
        <v/>
      </c>
      <c r="S9" s="830"/>
      <c r="T9" s="830"/>
      <c r="U9" s="628"/>
      <c r="V9" s="829" t="str">
        <f>IF(VLOOKUP($A9,'Sensitivity Labels'!$B$11:$K$170,9,FALSE)="","",VLOOKUP($A9,'Sensitivity Labels'!$B$11:$K$170,9,FALSE))</f>
        <v/>
      </c>
      <c r="W9" s="830"/>
      <c r="X9" s="835">
        <f>VLOOKUP($A9,'Sensitivity Labels'!$B$11:$K$170,10,FALSE)</f>
        <v>0</v>
      </c>
      <c r="Y9" s="836"/>
    </row>
    <row r="10" spans="1:37" x14ac:dyDescent="0.35">
      <c r="A10" s="246">
        <f t="shared" ref="A10:A15" si="0">A9+1</f>
        <v>12</v>
      </c>
      <c r="B10" s="897"/>
      <c r="C10" s="315"/>
      <c r="D10" s="544"/>
      <c r="E10" s="699"/>
      <c r="F10" s="626"/>
      <c r="G10" s="699"/>
      <c r="H10" s="626"/>
      <c r="I10" s="25"/>
      <c r="J10" s="25"/>
      <c r="L10" s="3"/>
      <c r="M10" s="3"/>
      <c r="N10" s="3"/>
      <c r="O10" s="3"/>
      <c r="P10" s="3"/>
      <c r="Q10" s="3"/>
      <c r="R10" s="699"/>
      <c r="S10" s="831"/>
      <c r="T10" s="831"/>
      <c r="U10" s="626"/>
      <c r="V10" s="699"/>
      <c r="W10" s="831"/>
      <c r="X10" s="837"/>
      <c r="Y10" s="838"/>
    </row>
    <row r="11" spans="1:37" x14ac:dyDescent="0.35">
      <c r="A11" s="246">
        <f t="shared" si="0"/>
        <v>13</v>
      </c>
      <c r="B11" s="897"/>
      <c r="C11" s="315"/>
      <c r="D11" s="544"/>
      <c r="E11" s="699"/>
      <c r="F11" s="626"/>
      <c r="G11" s="699"/>
      <c r="H11" s="626"/>
      <c r="I11" s="429" t="b">
        <f>VLOOKUP($A11,'Sensitivity Labels'!$B$11:$K$170,5,FALSE)</f>
        <v>0</v>
      </c>
      <c r="J11" s="25" t="s">
        <v>2</v>
      </c>
      <c r="K11" s="886" t="s">
        <v>143</v>
      </c>
      <c r="L11" s="886"/>
      <c r="M11" s="886"/>
      <c r="N11" s="886"/>
      <c r="O11" s="886"/>
      <c r="P11" s="886"/>
      <c r="Q11" s="886"/>
      <c r="R11" s="699"/>
      <c r="S11" s="831"/>
      <c r="T11" s="831"/>
      <c r="U11" s="626"/>
      <c r="V11" s="699"/>
      <c r="W11" s="831"/>
      <c r="X11" s="837"/>
      <c r="Y11" s="838"/>
    </row>
    <row r="12" spans="1:37" x14ac:dyDescent="0.35">
      <c r="A12" s="246">
        <f t="shared" si="0"/>
        <v>14</v>
      </c>
      <c r="B12" s="897"/>
      <c r="C12" s="315"/>
      <c r="D12" s="544"/>
      <c r="E12" s="699"/>
      <c r="F12" s="626"/>
      <c r="G12" s="699"/>
      <c r="H12" s="626"/>
      <c r="I12" s="25"/>
      <c r="J12" s="25"/>
      <c r="L12" s="3"/>
      <c r="M12" s="3"/>
      <c r="N12" s="3"/>
      <c r="O12" s="3"/>
      <c r="P12" s="3"/>
      <c r="Q12" s="3"/>
      <c r="R12" s="699"/>
      <c r="S12" s="831"/>
      <c r="T12" s="831"/>
      <c r="U12" s="626"/>
      <c r="V12" s="699"/>
      <c r="W12" s="831"/>
      <c r="X12" s="837"/>
      <c r="Y12" s="838"/>
    </row>
    <row r="13" spans="1:37" x14ac:dyDescent="0.35">
      <c r="A13" s="246">
        <f t="shared" si="0"/>
        <v>15</v>
      </c>
      <c r="B13" s="897"/>
      <c r="C13" s="315"/>
      <c r="D13" s="544"/>
      <c r="E13" s="699"/>
      <c r="F13" s="626"/>
      <c r="G13" s="699"/>
      <c r="H13" s="626"/>
      <c r="I13" s="430" t="b">
        <f>VLOOKUP($A13,'Sensitivity Labels'!$B$11:$K$170,5,FALSE)</f>
        <v>0</v>
      </c>
      <c r="J13" s="81" t="s">
        <v>144</v>
      </c>
      <c r="K13" s="630" t="s">
        <v>145</v>
      </c>
      <c r="L13" s="630"/>
      <c r="M13" s="630"/>
      <c r="N13" s="630"/>
      <c r="O13" s="630"/>
      <c r="P13" s="630"/>
      <c r="Q13" s="630"/>
      <c r="R13" s="699"/>
      <c r="S13" s="831"/>
      <c r="T13" s="831"/>
      <c r="U13" s="626"/>
      <c r="V13" s="699"/>
      <c r="W13" s="831"/>
      <c r="X13" s="837"/>
      <c r="Y13" s="838"/>
    </row>
    <row r="14" spans="1:37" x14ac:dyDescent="0.35">
      <c r="A14" s="246">
        <f t="shared" si="0"/>
        <v>16</v>
      </c>
      <c r="B14" s="897"/>
      <c r="C14" s="315"/>
      <c r="D14" s="544"/>
      <c r="E14" s="699"/>
      <c r="F14" s="626"/>
      <c r="G14" s="699"/>
      <c r="H14" s="626"/>
      <c r="I14" s="25"/>
      <c r="J14" s="25"/>
      <c r="L14" s="3"/>
      <c r="M14" s="3"/>
      <c r="N14" s="3"/>
      <c r="O14" s="3"/>
      <c r="P14" s="3"/>
      <c r="Q14" s="3"/>
      <c r="R14" s="699"/>
      <c r="S14" s="831"/>
      <c r="T14" s="831"/>
      <c r="U14" s="626"/>
      <c r="V14" s="699"/>
      <c r="W14" s="831"/>
      <c r="X14" s="837"/>
      <c r="Y14" s="838"/>
    </row>
    <row r="15" spans="1:37" ht="30" customHeight="1" x14ac:dyDescent="0.35">
      <c r="A15" s="246">
        <f t="shared" si="0"/>
        <v>17</v>
      </c>
      <c r="B15" s="898"/>
      <c r="C15" s="315"/>
      <c r="D15" s="805"/>
      <c r="E15" s="832"/>
      <c r="F15" s="834"/>
      <c r="G15" s="832"/>
      <c r="H15" s="834"/>
      <c r="I15" s="282" t="b">
        <f>VLOOKUP($A15,'Sensitivity Labels'!$B$11:$K$170,5,FALSE)</f>
        <v>0</v>
      </c>
      <c r="J15" s="431" t="s">
        <v>96</v>
      </c>
      <c r="K15" s="887" t="s">
        <v>146</v>
      </c>
      <c r="L15" s="887"/>
      <c r="M15" s="887"/>
      <c r="N15" s="887"/>
      <c r="O15" s="887"/>
      <c r="P15" s="887"/>
      <c r="Q15" s="887"/>
      <c r="R15" s="832"/>
      <c r="S15" s="833"/>
      <c r="T15" s="833"/>
      <c r="U15" s="834"/>
      <c r="V15" s="832"/>
      <c r="W15" s="833"/>
      <c r="X15" s="839"/>
      <c r="Y15" s="840"/>
    </row>
    <row r="16" spans="1:37" ht="4" customHeight="1" x14ac:dyDescent="0.35">
      <c r="B16" s="133"/>
      <c r="C16" s="315"/>
    </row>
    <row r="17" spans="1:34" ht="18.5" x14ac:dyDescent="0.45">
      <c r="C17" s="315"/>
      <c r="D17" s="248" t="str">
        <f>'Emails, Files, &amp; Other Data'!C1</f>
        <v>Emails, Files, &amp; Other Data Assets</v>
      </c>
      <c r="E17" s="209"/>
    </row>
    <row r="18" spans="1:34" s="241" customFormat="1" ht="32.5" customHeight="1" x14ac:dyDescent="0.35">
      <c r="A18" s="303"/>
      <c r="B18" s="498"/>
      <c r="C18" s="315"/>
      <c r="D18" s="309" t="str">
        <f>'Emails, Files, &amp; Other Data'!C3</f>
        <v>Label/Sub-Label Name:</v>
      </c>
      <c r="E18" s="881" t="str">
        <f>'Emails, Files, &amp; Other Data'!E3</f>
        <v>Choose protection settings for the types of items you selected:</v>
      </c>
      <c r="F18" s="881"/>
      <c r="G18" s="888" t="str">
        <f>'Emails, Files, &amp; Other Data'!H3</f>
        <v>Remove or Configure:</v>
      </c>
      <c r="H18" s="888"/>
      <c r="I18" s="888" t="str">
        <f>'Emails, Files, &amp; Other Data'!J3</f>
        <v>Assign:</v>
      </c>
      <c r="J18" s="888"/>
      <c r="K18" s="844" t="str">
        <f>'Emails, Files, &amp; Other Data'!L3</f>
        <v>User access to content expires:</v>
      </c>
      <c r="L18" s="845"/>
      <c r="M18" s="845"/>
      <c r="N18" s="846"/>
      <c r="O18" s="888" t="str">
        <f>'Emails, Files, &amp; Other Data'!O3</f>
        <v>Allow offline access:</v>
      </c>
      <c r="P18" s="888"/>
      <c r="Q18" s="888"/>
      <c r="R18" s="844" t="str">
        <f>'Emails, Files, &amp; Other Data'!R3</f>
        <v>Assign Permissions Now:</v>
      </c>
      <c r="S18" s="845"/>
      <c r="T18" s="845"/>
      <c r="U18" s="846"/>
      <c r="V18" s="855" t="str">
        <f>'Emails, Files, &amp; Other Data'!U3</f>
        <v>Let users assign permissions when they apply the label:</v>
      </c>
      <c r="W18" s="856"/>
      <c r="X18" s="841" t="str">
        <f>'Emails, Files, &amp; Other Data'!X3</f>
        <v>Content Marking:</v>
      </c>
      <c r="Y18" s="841"/>
      <c r="Z18" s="841"/>
      <c r="AA18" s="844" t="str">
        <f>'Emails, Files, &amp; Other Data'!AB3</f>
        <v>Auto-labeling for files and emails: "Client-side Auto-Labeling"</v>
      </c>
      <c r="AB18" s="845"/>
      <c r="AC18" s="845"/>
      <c r="AD18" s="845"/>
      <c r="AE18" s="845"/>
      <c r="AF18" s="845"/>
      <c r="AG18" s="846"/>
    </row>
    <row r="19" spans="1:34" ht="32.5" customHeight="1" x14ac:dyDescent="0.35">
      <c r="A19" s="246">
        <f>VLOOKUP(B19,'Emails, Files, &amp; Other Data'!A10:B246,2,FALSE)</f>
        <v>11</v>
      </c>
      <c r="B19" s="905">
        <f>H$1</f>
        <v>1</v>
      </c>
      <c r="C19" s="315"/>
      <c r="D19" s="904" t="str">
        <f>IF(VLOOKUP(A19,'Emails, Files, &amp; Other Data'!$B$10:$AE$248,2,FALSE)="","",VLOOKUP(A19,'Emails, Files, &amp; Other Data'!$B$10:$AE$248,2,FALSE))</f>
        <v>Please fill out Sensitivity Labels Tab</v>
      </c>
      <c r="E19" s="477"/>
      <c r="F19" s="478"/>
      <c r="G19" s="889"/>
      <c r="H19" s="890"/>
      <c r="I19" s="891"/>
      <c r="J19" s="892"/>
      <c r="K19" s="451"/>
      <c r="L19" s="426"/>
      <c r="M19" s="426"/>
      <c r="N19" s="426"/>
      <c r="O19" s="447"/>
      <c r="P19" s="24"/>
      <c r="Q19" s="426"/>
      <c r="R19" s="853" t="s">
        <v>182</v>
      </c>
      <c r="S19" s="860"/>
      <c r="T19" s="860"/>
      <c r="U19" s="854"/>
      <c r="V19" s="853" t="s">
        <v>183</v>
      </c>
      <c r="W19" s="854"/>
      <c r="X19" s="437"/>
      <c r="Y19" s="44"/>
      <c r="Z19" s="44"/>
      <c r="AA19" s="432"/>
      <c r="AB19" s="223"/>
      <c r="AC19" s="223"/>
      <c r="AD19" s="223"/>
      <c r="AE19" s="223"/>
      <c r="AF19" s="222"/>
      <c r="AG19" s="279"/>
      <c r="AH19" s="23"/>
    </row>
    <row r="20" spans="1:34" ht="15" customHeight="1" x14ac:dyDescent="0.35">
      <c r="A20" s="246">
        <f>A19+1</f>
        <v>12</v>
      </c>
      <c r="B20" s="906"/>
      <c r="C20" s="315"/>
      <c r="D20" s="904"/>
      <c r="E20" s="479"/>
      <c r="F20" s="480"/>
      <c r="G20" s="222"/>
      <c r="H20" s="425"/>
      <c r="I20" s="454"/>
      <c r="J20" s="455"/>
      <c r="K20" s="452"/>
      <c r="L20" s="426"/>
      <c r="M20" s="426"/>
      <c r="N20" s="426"/>
      <c r="O20" s="448"/>
      <c r="P20" s="24"/>
      <c r="Q20" s="426"/>
      <c r="R20" s="436"/>
      <c r="S20" s="556" t="str">
        <f>IF(VLOOKUP($A20,'Emails, Files, &amp; Other Data'!$B$10:$AE$248,17,FALSE)="","",VLOOKUP($A20,'Emails, Files, &amp; Other Data'!$B$10:$AE$248,17,FALSE))</f>
        <v/>
      </c>
      <c r="T20" s="556"/>
      <c r="U20" s="862"/>
      <c r="V20" s="440"/>
      <c r="W20" s="427" t="str">
        <f>IF(VLOOKUP($A21,'Emails, Files, &amp; Other Data'!$B$10:$AE$248,20,FALSE)="","",VLOOKUP($A21,'Emails, Files, &amp; Other Data'!$B$10:$AE$248,20,FALSE))</f>
        <v/>
      </c>
      <c r="X20" s="438"/>
      <c r="Y20" s="44"/>
      <c r="Z20" s="44"/>
      <c r="AA20" s="155"/>
      <c r="AB20" s="223"/>
      <c r="AC20" s="223"/>
      <c r="AD20" s="223"/>
      <c r="AE20" s="223"/>
      <c r="AF20" s="222"/>
      <c r="AG20" s="425"/>
      <c r="AH20" s="23"/>
    </row>
    <row r="21" spans="1:34" ht="15" customHeight="1" x14ac:dyDescent="0.35">
      <c r="A21" s="246">
        <f t="shared" ref="A21:A27" si="1">A20+1</f>
        <v>13</v>
      </c>
      <c r="B21" s="906"/>
      <c r="C21" s="315"/>
      <c r="D21" s="904"/>
      <c r="E21" s="450" t="b">
        <f>VLOOKUP($A21,'Emails, Files, &amp; Other Data'!$B$10:$AE$248,4,FALSE)</f>
        <v>0</v>
      </c>
      <c r="F21" s="467" t="s">
        <v>375</v>
      </c>
      <c r="G21" s="214" t="b">
        <f>VLOOKUP($A21,'Emails, Files, &amp; Other Data'!$B$10:$AE$248,7,FALSE)</f>
        <v>0</v>
      </c>
      <c r="H21" s="899" t="s">
        <v>186</v>
      </c>
      <c r="I21" s="215" t="b">
        <f>VLOOKUP($A21,'Emails, Files, &amp; Other Data'!$B$10:$AE$248,9,FALSE)</f>
        <v>0</v>
      </c>
      <c r="J21" s="456" t="s">
        <v>187</v>
      </c>
      <c r="K21" s="446" t="b">
        <f>VLOOKUP($A21,'Emails, Files, &amp; Other Data'!$B$10:$AE$248,11,FALSE)</f>
        <v>0</v>
      </c>
      <c r="L21" s="9" t="s">
        <v>188</v>
      </c>
      <c r="M21" s="3"/>
      <c r="N21" s="3"/>
      <c r="O21" s="446" t="b">
        <f>VLOOKUP($A21,'Emails, Files, &amp; Other Data'!$B$10:$AE$248,14,FALSE)</f>
        <v>0</v>
      </c>
      <c r="P21" s="9" t="s">
        <v>189</v>
      </c>
      <c r="Q21" s="3"/>
      <c r="R21" s="445"/>
      <c r="S21" s="556"/>
      <c r="T21" s="556"/>
      <c r="U21" s="862"/>
      <c r="V21" s="859" t="b">
        <f>VLOOKUP($A22,'Emails, Files, &amp; Other Data'!$B$10:$AE$248,20,FALSE)</f>
        <v>0</v>
      </c>
      <c r="W21" s="858" t="s">
        <v>196</v>
      </c>
      <c r="X21" s="439" t="b">
        <f>VLOOKUP($A21,'Emails, Files, &amp; Other Data'!$B$10:$AE$248,23,FALSE)</f>
        <v>0</v>
      </c>
      <c r="Y21" s="219" t="s">
        <v>190</v>
      </c>
      <c r="Z21" s="420" t="str">
        <f>IF(VLOOKUP($A21,'Emails, Files, &amp; Other Data'!$B$10:$AE$248,25,FALSE)="","",VLOOKUP($A21,'Emails, Files, &amp; Other Data'!$B$10:$AE$248,25,FALSE))</f>
        <v/>
      </c>
      <c r="AA21" s="433"/>
      <c r="AB21" s="220" t="b">
        <f>VLOOKUP($A21,'Emails, Files, &amp; Other Data'!$B$10:$AE$248,27,FALSE)</f>
        <v>0</v>
      </c>
      <c r="AC21" s="15" t="s">
        <v>191</v>
      </c>
      <c r="AD21" s="15"/>
      <c r="AE21" s="15"/>
      <c r="AF21" s="15" t="str">
        <f>IF(VLOOKUP($A21,'Emails, Files, &amp; Other Data'!$B$10:$AE$248,30,FALSE)="","",VLOOKUP($A21,'Emails, Files, &amp; Other Data'!$B$10:$AE$248,30,FALSE))</f>
        <v/>
      </c>
      <c r="AG21" s="280"/>
    </row>
    <row r="22" spans="1:34" ht="19.5" customHeight="1" x14ac:dyDescent="0.35">
      <c r="A22" s="246">
        <f t="shared" si="1"/>
        <v>14</v>
      </c>
      <c r="B22" s="906"/>
      <c r="C22" s="315"/>
      <c r="D22" s="904"/>
      <c r="E22" s="450" t="b">
        <f>VLOOKUP(A22,'Emails, Files, &amp; Other Data'!$B$10:$AE$248,4,FALSE)</f>
        <v>0</v>
      </c>
      <c r="F22" s="481" t="s">
        <v>376</v>
      </c>
      <c r="G22" s="15"/>
      <c r="H22" s="899"/>
      <c r="I22" s="215" t="b">
        <f>VLOOKUP($A22,'Emails, Files, &amp; Other Data'!$B$10:$AE$248,9,FALSE)</f>
        <v>0</v>
      </c>
      <c r="J22" s="902" t="s">
        <v>193</v>
      </c>
      <c r="K22" s="453" t="b">
        <f>VLOOKUP($A22,'Emails, Files, &amp; Other Data'!$B$10:$AE$248,11,FALSE)</f>
        <v>0</v>
      </c>
      <c r="L22" s="216" t="s">
        <v>194</v>
      </c>
      <c r="M22" s="874">
        <f>VLOOKUP($A22,'Emails, Files, &amp; Other Data'!$B$10:$AE$248,13,FALSE)</f>
        <v>44197</v>
      </c>
      <c r="N22" s="874"/>
      <c r="O22" s="446" t="b">
        <f>VLOOKUP($A22,'Emails, Files, &amp; Other Data'!$B$10:$AE$248,14,FALSE)</f>
        <v>0</v>
      </c>
      <c r="P22" s="9" t="s">
        <v>188</v>
      </c>
      <c r="Q22" s="3"/>
      <c r="R22" s="446" t="b">
        <f>VLOOKUP($A22,'Emails, Files, &amp; Other Data'!$B$10:$AE$248,17,FALSE)</f>
        <v>0</v>
      </c>
      <c r="S22" s="630" t="s">
        <v>195</v>
      </c>
      <c r="T22" s="630"/>
      <c r="U22" s="442"/>
      <c r="V22" s="859"/>
      <c r="W22" s="858"/>
      <c r="X22" s="439" t="b">
        <f>VLOOKUP($A22,'Emails, Files, &amp; Other Data'!$B$10:$AE$248,23,FALSE)</f>
        <v>0</v>
      </c>
      <c r="Y22" s="9" t="s">
        <v>197</v>
      </c>
      <c r="Z22" s="420" t="str">
        <f>IF(VLOOKUP($A22,'Emails, Files, &amp; Other Data'!$B$10:$AE$248,25,FALSE)="","",VLOOKUP($A22,'Emails, Files, &amp; Other Data'!$B$10:$AE$248,25,FALSE))</f>
        <v/>
      </c>
      <c r="AA22" s="433"/>
      <c r="AB22" s="222"/>
      <c r="AC22" s="223"/>
      <c r="AD22" s="223"/>
      <c r="AE22" s="223"/>
      <c r="AF22" s="23"/>
      <c r="AG22" s="281"/>
    </row>
    <row r="23" spans="1:34" ht="15" customHeight="1" x14ac:dyDescent="0.35">
      <c r="A23" s="246">
        <f t="shared" si="1"/>
        <v>15</v>
      </c>
      <c r="B23" s="906"/>
      <c r="C23" s="315"/>
      <c r="D23" s="904"/>
      <c r="E23" s="450" t="b">
        <f>VLOOKUP(A23,'Emails, Files, &amp; Other Data'!$B$10:$AE$248,4,FALSE)</f>
        <v>0</v>
      </c>
      <c r="F23" s="900" t="s">
        <v>199</v>
      </c>
      <c r="G23" s="214" t="b">
        <f>VLOOKUP($A23,'Emails, Files, &amp; Other Data'!$B$10:$AE$248,7,FALSE)</f>
        <v>0</v>
      </c>
      <c r="H23" s="475" t="s">
        <v>200</v>
      </c>
      <c r="I23" s="436"/>
      <c r="J23" s="902"/>
      <c r="K23" s="446" t="b">
        <f>VLOOKUP($A23,'Emails, Files, &amp; Other Data'!$B$10:$AE$248,11,FALSE)</f>
        <v>0</v>
      </c>
      <c r="L23" s="44" t="s">
        <v>201</v>
      </c>
      <c r="M23" s="875">
        <f>VLOOKUP($A23,'Emails, Files, &amp; Other Data'!$B$10:$AE$248,13,FALSE)</f>
        <v>78</v>
      </c>
      <c r="N23" s="875"/>
      <c r="O23" s="446" t="b">
        <f>VLOOKUP($A23,'Emails, Files, &amp; Other Data'!$B$10:$AE$248,14,FALSE)</f>
        <v>0</v>
      </c>
      <c r="P23" s="9" t="s">
        <v>201</v>
      </c>
      <c r="Q23" s="225">
        <f>VLOOKUP($A23,'Emails, Files, &amp; Other Data'!$B$10:$AE$248,16,FALSE)</f>
        <v>76</v>
      </c>
      <c r="R23" s="440"/>
      <c r="S23" s="556" t="str">
        <f>IF(VLOOKUP($A23,'Emails, Files, &amp; Other Data'!$B$10:$AE$248,17,FALSE)="","",VLOOKUP($A23,'Emails, Files, &amp; Other Data'!$B$10:$AE$248,17,FALSE))</f>
        <v/>
      </c>
      <c r="T23" s="556"/>
      <c r="U23" s="862"/>
      <c r="V23" s="441" t="b">
        <f>VLOOKUP($A24,'Emails, Files, &amp; Other Data'!$B$10:$AE$248,20,FALSE)</f>
        <v>0</v>
      </c>
      <c r="W23" s="267" t="s">
        <v>203</v>
      </c>
      <c r="X23" s="439" t="b">
        <f>VLOOKUP($A23,'Emails, Files, &amp; Other Data'!$B$10:$AE$248,23,FALSE)</f>
        <v>0</v>
      </c>
      <c r="Y23" s="9" t="s">
        <v>377</v>
      </c>
      <c r="Z23" s="630" t="str">
        <f>IF(VLOOKUP($A23,'Emails, Files, &amp; Other Data'!$B$10:$AE$248,25,FALSE)="","",VLOOKUP($A23,'Emails, Files, &amp; Other Data'!$B$10:$AE$248,25,FALSE))</f>
        <v/>
      </c>
      <c r="AA23" s="434"/>
      <c r="AB23" s="842" t="str">
        <f>IF(VLOOKUP($A23,'Emails, Files, &amp; Other Data'!$B$10:$AE$248,28,FALSE)="","",VLOOKUP($A23,'Emails, Files, &amp; Other Data'!$B$10:$AE$248,28,FALSE))</f>
        <v/>
      </c>
      <c r="AC23" s="843"/>
      <c r="AD23" s="20"/>
      <c r="AE23" s="20"/>
      <c r="AF23" s="15" t="str">
        <f>IF(VLOOKUP($A23,'Emails, Files, &amp; Other Data'!$B$10:$AE$248,30,FALSE)="","",VLOOKUP($A23,'Emails, Files, &amp; Other Data'!$B$10:$AE$248,30,FALSE))</f>
        <v/>
      </c>
      <c r="AG23" s="280"/>
    </row>
    <row r="24" spans="1:34" ht="15" customHeight="1" x14ac:dyDescent="0.35">
      <c r="A24" s="246">
        <f t="shared" si="1"/>
        <v>16</v>
      </c>
      <c r="B24" s="906"/>
      <c r="C24" s="315"/>
      <c r="D24" s="904"/>
      <c r="E24" s="449"/>
      <c r="F24" s="900"/>
      <c r="G24" s="15"/>
      <c r="H24" s="280"/>
      <c r="I24" s="436"/>
      <c r="J24" s="902"/>
      <c r="K24" s="449"/>
      <c r="L24" s="3"/>
      <c r="M24" s="3"/>
      <c r="N24" s="3"/>
      <c r="O24" s="449"/>
      <c r="P24" s="3"/>
      <c r="Q24" s="3"/>
      <c r="R24" s="440"/>
      <c r="S24" s="556"/>
      <c r="T24" s="556"/>
      <c r="U24" s="862"/>
      <c r="V24" s="436"/>
      <c r="W24" s="427" t="str">
        <f>IF(VLOOKUP($A25,'Emails, Files, &amp; Other Data'!$B$10:$AE$248,20,FALSE)="","",VLOOKUP($A25,'Emails, Files, &amp; Other Data'!$B$10:$AE$248,20,FALSE))</f>
        <v/>
      </c>
      <c r="X24" s="438"/>
      <c r="Y24" s="9"/>
      <c r="Z24" s="630"/>
      <c r="AA24" s="435"/>
      <c r="AB24" s="15"/>
      <c r="AC24" s="15"/>
      <c r="AD24" s="15"/>
      <c r="AE24" s="15"/>
      <c r="AF24" s="15"/>
      <c r="AG24" s="280"/>
    </row>
    <row r="25" spans="1:34" ht="15" customHeight="1" x14ac:dyDescent="0.35">
      <c r="A25" s="246">
        <f t="shared" si="1"/>
        <v>17</v>
      </c>
      <c r="B25" s="906"/>
      <c r="C25" s="315"/>
      <c r="D25" s="904"/>
      <c r="E25" s="155"/>
      <c r="F25" s="467"/>
      <c r="G25" s="15"/>
      <c r="H25" s="280"/>
      <c r="I25" s="457"/>
      <c r="J25" s="458"/>
      <c r="K25" s="449"/>
      <c r="L25" s="3"/>
      <c r="M25" s="3"/>
      <c r="N25" s="3"/>
      <c r="O25" s="449"/>
      <c r="P25" s="3"/>
      <c r="Q25" s="3"/>
      <c r="R25" s="446" t="b">
        <f>VLOOKUP($A25,'Emails, Files, &amp; Other Data'!$B$10:$AE$248,17,FALSE)</f>
        <v>0</v>
      </c>
      <c r="S25" s="630" t="s">
        <v>204</v>
      </c>
      <c r="T25" s="630"/>
      <c r="U25" s="442"/>
      <c r="V25" s="441" t="b">
        <f>VLOOKUP($A26,'Emails, Files, &amp; Other Data'!$B$10:$AE$248,20,FALSE)</f>
        <v>0</v>
      </c>
      <c r="W25" s="442" t="s">
        <v>205</v>
      </c>
      <c r="X25" s="436"/>
      <c r="Y25" s="9"/>
      <c r="Z25" s="9"/>
      <c r="AA25" s="435"/>
      <c r="AB25" s="15"/>
      <c r="AC25" s="15"/>
      <c r="AD25" s="15"/>
      <c r="AE25" s="15"/>
      <c r="AF25" s="15"/>
      <c r="AG25" s="280"/>
    </row>
    <row r="26" spans="1:34" ht="15" customHeight="1" x14ac:dyDescent="0.35">
      <c r="A26" s="246">
        <f t="shared" si="1"/>
        <v>18</v>
      </c>
      <c r="B26" s="906"/>
      <c r="C26" s="315"/>
      <c r="D26" s="904"/>
      <c r="E26" s="155"/>
      <c r="F26" s="467"/>
      <c r="G26" s="226"/>
      <c r="H26" s="280"/>
      <c r="I26" s="457"/>
      <c r="J26" s="458"/>
      <c r="K26" s="449"/>
      <c r="L26" s="3"/>
      <c r="M26" s="3"/>
      <c r="N26" s="3"/>
      <c r="O26" s="449"/>
      <c r="P26" s="3"/>
      <c r="Q26" s="3"/>
      <c r="R26" s="440"/>
      <c r="S26" s="556" t="str">
        <f>IF(VLOOKUP($A26,'Emails, Files, &amp; Other Data'!$B$10:$AE$248,17,FALSE)="","",VLOOKUP($A26,'Emails, Files, &amp; Other Data'!$B$10:$AE$248,17,FALSE))</f>
        <v/>
      </c>
      <c r="T26" s="556"/>
      <c r="U26" s="862"/>
      <c r="V26" s="440"/>
      <c r="W26" s="861" t="str">
        <f>IF(VLOOKUP($A27,'Emails, Files, &amp; Other Data'!$B$10:$AE$248,20,FALSE)="","",VLOOKUP($A27,'Emails, Files, &amp; Other Data'!$B$10:$AE$248,20,FALSE))</f>
        <v/>
      </c>
      <c r="X26" s="436"/>
      <c r="Y26" s="9"/>
      <c r="Z26" s="9"/>
      <c r="AA26" s="435"/>
      <c r="AB26" s="15"/>
      <c r="AC26" s="15"/>
      <c r="AD26" s="15"/>
      <c r="AE26" s="15"/>
      <c r="AF26" s="15"/>
      <c r="AG26" s="280"/>
    </row>
    <row r="27" spans="1:34" ht="15" customHeight="1" x14ac:dyDescent="0.35">
      <c r="A27" s="246">
        <f t="shared" si="1"/>
        <v>19</v>
      </c>
      <c r="B27" s="906"/>
      <c r="C27" s="315"/>
      <c r="D27" s="904"/>
      <c r="E27" s="449"/>
      <c r="F27" s="467"/>
      <c r="G27" s="15"/>
      <c r="H27" s="280"/>
      <c r="I27" s="457"/>
      <c r="J27" s="458"/>
      <c r="K27" s="449"/>
      <c r="L27" s="3"/>
      <c r="M27" s="3"/>
      <c r="N27" s="3"/>
      <c r="O27" s="449"/>
      <c r="P27" s="3"/>
      <c r="Q27" s="3"/>
      <c r="R27" s="440"/>
      <c r="S27" s="556"/>
      <c r="T27" s="556"/>
      <c r="U27" s="862"/>
      <c r="V27" s="436"/>
      <c r="W27" s="861"/>
      <c r="X27" s="436"/>
      <c r="Y27" s="9"/>
      <c r="Z27" s="9"/>
      <c r="AA27" s="436"/>
      <c r="AB27" s="15"/>
      <c r="AC27" s="15"/>
      <c r="AD27" s="15"/>
      <c r="AE27" s="15"/>
      <c r="AF27" s="15"/>
      <c r="AG27" s="280"/>
    </row>
    <row r="28" spans="1:34" ht="16.5" customHeight="1" x14ac:dyDescent="0.35">
      <c r="B28" s="907"/>
      <c r="C28" s="315"/>
      <c r="D28" s="904"/>
      <c r="E28" s="258"/>
      <c r="F28" s="270"/>
      <c r="G28" s="268"/>
      <c r="H28" s="270"/>
      <c r="I28" s="258"/>
      <c r="J28" s="270"/>
      <c r="K28" s="258"/>
      <c r="L28" s="268"/>
      <c r="M28" s="268"/>
      <c r="N28" s="268"/>
      <c r="O28" s="258"/>
      <c r="P28" s="268"/>
      <c r="Q28" s="268"/>
      <c r="R28" s="443"/>
      <c r="S28" s="274"/>
      <c r="T28" s="274"/>
      <c r="U28" s="444"/>
      <c r="V28" s="443"/>
      <c r="W28" s="444"/>
      <c r="X28" s="258"/>
      <c r="Y28" s="268"/>
      <c r="Z28" s="268"/>
      <c r="AA28" s="258"/>
      <c r="AB28" s="268"/>
      <c r="AC28" s="268"/>
      <c r="AD28" s="268"/>
      <c r="AE28" s="268"/>
      <c r="AF28" s="268"/>
      <c r="AG28" s="270"/>
    </row>
    <row r="29" spans="1:34" ht="18.5" x14ac:dyDescent="0.45">
      <c r="C29" s="315"/>
      <c r="D29" s="248" t="str">
        <f>'Teams meetings and chats'!B1</f>
        <v>Teams meetings and chats</v>
      </c>
      <c r="E29" s="35"/>
      <c r="F29" s="35"/>
      <c r="G29" s="35"/>
      <c r="H29" s="35"/>
    </row>
    <row r="30" spans="1:34" s="238" customFormat="1" ht="31" customHeight="1" x14ac:dyDescent="0.4">
      <c r="A30" s="304"/>
      <c r="B30" s="499"/>
      <c r="C30" s="314"/>
      <c r="D30" s="516" t="str">
        <f>'Teams meetings and chats'!B2</f>
        <v>Label/Sub-Label Name:</v>
      </c>
      <c r="E30" s="852" t="str">
        <f>'Teams meetings and chats'!D2</f>
        <v>Control who can Bypass the Lobby:</v>
      </c>
      <c r="F30" s="847"/>
      <c r="G30" s="847"/>
      <c r="H30" s="847"/>
      <c r="I30" s="847" t="str">
        <f>'Teams meetings and chats'!I2</f>
        <v>Control Who Can Present:</v>
      </c>
      <c r="J30" s="847"/>
      <c r="K30" s="876" t="str">
        <f>'Teams meetings and chats'!K2</f>
        <v>Control who can Record and Transcribe:</v>
      </c>
      <c r="L30" s="877"/>
      <c r="M30" s="878"/>
      <c r="N30" s="847" t="str">
        <f>'Teams meetings and chats'!M2</f>
        <v>Control Whether Meetings are Recorded Automatically:</v>
      </c>
      <c r="O30" s="847"/>
      <c r="P30" s="847"/>
      <c r="Q30" s="872" t="str">
        <f>'Teams meetings and chats'!O2</f>
        <v>Control End-to-end Encryption for Meeting Video and Audio:</v>
      </c>
      <c r="R30" s="872"/>
      <c r="S30" s="872"/>
      <c r="T30" s="872"/>
      <c r="U30" s="872"/>
      <c r="V30" s="857" t="str">
        <f>'Teams meetings and chats'!Q2</f>
        <v>Control Watermarks:</v>
      </c>
      <c r="W30" s="857"/>
      <c r="X30" s="857"/>
      <c r="Y30" s="857"/>
      <c r="Z30" s="848" t="str">
        <f>'Teams meetings and chats'!U2</f>
        <v>Detect sensitive content during screen sharing:</v>
      </c>
      <c r="AA30" s="849"/>
      <c r="AB30" s="847" t="str">
        <f>'Teams meetings and chats'!W2</f>
        <v>Control Meeting Chat:</v>
      </c>
      <c r="AC30" s="847"/>
      <c r="AD30" s="278"/>
      <c r="AE30" s="850" t="str">
        <f>'Teams meetings and chats'!Y2</f>
        <v>Prevent Copying and Forwarding of Meeting Content:</v>
      </c>
      <c r="AF30" s="851"/>
      <c r="AG30" s="852"/>
    </row>
    <row r="31" spans="1:34" s="3" customFormat="1" ht="29" x14ac:dyDescent="0.35">
      <c r="A31" s="305"/>
      <c r="B31" s="500">
        <f>H$1</f>
        <v>1</v>
      </c>
      <c r="C31" s="322"/>
      <c r="D31" s="508" t="str">
        <f>IF(VLOOKUP($B31,'Teams meetings and chats'!$A11:$Y50,2,FALSE)="","",VLOOKUP($B31,'Teams meetings and chats'!$A11:$Y50,2,FALSE))</f>
        <v>Please fill out Sensitivity Labels Tab</v>
      </c>
      <c r="E31" s="883" t="str">
        <f>IF(VLOOKUP($B31,'Teams meetings and chats'!$A11:$Y50,4,FALSE)="","",VLOOKUP($B31,'Teams meetings and chats'!$A11:$Y50,4,FALSE))</f>
        <v/>
      </c>
      <c r="F31" s="884"/>
      <c r="G31" s="494" t="b">
        <f>VLOOKUP($B31,'Teams meetings and chats'!$A11:$Y50,6,FALSE)</f>
        <v>0</v>
      </c>
      <c r="H31" s="96" t="s">
        <v>228</v>
      </c>
      <c r="I31" s="883" t="str">
        <f>IF(VLOOKUP($B31,'Teams meetings and chats'!$A11:$Y50,9,FALSE)="","",VLOOKUP($B31,'Teams meetings and chats'!$A11:$Y50,9,FALSE))</f>
        <v/>
      </c>
      <c r="J31" s="884"/>
      <c r="K31" s="883" t="str">
        <f>IF(VLOOKUP($B31,'Teams meetings and chats'!$A11:$Y50,11,FALSE)="","",VLOOKUP($B31,'Teams meetings and chats'!$A11:$Y50,11,FALSE))</f>
        <v/>
      </c>
      <c r="L31" s="954"/>
      <c r="M31" s="884"/>
      <c r="N31" s="883" t="str">
        <f>IF(VLOOKUP($B31,'Teams meetings and chats'!$A11:$Y50,13,FALSE)="","",VLOOKUP($B31,'Teams meetings and chats'!$A11:$Y50,13,FALSE))</f>
        <v/>
      </c>
      <c r="O31" s="954"/>
      <c r="P31" s="884"/>
      <c r="Q31" s="904" t="str">
        <f>IF(VLOOKUP($B31,'Teams meetings and chats'!$A11:$Y50,15,FALSE)="","",VLOOKUP($B31,'Teams meetings and chats'!$A11:$Y50,15,FALSE))</f>
        <v/>
      </c>
      <c r="R31" s="960"/>
      <c r="S31" s="960"/>
      <c r="T31" s="960"/>
      <c r="U31" s="944"/>
      <c r="V31" s="798" t="str">
        <f>IF(VLOOKUP($B31,'Teams meetings and chats'!$A11:$Y50,17,FALSE)="","",VLOOKUP($B31,'Teams meetings and chats'!$A11:$Y50,17,FALSE))</f>
        <v/>
      </c>
      <c r="W31" s="904"/>
      <c r="X31" s="904" t="str">
        <f>IF(VLOOKUP($B31,'Teams meetings and chats'!$A11:$Y50,19,FALSE)="","",VLOOKUP($B31,'Teams meetings and chats'!$A11:$Y50,19,FALSE))</f>
        <v/>
      </c>
      <c r="Y31" s="944"/>
      <c r="Z31" s="944" t="str">
        <f>IF(VLOOKUP($B31,'Teams meetings and chats'!$A11:$Y50,21,FALSE)="","",VLOOKUP($B31,'Teams meetings and chats'!$A11:$Y50,21,FALSE))</f>
        <v/>
      </c>
      <c r="AA31" s="798"/>
      <c r="AB31" s="798" t="str">
        <f>IF(VLOOKUP($B31,'Teams meetings and chats'!$A11:$Y50,23,FALSE)="","",VLOOKUP($B31,'Teams meetings and chats'!$A11:$Y50,23,FALSE))</f>
        <v/>
      </c>
      <c r="AC31" s="798"/>
      <c r="AD31" s="476"/>
      <c r="AE31" s="904" t="str">
        <f>IF(VLOOKUP($B31,'Teams meetings and chats'!$A11:$Y50,25,FALSE)="","",VLOOKUP($B31,'Teams meetings and chats'!$A11:$Y50,25,FALSE))</f>
        <v/>
      </c>
      <c r="AF31" s="960"/>
      <c r="AG31" s="944"/>
    </row>
    <row r="32" spans="1:34" ht="3" customHeight="1" x14ac:dyDescent="0.35">
      <c r="B32" s="133"/>
      <c r="C32" s="315"/>
      <c r="D32" s="13"/>
      <c r="E32" s="2"/>
      <c r="F32" s="2"/>
      <c r="G32" s="246"/>
      <c r="I32" s="244"/>
      <c r="J32" s="244"/>
      <c r="K32" s="2"/>
      <c r="L32" s="2"/>
      <c r="M32" s="2"/>
      <c r="N32" s="2"/>
      <c r="O32" s="2"/>
      <c r="P32" s="2"/>
      <c r="Q32" s="2"/>
      <c r="R32" s="2"/>
      <c r="S32" s="2"/>
      <c r="T32" s="2"/>
      <c r="U32" s="2"/>
      <c r="V32" s="2"/>
      <c r="W32" s="2"/>
      <c r="X32" s="13"/>
      <c r="Y32" s="13"/>
      <c r="Z32" s="13"/>
      <c r="AA32" s="13"/>
      <c r="AB32" s="13"/>
      <c r="AC32" s="13"/>
      <c r="AD32" s="13"/>
      <c r="AE32" s="13"/>
      <c r="AF32" s="13"/>
      <c r="AG32" s="13"/>
    </row>
    <row r="33" spans="1:34" ht="5.15" customHeight="1" x14ac:dyDescent="0.35">
      <c r="B33" s="133"/>
      <c r="C33" s="315"/>
      <c r="D33" s="13"/>
      <c r="E33" s="2"/>
      <c r="F33" s="2"/>
      <c r="G33" s="246"/>
      <c r="I33" s="244"/>
      <c r="J33" s="244"/>
      <c r="K33" s="2"/>
      <c r="L33" s="2"/>
      <c r="M33" s="2"/>
      <c r="N33" s="2"/>
      <c r="O33" s="2"/>
      <c r="P33" s="2"/>
      <c r="Q33" s="2"/>
      <c r="R33" s="2"/>
      <c r="S33" s="2"/>
      <c r="T33" s="2"/>
      <c r="U33" s="2"/>
      <c r="V33" s="2"/>
      <c r="W33" s="2"/>
      <c r="X33" s="13"/>
      <c r="Y33" s="13"/>
      <c r="Z33" s="13"/>
      <c r="AA33" s="13"/>
      <c r="AB33" s="13"/>
      <c r="AC33" s="13"/>
      <c r="AD33" s="13"/>
      <c r="AE33" s="13"/>
      <c r="AF33" s="13"/>
      <c r="AG33" s="13"/>
    </row>
    <row r="34" spans="1:34" ht="18.5" x14ac:dyDescent="0.45">
      <c r="B34" s="501"/>
      <c r="C34" s="315"/>
      <c r="D34" s="248" t="str">
        <f>'Groups &amp; Sites'!C1</f>
        <v>Groups &amp; Sites</v>
      </c>
    </row>
    <row r="35" spans="1:34" s="3" customFormat="1" ht="31" customHeight="1" x14ac:dyDescent="0.35">
      <c r="A35" s="305"/>
      <c r="B35" s="502"/>
      <c r="C35" s="315"/>
      <c r="D35" s="515" t="str">
        <f>'Groups &amp; Sites'!C3</f>
        <v>Label/Sub-Label Name:</v>
      </c>
      <c r="E35" s="872" t="str">
        <f>'Groups &amp; Sites'!E3</f>
        <v>Define protection settings for groups and sites:</v>
      </c>
      <c r="F35" s="872"/>
      <c r="G35" s="872" t="str">
        <f>'Groups &amp; Sites'!H3</f>
        <v>Define privacy and external user access settings:</v>
      </c>
      <c r="H35" s="872"/>
      <c r="I35" s="962" t="str">
        <f>'Groups &amp; Sites'!K3</f>
        <v>External sharing and Conditional Access:</v>
      </c>
      <c r="J35" s="963"/>
      <c r="K35" s="963"/>
      <c r="L35" s="515" t="str">
        <f>'Groups &amp; Sites'!N3</f>
        <v>External sharing:</v>
      </c>
      <c r="M35" s="848" t="str">
        <f>'Groups &amp; Sites'!P3</f>
        <v>Conditional Access:</v>
      </c>
      <c r="N35" s="959"/>
      <c r="O35" s="959"/>
      <c r="P35" s="959"/>
      <c r="Q35" s="849"/>
      <c r="R35" s="848" t="str">
        <f>'Groups &amp; Sites'!S3</f>
        <v>Private teams discoverability and shared channel controls:</v>
      </c>
      <c r="S35" s="959"/>
      <c r="T35" s="959"/>
      <c r="U35" s="849"/>
    </row>
    <row r="36" spans="1:34" ht="35.15" customHeight="1" x14ac:dyDescent="0.35">
      <c r="A36" s="246">
        <f>VLOOKUP(B36,'Groups &amp; Sites'!$A$13:$T$191,2,FALSE)</f>
        <v>11</v>
      </c>
      <c r="B36" s="896">
        <f>H$1</f>
        <v>1</v>
      </c>
      <c r="C36" s="315"/>
      <c r="D36" s="950" t="str">
        <f>IF(VLOOKUP($A36,'Groups &amp; Sites'!$B$13:$T$191,2,FALSE)="","",VLOOKUP($A36,'Groups &amp; Sites'!$B$13:$T$191,2,FALSE))</f>
        <v>Please fill out Sensitivity Labels Tab</v>
      </c>
      <c r="E36" s="291" t="b">
        <f>VLOOKUP($A36,'Groups &amp; Sites'!$B$13:$T$191,4,FALSE)</f>
        <v>0</v>
      </c>
      <c r="F36" s="275" t="s">
        <v>242</v>
      </c>
      <c r="G36" s="865" t="str">
        <f>IF(VLOOKUP($A36,'Groups &amp; Sites'!$B$13:$T$191,7,FALSE)="","",VLOOKUP($A36,'Groups &amp; Sites'!$B$13:$T$191,7,FALSE))</f>
        <v/>
      </c>
      <c r="H36" s="866"/>
      <c r="I36" s="295" t="b">
        <f>VLOOKUP($A36,'Groups &amp; Sites'!$B$13:$T$191,10,FALSE)</f>
        <v>0</v>
      </c>
      <c r="J36" s="276" t="s">
        <v>243</v>
      </c>
      <c r="K36" s="263"/>
      <c r="L36" s="507" t="s">
        <v>244</v>
      </c>
      <c r="M36" s="853" t="s">
        <v>245</v>
      </c>
      <c r="N36" s="860"/>
      <c r="O36" s="860"/>
      <c r="P36" s="860"/>
      <c r="Q36" s="854"/>
      <c r="R36" s="955" t="s">
        <v>246</v>
      </c>
      <c r="S36" s="955"/>
      <c r="T36" s="955"/>
      <c r="U36" s="956"/>
    </row>
    <row r="37" spans="1:34" ht="29.15" customHeight="1" x14ac:dyDescent="0.35">
      <c r="A37" s="246">
        <f>A36+1</f>
        <v>12</v>
      </c>
      <c r="B37" s="897"/>
      <c r="C37" s="315"/>
      <c r="D37" s="951"/>
      <c r="E37" s="292" t="b">
        <f>VLOOKUP($A37,'Groups &amp; Sites'!$B$13:$T$191,4,FALSE)</f>
        <v>0</v>
      </c>
      <c r="F37" s="245" t="s">
        <v>247</v>
      </c>
      <c r="G37" s="440"/>
      <c r="H37" s="24"/>
      <c r="I37" s="867" t="b">
        <f>VLOOKUP($A37,'Groups &amp; Sites'!$B$13:$T$191,10,FALSE)</f>
        <v>0</v>
      </c>
      <c r="J37" s="630" t="s">
        <v>245</v>
      </c>
      <c r="L37" s="440" t="str">
        <f>IF(VLOOKUP($A38,'Groups &amp; Sites'!$B$13:$T$191,13,FALSE)="","",VLOOKUP($A38,'Groups &amp; Sites'!$B$13:$T$191,13,FALSE))</f>
        <v/>
      </c>
      <c r="M37" s="459" t="b">
        <f>VLOOKUP($A37,'Groups &amp; Sites'!$B$13:$T$191,15,FALSE)</f>
        <v>0</v>
      </c>
      <c r="N37" s="630" t="s">
        <v>248</v>
      </c>
      <c r="O37" s="630"/>
      <c r="P37" s="630"/>
      <c r="Q37" s="923"/>
      <c r="R37" s="80" t="b">
        <f>VLOOKUP($A37,'Groups &amp; Sites'!$B$13:$T$191,18,FALSE)</f>
        <v>0</v>
      </c>
      <c r="S37" s="957" t="s">
        <v>249</v>
      </c>
      <c r="T37" s="903"/>
      <c r="U37" s="958"/>
    </row>
    <row r="38" spans="1:34" ht="29.5" customHeight="1" x14ac:dyDescent="0.35">
      <c r="A38" s="246">
        <f>A37+1</f>
        <v>13</v>
      </c>
      <c r="B38" s="897"/>
      <c r="C38" s="315"/>
      <c r="D38" s="951"/>
      <c r="E38" s="292" t="b">
        <f>VLOOKUP($A38,'Groups &amp; Sites'!$B$13:$T$191,4,FALSE)</f>
        <v>0</v>
      </c>
      <c r="F38" s="504" t="s">
        <v>250</v>
      </c>
      <c r="G38" s="296" t="b">
        <f>VLOOKUP($A38,'Groups &amp; Sites'!$B$13:$T$191,7,FALSE)</f>
        <v>0</v>
      </c>
      <c r="H38" s="903" t="s">
        <v>251</v>
      </c>
      <c r="I38" s="867"/>
      <c r="J38" s="630"/>
      <c r="L38" s="155"/>
      <c r="M38" s="440"/>
      <c r="N38" s="953" t="str">
        <f>IF(VLOOKUP($A38,'Groups &amp; Sites'!$B$13:$T$191,16,FALSE)="","",VLOOKUP($A38,'Groups &amp; Sites'!$B$13:$T$191,16,FALSE))</f>
        <v>Allow limited, web-only access</v>
      </c>
      <c r="O38" s="953"/>
      <c r="P38" s="953"/>
      <c r="Q38" s="460"/>
      <c r="R38" s="148" t="s">
        <v>252</v>
      </c>
      <c r="S38" s="148"/>
      <c r="T38" s="148"/>
      <c r="U38" s="272"/>
    </row>
    <row r="39" spans="1:34" x14ac:dyDescent="0.35">
      <c r="A39" s="246">
        <f>A38+1</f>
        <v>14</v>
      </c>
      <c r="B39" s="897"/>
      <c r="C39" s="315"/>
      <c r="D39" s="951"/>
      <c r="G39" s="440"/>
      <c r="H39" s="903"/>
      <c r="I39" s="155"/>
      <c r="L39" s="155"/>
      <c r="M39" s="296" t="b">
        <f>VLOOKUP($A39,'Groups &amp; Sites'!$B$13:$T$191,15,FALSE)</f>
        <v>0</v>
      </c>
      <c r="N39" s="44" t="s">
        <v>253</v>
      </c>
      <c r="Q39" s="272"/>
      <c r="R39" s="45" t="b">
        <f>VLOOKUP($A39,'Groups &amp; Sites'!$B$13:$T$191,18,FALSE)</f>
        <v>0</v>
      </c>
      <c r="S39" s="44" t="s">
        <v>254</v>
      </c>
      <c r="T39" s="44"/>
      <c r="U39" s="272"/>
    </row>
    <row r="40" spans="1:34" ht="29.15" customHeight="1" x14ac:dyDescent="0.35">
      <c r="A40" s="246">
        <f>A39+1</f>
        <v>15</v>
      </c>
      <c r="B40" s="897"/>
      <c r="C40" s="315"/>
      <c r="D40" s="951"/>
      <c r="G40" s="440"/>
      <c r="H40" s="903"/>
      <c r="I40" s="155"/>
      <c r="L40" s="506"/>
      <c r="M40" s="155"/>
      <c r="N40" s="953" t="str">
        <f>IF(VLOOKUP($A41,'Groups &amp; Sites'!$B$13:$T$191,16,FALSE)="","",VLOOKUP($A41,'Groups &amp; Sites'!$B$13:$T$191,16,FALSE))</f>
        <v>bvcghkv</v>
      </c>
      <c r="O40" s="953"/>
      <c r="P40" s="953"/>
      <c r="Q40" s="460"/>
      <c r="R40" s="80" t="b">
        <f>VLOOKUP($A40,'Groups &amp; Sites'!$B$13:$T$191,18,FALSE)</f>
        <v>0</v>
      </c>
      <c r="S40" s="81" t="s">
        <v>255</v>
      </c>
      <c r="T40" s="44"/>
      <c r="U40" s="272"/>
    </row>
    <row r="41" spans="1:34" ht="21.65" customHeight="1" x14ac:dyDescent="0.35">
      <c r="A41" s="246">
        <f>A40+1</f>
        <v>16</v>
      </c>
      <c r="B41" s="898"/>
      <c r="C41" s="315"/>
      <c r="D41" s="952"/>
      <c r="E41" s="268"/>
      <c r="F41" s="268"/>
      <c r="G41" s="443"/>
      <c r="H41" s="274"/>
      <c r="I41" s="258"/>
      <c r="J41" s="268"/>
      <c r="K41" s="268"/>
      <c r="L41" s="258"/>
      <c r="M41" s="258"/>
      <c r="N41" s="268"/>
      <c r="O41" s="268"/>
      <c r="P41" s="268"/>
      <c r="Q41" s="270"/>
      <c r="R41" s="277" t="b">
        <f>VLOOKUP($A41,'Groups &amp; Sites'!$B$13:$T$191,18,FALSE)</f>
        <v>1</v>
      </c>
      <c r="S41" s="274" t="s">
        <v>257</v>
      </c>
      <c r="T41" s="274"/>
      <c r="U41" s="270"/>
    </row>
    <row r="42" spans="1:34" ht="7" customHeight="1" x14ac:dyDescent="0.35">
      <c r="B42" s="133"/>
      <c r="C42" s="315"/>
    </row>
    <row r="43" spans="1:34" ht="18.5" x14ac:dyDescent="0.45">
      <c r="B43" s="133"/>
      <c r="C43" s="315"/>
      <c r="D43" s="248" t="str">
        <f>Publishing!C1</f>
        <v>Publishing</v>
      </c>
    </row>
    <row r="44" spans="1:34" ht="36" customHeight="1" x14ac:dyDescent="0.45">
      <c r="B44" s="482"/>
      <c r="C44" s="314"/>
      <c r="D44" s="512" t="str">
        <f>Publishing!C3</f>
        <v>Name:</v>
      </c>
      <c r="E44" s="948" t="str">
        <f>Publishing!E3</f>
        <v>Description:</v>
      </c>
      <c r="F44" s="949"/>
      <c r="G44" s="901" t="str">
        <f>Publishing!G3</f>
        <v>Choose sensitivity labels to publish:</v>
      </c>
      <c r="H44" s="901"/>
      <c r="I44" s="949" t="str">
        <f>Publishing!I3</f>
        <v>Assign admin units:</v>
      </c>
      <c r="J44" s="949"/>
      <c r="K44" s="949" t="str">
        <f>Publishing!K3</f>
        <v>Publish to users and groups:</v>
      </c>
      <c r="L44" s="949"/>
      <c r="M44" s="965" t="str">
        <f>Publishing!M3</f>
        <v>Policy settings:</v>
      </c>
      <c r="N44" s="966"/>
      <c r="O44" s="966"/>
      <c r="P44" s="966"/>
      <c r="Q44" s="966"/>
      <c r="R44" s="945" t="str">
        <f>Publishing!P3</f>
        <v>Default settings for documents​:</v>
      </c>
      <c r="S44" s="946"/>
      <c r="T44" s="946"/>
      <c r="U44" s="947"/>
      <c r="V44" s="948" t="str">
        <f>Publishing!S3</f>
        <v>Default settings for emails:</v>
      </c>
      <c r="W44" s="949"/>
      <c r="X44" s="945" t="str">
        <f>Publishing!V3</f>
        <v>Default settings for meetings and calendar events:</v>
      </c>
      <c r="Y44" s="946"/>
      <c r="Z44" s="946"/>
      <c r="AA44" s="947"/>
      <c r="AB44" s="250" t="str">
        <f>Publishing!Y3</f>
        <v>Default settings for sites and groups</v>
      </c>
      <c r="AC44" s="250"/>
      <c r="AD44" s="300"/>
      <c r="AE44" s="945" t="str">
        <f>Publishing!AB3</f>
        <v>Default settings for Fabric and Power BI content:</v>
      </c>
      <c r="AF44" s="946"/>
      <c r="AG44" s="946"/>
      <c r="AH44" s="947"/>
    </row>
    <row r="45" spans="1:34" x14ac:dyDescent="0.35">
      <c r="A45" s="246">
        <f>VLOOKUP(B45,Publishing!$A$13:$AC$192,2,FALSE)</f>
        <v>11</v>
      </c>
      <c r="B45" s="905">
        <f>J1</f>
        <v>1</v>
      </c>
      <c r="C45" s="314"/>
      <c r="D45" s="544" t="str">
        <f>IF(VLOOKUP($A45,Publishing!$B$13:$AC$192,2,FALSE)="","",VLOOKUP($A45,Publishing!$B$13:$AC$192,2,FALSE))</f>
        <v/>
      </c>
      <c r="E45" s="830" t="str">
        <f>IF(VLOOKUP($A45,Publishing!$B$13:$AC$192,4,FALSE)="","",VLOOKUP($A45,Publishing!$B$13:$AC$192,4,FALSE))</f>
        <v/>
      </c>
      <c r="F45" s="628"/>
      <c r="G45" s="835" t="str">
        <f>IF(VLOOKUP($A45,Publishing!$B$13:$AC$192,6,FALSE)="","",VLOOKUP($A45,Publishing!$B$13:$AC$192,6,FALSE))</f>
        <v/>
      </c>
      <c r="H45" s="836"/>
      <c r="I45" s="835" t="str">
        <f>IF(VLOOKUP($A45,Publishing!$B$13:$AC$192,8,FALSE)="","",VLOOKUP($A45,Publishing!$B$13:$AC$192,8,FALSE))</f>
        <v/>
      </c>
      <c r="J45" s="836"/>
      <c r="K45" s="835" t="str">
        <f>IF(VLOOKUP($A45,Publishing!$B$13:$AC$192,10,FALSE)="","",VLOOKUP($A45,Publishing!$B$13:$AC$192,10,FALSE))</f>
        <v/>
      </c>
      <c r="L45" s="836"/>
      <c r="M45" s="262" t="b">
        <f>VLOOKUP($A45,Publishing!$B$13:$AC$192,12,FALSE)</f>
        <v>0</v>
      </c>
      <c r="N45" s="885" t="s">
        <v>302</v>
      </c>
      <c r="O45" s="885"/>
      <c r="P45" s="885"/>
      <c r="Q45" s="885"/>
      <c r="R45" s="503" t="b">
        <f>VLOOKUP($A45,Publishing!$B$13:$AC$192,15,FALSE)</f>
        <v>0</v>
      </c>
      <c r="S45" s="918" t="s">
        <v>303</v>
      </c>
      <c r="T45" s="918"/>
      <c r="U45" s="919"/>
      <c r="V45" s="970" t="b">
        <f>VLOOKUP($A45,Publishing!$B$13:$AC$192,18,FALSE)</f>
        <v>0</v>
      </c>
      <c r="W45" s="266" t="s">
        <v>304</v>
      </c>
      <c r="X45" s="970" t="b">
        <f>VLOOKUP($A45,Publishing!$B$13:$AC$192,21,FALSE)</f>
        <v>0</v>
      </c>
      <c r="Y45" s="263" t="s">
        <v>305</v>
      </c>
      <c r="Z45" s="263"/>
      <c r="AA45" s="472"/>
      <c r="AB45" s="461" t="b">
        <f>VLOOKUP($A45,Publishing!$B$13:$AC$192,24,FALSE)</f>
        <v>0</v>
      </c>
      <c r="AC45" s="266" t="s">
        <v>306</v>
      </c>
      <c r="AD45" s="263"/>
      <c r="AE45" s="967" t="b">
        <f>VLOOKUP($A45,Publishing!$B$13:$AC$192,27,FALSE)</f>
        <v>0</v>
      </c>
      <c r="AF45" s="964" t="s">
        <v>307</v>
      </c>
      <c r="AG45" s="263"/>
      <c r="AH45" s="266"/>
    </row>
    <row r="46" spans="1:34" x14ac:dyDescent="0.35">
      <c r="A46" s="246">
        <f>A45+1</f>
        <v>12</v>
      </c>
      <c r="B46" s="906"/>
      <c r="C46" s="314"/>
      <c r="D46" s="544"/>
      <c r="E46" s="831"/>
      <c r="F46" s="626"/>
      <c r="G46" s="837"/>
      <c r="H46" s="838"/>
      <c r="I46" s="837"/>
      <c r="J46" s="838"/>
      <c r="K46" s="837"/>
      <c r="L46" s="702"/>
      <c r="M46" s="251" t="b">
        <f>VLOOKUP($A46,Publishing!$B$13:$AC$192,12,FALSE)</f>
        <v>0</v>
      </c>
      <c r="N46" s="886" t="s">
        <v>308</v>
      </c>
      <c r="O46" s="886"/>
      <c r="P46" s="886"/>
      <c r="Q46" s="886"/>
      <c r="R46" s="468"/>
      <c r="S46" s="630" t="str">
        <f>IF(VLOOKUP($A47,Publishing!$B$13:$AC$192,16,FALSE)="","",VLOOKUP($A47,Publishing!$B$13:$AC$192,16,FALSE))</f>
        <v/>
      </c>
      <c r="T46" s="630"/>
      <c r="U46" s="923"/>
      <c r="V46" s="791"/>
      <c r="W46" s="465" t="str">
        <f>IF(VLOOKUP($A48,Publishing!$B$13:$AC$192,19,FALSE)="","",VLOOKUP($A48,Publishing!$B$13:$AC$192,19,FALSE))</f>
        <v>Require users to apply a label to their emails</v>
      </c>
      <c r="X46" s="791"/>
      <c r="Y46" s="655" t="str">
        <f>IF(VLOOKUP($A46,Publishing!$B$13:$AC$192,22,FALSE)="","",VLOOKUP($A46,Publishing!$B$13:$AC$192,22,FALSE))</f>
        <v/>
      </c>
      <c r="Z46" s="655"/>
      <c r="AA46" s="121"/>
      <c r="AB46" s="463"/>
      <c r="AC46" s="465" t="str">
        <f>IF(VLOOKUP($A47,Publishing!$B$13:$AC$192,25,FALSE)="","",VLOOKUP($A47,Publishing!$B$13:$AC$192,25,FALSE))</f>
        <v/>
      </c>
      <c r="AD46" s="44"/>
      <c r="AE46" s="968"/>
      <c r="AF46" s="523"/>
      <c r="AH46" s="272"/>
    </row>
    <row r="47" spans="1:34" ht="14.5" customHeight="1" x14ac:dyDescent="0.35">
      <c r="A47" s="246">
        <f t="shared" ref="A47:A52" si="2">A46+1</f>
        <v>13</v>
      </c>
      <c r="B47" s="906"/>
      <c r="C47" s="314"/>
      <c r="D47" s="544"/>
      <c r="E47" s="831"/>
      <c r="F47" s="626"/>
      <c r="G47" s="837"/>
      <c r="H47" s="838"/>
      <c r="I47" s="837"/>
      <c r="J47" s="838"/>
      <c r="K47" s="837"/>
      <c r="L47" s="702"/>
      <c r="M47" s="251" t="b">
        <f>VLOOKUP($A47,Publishing!$B$13:$AC$192,12,FALSE)</f>
        <v>0</v>
      </c>
      <c r="N47" s="886" t="s">
        <v>309</v>
      </c>
      <c r="O47" s="886"/>
      <c r="P47" s="886"/>
      <c r="Q47" s="886"/>
      <c r="R47" s="468"/>
      <c r="U47" s="272"/>
      <c r="W47" s="272"/>
      <c r="X47" s="122" t="b">
        <f>VLOOKUP($A47,Publishing!$B$13:$AC$192,21,FALSE)</f>
        <v>0</v>
      </c>
      <c r="Y47" s="886" t="s">
        <v>310</v>
      </c>
      <c r="Z47" s="886"/>
      <c r="AA47" s="928"/>
      <c r="AB47" s="155"/>
      <c r="AC47" s="272"/>
      <c r="AH47" s="272"/>
    </row>
    <row r="48" spans="1:34" x14ac:dyDescent="0.35">
      <c r="A48" s="246">
        <f t="shared" si="2"/>
        <v>14</v>
      </c>
      <c r="B48" s="906"/>
      <c r="C48" s="314"/>
      <c r="D48" s="544"/>
      <c r="E48" s="831"/>
      <c r="F48" s="626"/>
      <c r="G48" s="837"/>
      <c r="H48" s="838"/>
      <c r="I48" s="837"/>
      <c r="J48" s="838"/>
      <c r="K48" s="837"/>
      <c r="L48" s="838"/>
      <c r="M48" s="64" t="b">
        <f>VLOOKUP($A48,Publishing!$B$13:$AC$192,12,FALSE)</f>
        <v>0</v>
      </c>
      <c r="N48" s="943" t="s">
        <v>311</v>
      </c>
      <c r="O48" s="943"/>
      <c r="P48" s="943"/>
      <c r="Q48" s="943"/>
      <c r="R48" s="469"/>
      <c r="U48" s="442"/>
      <c r="V48" s="45" t="b">
        <f>VLOOKUP($A45,Publishing!$B$13:$AC$192,18,FALSE)</f>
        <v>0</v>
      </c>
      <c r="W48" s="465" t="s">
        <v>312</v>
      </c>
      <c r="X48" s="121"/>
      <c r="Y48" s="886"/>
      <c r="Z48" s="886"/>
      <c r="AA48" s="928"/>
      <c r="AB48" s="462" t="b">
        <f>VLOOKUP($A48,Publishing!$B$13:$AC$192,24,FALSE)</f>
        <v>0</v>
      </c>
      <c r="AC48" s="272" t="s">
        <v>312</v>
      </c>
      <c r="AH48" s="272"/>
    </row>
    <row r="49" spans="1:37" x14ac:dyDescent="0.35">
      <c r="A49" s="246">
        <f t="shared" si="2"/>
        <v>15</v>
      </c>
      <c r="B49" s="906"/>
      <c r="C49" s="314"/>
      <c r="D49" s="544"/>
      <c r="E49" s="831"/>
      <c r="F49" s="626"/>
      <c r="G49" s="837"/>
      <c r="H49" s="838"/>
      <c r="I49" s="837"/>
      <c r="J49" s="838"/>
      <c r="K49" s="837"/>
      <c r="L49" s="838"/>
      <c r="N49" s="961">
        <f>VLOOKUP($A50,Publishing!$B$13:$AC$192,13,FALSE)</f>
        <v>0</v>
      </c>
      <c r="O49" s="961"/>
      <c r="P49" s="961"/>
      <c r="R49" s="155"/>
      <c r="U49" s="272"/>
      <c r="V49" s="789" t="s">
        <v>314</v>
      </c>
      <c r="W49" s="969"/>
      <c r="X49" s="473" t="s">
        <v>315</v>
      </c>
      <c r="Y49" s="16"/>
      <c r="Z49" s="16"/>
      <c r="AA49" s="474"/>
      <c r="AB49" s="463"/>
      <c r="AC49" s="272"/>
      <c r="AH49" s="272"/>
    </row>
    <row r="50" spans="1:37" ht="29" x14ac:dyDescent="0.35">
      <c r="A50" s="246">
        <f t="shared" si="2"/>
        <v>16</v>
      </c>
      <c r="B50" s="906"/>
      <c r="C50" s="314"/>
      <c r="D50" s="544"/>
      <c r="E50" s="831"/>
      <c r="F50" s="626"/>
      <c r="G50" s="837"/>
      <c r="H50" s="838"/>
      <c r="I50" s="837"/>
      <c r="J50" s="838"/>
      <c r="K50" s="837"/>
      <c r="L50" s="838"/>
      <c r="R50" s="155"/>
      <c r="U50" s="272"/>
      <c r="V50" s="292" t="b">
        <f>VLOOKUP($A50,Publishing!$B$13:$AC$192,18,FALSE)</f>
        <v>0</v>
      </c>
      <c r="W50" s="467" t="s">
        <v>316</v>
      </c>
      <c r="X50" s="64" t="b">
        <f>VLOOKUP($A50,Publishing!$B$13:$AC$192,21,FALSE)</f>
        <v>0</v>
      </c>
      <c r="Y50" t="s">
        <v>317</v>
      </c>
      <c r="AB50" s="155"/>
      <c r="AC50" s="272"/>
      <c r="AH50" s="272"/>
    </row>
    <row r="51" spans="1:37" x14ac:dyDescent="0.35">
      <c r="A51" s="246">
        <f t="shared" si="2"/>
        <v>17</v>
      </c>
      <c r="B51" s="906"/>
      <c r="C51" s="314"/>
      <c r="D51" s="544"/>
      <c r="E51" s="831"/>
      <c r="F51" s="626"/>
      <c r="G51" s="837"/>
      <c r="H51" s="838"/>
      <c r="I51" s="837"/>
      <c r="J51" s="838"/>
      <c r="K51" s="837"/>
      <c r="L51" s="838"/>
      <c r="N51" s="44"/>
      <c r="R51" s="155"/>
      <c r="U51" s="272"/>
      <c r="W51" s="924" t="str">
        <f>IF(VLOOKUP($A52,Publishing!$B$13:$AC$192,19,FALSE)="","",VLOOKUP($A52,Publishing!$B$13:$AC$192,19,FALSE))</f>
        <v/>
      </c>
      <c r="X51" s="121"/>
      <c r="Y51" s="926" t="str">
        <f>IF(VLOOKUP($A52,Publishing!$B$13:$AC$192,22,FALSE)="","",VLOOKUP($A52,Publishing!$B$13:$AC$192,22,FALSE))</f>
        <v/>
      </c>
      <c r="Z51" s="926"/>
      <c r="AA51" s="74"/>
      <c r="AB51" s="464"/>
      <c r="AC51" s="466"/>
      <c r="AD51" s="74"/>
      <c r="AH51" s="272"/>
    </row>
    <row r="52" spans="1:37" x14ac:dyDescent="0.35">
      <c r="A52" s="246">
        <f t="shared" si="2"/>
        <v>18</v>
      </c>
      <c r="B52" s="907"/>
      <c r="C52" s="314"/>
      <c r="D52" s="805"/>
      <c r="E52" s="833"/>
      <c r="F52" s="834"/>
      <c r="G52" s="839"/>
      <c r="H52" s="840"/>
      <c r="I52" s="839"/>
      <c r="J52" s="840"/>
      <c r="K52" s="839"/>
      <c r="L52" s="840"/>
      <c r="M52" s="268"/>
      <c r="N52" s="268"/>
      <c r="O52" s="268"/>
      <c r="P52" s="268"/>
      <c r="Q52" s="268"/>
      <c r="R52" s="258"/>
      <c r="S52" s="268"/>
      <c r="T52" s="268"/>
      <c r="U52" s="270"/>
      <c r="V52" s="268"/>
      <c r="W52" s="925"/>
      <c r="X52" s="273"/>
      <c r="Y52" s="927"/>
      <c r="Z52" s="927"/>
      <c r="AA52" s="274"/>
      <c r="AB52" s="443"/>
      <c r="AC52" s="444"/>
      <c r="AD52" s="274"/>
      <c r="AE52" s="268"/>
      <c r="AF52" s="268"/>
      <c r="AG52" s="268"/>
      <c r="AH52" s="270"/>
    </row>
    <row r="53" spans="1:37" x14ac:dyDescent="0.35">
      <c r="C53" s="315"/>
    </row>
    <row r="54" spans="1:37" ht="18.5" x14ac:dyDescent="0.45">
      <c r="C54" s="315"/>
      <c r="D54" s="248" t="str">
        <f>'Service-side Auto-Labeling'!C1</f>
        <v>Service-Side Auto-Labeling Policies</v>
      </c>
    </row>
    <row r="55" spans="1:37" s="2" customFormat="1" ht="55" customHeight="1" x14ac:dyDescent="0.45">
      <c r="A55" s="246">
        <f>VLOOKUP(B57,'Service-side Auto-Labeling'!$A$11:$AE$109,2,FALSE)</f>
        <v>10</v>
      </c>
      <c r="B55" s="495"/>
      <c r="C55" s="314"/>
      <c r="D55" s="260" t="str">
        <f>'Service-side Auto-Labeling'!C2</f>
        <v>Name</v>
      </c>
      <c r="E55" s="914" t="str">
        <f>'Service-side Auto-Labeling'!E2</f>
        <v>Policy Mode</v>
      </c>
      <c r="F55" s="908"/>
      <c r="G55" s="908" t="str">
        <f>'Service-side Auto-Labeling'!G2</f>
        <v>Description</v>
      </c>
      <c r="H55" s="908"/>
      <c r="I55" s="908" t="str">
        <f>'Service-side Auto-Labeling'!I2</f>
        <v>Label to auto-apply:</v>
      </c>
      <c r="J55" s="908"/>
      <c r="K55" s="908" t="str">
        <f>'Service-side Auto-Labeling'!K2</f>
        <v>Assign admin units:</v>
      </c>
      <c r="L55" s="908"/>
      <c r="M55" s="911" t="str">
        <f>'Service-side Auto-Labeling'!M2</f>
        <v>Locations where you want to apply the label:</v>
      </c>
      <c r="N55" s="911"/>
      <c r="O55" s="911"/>
      <c r="P55" s="261" t="str">
        <f>'Service-side Auto-Labeling'!P2</f>
        <v>Scope:</v>
      </c>
      <c r="Q55" s="940" t="str">
        <f>'Service-side Auto-Labeling'!R2</f>
        <v>Common or Advanced Rules:</v>
      </c>
      <c r="R55" s="941"/>
      <c r="S55" s="941"/>
      <c r="T55" s="942"/>
      <c r="U55" s="917" t="str">
        <f>'Service-side Auto-Labeling'!T2</f>
        <v>Common Rules:</v>
      </c>
      <c r="V55" s="917"/>
      <c r="W55" s="908" t="str">
        <f>'Service-side Auto-Labeling'!V2</f>
        <v>Rules for Exchange email:</v>
      </c>
      <c r="X55" s="908"/>
      <c r="Y55" s="911" t="str">
        <f>'Service-side Auto-Labeling'!X2</f>
        <v>Rules for SharePoint files:</v>
      </c>
      <c r="Z55" s="911"/>
      <c r="AA55" s="911"/>
      <c r="AB55" s="917" t="str">
        <f>'Service-side Auto-Labeling'!Z2</f>
        <v>Rules for OneDrive files:</v>
      </c>
      <c r="AC55" s="917"/>
      <c r="AD55" s="294"/>
      <c r="AE55" s="920" t="str">
        <f>'Service-side Auto-Labeling'!AB2</f>
        <v>Additional settings for email:</v>
      </c>
      <c r="AF55" s="921"/>
      <c r="AG55" s="921"/>
      <c r="AH55" s="921"/>
      <c r="AI55" s="921"/>
      <c r="AJ55" s="921"/>
      <c r="AK55" s="922"/>
    </row>
    <row r="56" spans="1:37" s="2" customFormat="1" ht="29.15" hidden="1" customHeight="1" x14ac:dyDescent="0.45">
      <c r="A56" s="246"/>
      <c r="B56" s="495"/>
      <c r="C56" s="315"/>
      <c r="D56" s="513"/>
      <c r="E56" s="261"/>
      <c r="F56" s="261"/>
      <c r="G56" s="261"/>
      <c r="H56" s="261"/>
      <c r="I56" s="261"/>
      <c r="J56" s="261"/>
      <c r="K56" s="261"/>
      <c r="L56" s="261"/>
      <c r="M56" s="297"/>
      <c r="N56" s="297"/>
      <c r="O56" s="297"/>
      <c r="P56" s="290"/>
      <c r="Q56" s="287"/>
      <c r="R56" s="297"/>
      <c r="S56" s="297"/>
      <c r="T56" s="297"/>
      <c r="U56" s="294"/>
      <c r="V56" s="286"/>
      <c r="W56" s="290"/>
      <c r="X56" s="290"/>
      <c r="Y56" s="298"/>
      <c r="Z56" s="298"/>
      <c r="AA56" s="298"/>
      <c r="AB56" s="294"/>
      <c r="AC56" s="286"/>
      <c r="AD56" s="286"/>
      <c r="AE56" s="260"/>
      <c r="AF56" s="290"/>
      <c r="AG56" s="290"/>
      <c r="AH56" s="290"/>
      <c r="AI56" s="290"/>
      <c r="AJ56" s="290"/>
      <c r="AK56" s="299"/>
    </row>
    <row r="57" spans="1:37" ht="39" customHeight="1" x14ac:dyDescent="0.35">
      <c r="A57" s="246">
        <f>A55+1</f>
        <v>11</v>
      </c>
      <c r="B57" s="896">
        <f>L1</f>
        <v>1</v>
      </c>
      <c r="C57" s="314"/>
      <c r="D57" s="798" t="str">
        <f>IF(VLOOKUP(A57,'Service-side Auto-Labeling'!$B$12:$AE$110,2,FALSE)="","",VLOOKUP(A57,'Service-side Auto-Labeling'!$B$12:$AE$110,2,FALSE))</f>
        <v/>
      </c>
      <c r="E57" s="811" t="str">
        <f>IF(VLOOKUP(A57,'Service-side Auto-Labeling'!$B$12:$AE$110,4,FALSE)="","",VLOOKUP(A57,'Service-side Auto-Labeling'!$B$12:$AE$110,4,FALSE))</f>
        <v/>
      </c>
      <c r="F57" s="724"/>
      <c r="G57" s="798" t="str">
        <f>IF(VLOOKUP($A57,'Service-side Auto-Labeling'!$B$12:$AE$110,6,FALSE)="","",VLOOKUP($A57,'Service-side Auto-Labeling'!$B$12:$AE$110,6,FALSE))</f>
        <v/>
      </c>
      <c r="H57" s="798"/>
      <c r="I57" s="798" t="str">
        <f>IF(VLOOKUP($A57,'Service-side Auto-Labeling'!$B$12:$AE$110,8,FALSE)="","",VLOOKUP($A57,'Service-side Auto-Labeling'!$B$12:$AE$110,8,FALSE))</f>
        <v/>
      </c>
      <c r="J57" s="798"/>
      <c r="K57" s="798" t="str">
        <f>IF(VLOOKUP($A57,'Service-side Auto-Labeling'!$B$12:$AE$110,10,FALSE)="","",VLOOKUP($A57,'Service-side Auto-Labeling'!$B$12:$AE$110,10,FALSE))</f>
        <v/>
      </c>
      <c r="L57" s="798"/>
      <c r="M57" s="292" t="b">
        <f>VLOOKUP($A57,'Service-side Auto-Labeling'!$B$12:$AE$110,12,FALSE)</f>
        <v>0</v>
      </c>
      <c r="N57" s="909" t="s">
        <v>346</v>
      </c>
      <c r="O57" s="909"/>
      <c r="P57" s="470" t="s">
        <v>353</v>
      </c>
      <c r="Q57" s="835" t="str">
        <f>IF(VLOOKUP($A57,'Service-side Auto-Labeling'!$B$12:$AE$110,17,FALSE)="","",VLOOKUP($A57,'Service-side Auto-Labeling'!$B$12:$AE$110,17,FALSE))</f>
        <v/>
      </c>
      <c r="R57" s="915"/>
      <c r="S57" s="915"/>
      <c r="T57" s="836"/>
      <c r="U57" s="929" t="str">
        <f>IF(VLOOKUP($A57,'Service-side Auto-Labeling'!$B$12:$AE$110,19,FALSE)="","",VLOOKUP($A57,'Service-side Auto-Labeling'!$B$12:$AE$110,19,FALSE))</f>
        <v/>
      </c>
      <c r="V57" s="930"/>
      <c r="W57" s="929" t="str">
        <f>IF(VLOOKUP($A57,'Service-side Auto-Labeling'!$B$12:$AE$110,21,FALSE)="","",VLOOKUP($A57,'Service-side Auto-Labeling'!$B$12:$AE$110,21,FALSE))</f>
        <v/>
      </c>
      <c r="X57" s="930"/>
      <c r="Y57" s="933" t="str">
        <f>IF(VLOOKUP($A57,'Service-side Auto-Labeling'!$B$12:$AE$110,23,FALSE)="","",VLOOKUP($A57,'Service-side Auto-Labeling'!$B$12:$AE$110,23,FALSE))</f>
        <v/>
      </c>
      <c r="Z57" s="934"/>
      <c r="AA57" s="934"/>
      <c r="AB57" s="933" t="str">
        <f>IF(VLOOKUP($A57,'Service-side Auto-Labeling'!$B$12:$AE$110,25,FALSE)="","",VLOOKUP($A57,'Service-side Auto-Labeling'!$B$12:$AE$110,25,FALSE))</f>
        <v/>
      </c>
      <c r="AC57" s="938"/>
      <c r="AD57" s="293"/>
      <c r="AE57" s="295" t="b">
        <f>VLOOKUP($A57,'Service-side Auto-Labeling'!$B$12:$AE$110,27,FALSE)</f>
        <v>0</v>
      </c>
      <c r="AF57" s="264" t="s">
        <v>348</v>
      </c>
      <c r="AG57" s="265"/>
      <c r="AH57" s="263"/>
      <c r="AI57" s="263"/>
      <c r="AJ57" s="263"/>
      <c r="AK57" s="266"/>
    </row>
    <row r="58" spans="1:37" ht="32.15" customHeight="1" x14ac:dyDescent="0.35">
      <c r="A58" s="246">
        <f>A57+1</f>
        <v>12</v>
      </c>
      <c r="B58" s="897"/>
      <c r="C58" s="314"/>
      <c r="D58" s="798"/>
      <c r="E58" s="811"/>
      <c r="F58" s="724"/>
      <c r="G58" s="798"/>
      <c r="H58" s="798"/>
      <c r="I58" s="798"/>
      <c r="J58" s="798"/>
      <c r="K58" s="798"/>
      <c r="L58" s="798"/>
      <c r="M58" s="122" t="b">
        <f>VLOOKUP($A58,'Service-side Auto-Labeling'!$B$12:$AE$110,12,FALSE)</f>
        <v>0</v>
      </c>
      <c r="N58" s="910" t="s">
        <v>349</v>
      </c>
      <c r="O58" s="910"/>
      <c r="P58" s="121" t="s">
        <v>378</v>
      </c>
      <c r="Q58" s="837"/>
      <c r="R58" s="702"/>
      <c r="S58" s="702"/>
      <c r="T58" s="838"/>
      <c r="U58" s="931"/>
      <c r="V58" s="924"/>
      <c r="W58" s="931"/>
      <c r="X58" s="924"/>
      <c r="Y58" s="935"/>
      <c r="Z58" s="582"/>
      <c r="AA58" s="582"/>
      <c r="AB58" s="935"/>
      <c r="AC58" s="902"/>
      <c r="AE58" s="296" t="b">
        <f>VLOOKUP($A58,'Service-side Auto-Labeling'!$B$12:$AE$110,27,FALSE)</f>
        <v>0</v>
      </c>
      <c r="AF58" s="9" t="s">
        <v>351</v>
      </c>
      <c r="AG58" s="903" t="str">
        <f>IF(VLOOKUP($A58,'Service-side Auto-Labeling'!$B$12:$AE$110,29,FALSE)="","",VLOOKUP($A58,'Service-side Auto-Labeling'!$B$12:$AE$110,29,FALSE))</f>
        <v/>
      </c>
      <c r="AH58" s="903"/>
      <c r="AI58" s="903"/>
      <c r="AJ58" s="903"/>
      <c r="AK58" s="267"/>
    </row>
    <row r="59" spans="1:37" x14ac:dyDescent="0.35">
      <c r="A59" s="246">
        <f>A58+1</f>
        <v>13</v>
      </c>
      <c r="B59" s="898"/>
      <c r="C59" s="314"/>
      <c r="D59" s="798"/>
      <c r="E59" s="811"/>
      <c r="F59" s="724"/>
      <c r="G59" s="798"/>
      <c r="H59" s="798"/>
      <c r="I59" s="798"/>
      <c r="J59" s="798"/>
      <c r="K59" s="798"/>
      <c r="L59" s="798"/>
      <c r="M59" s="471" t="b">
        <f>VLOOKUP($A57,'Service-side Auto-Labeling'!$B$12:$AE$110,12,FALSE)</f>
        <v>0</v>
      </c>
      <c r="N59" s="431" t="s">
        <v>352</v>
      </c>
      <c r="O59" s="431"/>
      <c r="P59" s="431" t="s">
        <v>353</v>
      </c>
      <c r="Q59" s="839"/>
      <c r="R59" s="916"/>
      <c r="S59" s="916"/>
      <c r="T59" s="840"/>
      <c r="U59" s="932"/>
      <c r="V59" s="925"/>
      <c r="W59" s="932"/>
      <c r="X59" s="925"/>
      <c r="Y59" s="936"/>
      <c r="Z59" s="937"/>
      <c r="AA59" s="937"/>
      <c r="AB59" s="936"/>
      <c r="AC59" s="939"/>
      <c r="AD59" s="268"/>
      <c r="AE59" s="258"/>
      <c r="AF59" s="268"/>
      <c r="AG59" s="269"/>
      <c r="AH59" s="268"/>
      <c r="AI59" s="268"/>
      <c r="AJ59" s="268"/>
      <c r="AK59" s="270"/>
    </row>
    <row r="60" spans="1:37" x14ac:dyDescent="0.35">
      <c r="C60" s="315"/>
    </row>
    <row r="61" spans="1:37" ht="18.5" x14ac:dyDescent="0.45">
      <c r="C61" s="315"/>
      <c r="D61" s="248" t="str">
        <f>'Data Loss Prevention (DLP)'!A1</f>
        <v>Data Loss Prevention (DLP)</v>
      </c>
    </row>
    <row r="62" spans="1:37" x14ac:dyDescent="0.35">
      <c r="C62" s="314"/>
      <c r="D62" s="514" t="str">
        <f>'Data Loss Prevention (DLP)'!C3</f>
        <v>Name:</v>
      </c>
      <c r="E62" s="912" t="str">
        <f>'Data Loss Prevention (DLP)'!E3</f>
        <v>Policy mode:</v>
      </c>
      <c r="F62" s="913"/>
      <c r="G62" s="913" t="str">
        <f>'Data Loss Prevention (DLP)'!G3</f>
        <v>Assign admin units:</v>
      </c>
      <c r="H62" s="913"/>
      <c r="I62" s="913" t="str">
        <f>'Data Loss Prevention (DLP)'!I3</f>
        <v>Locations:</v>
      </c>
      <c r="J62" s="913"/>
      <c r="K62" s="913" t="str">
        <f>'Data Loss Prevention (DLP)'!K3</f>
        <v>Data Loss Prevention (DLP) rules:</v>
      </c>
      <c r="L62" s="913"/>
    </row>
    <row r="63" spans="1:37" x14ac:dyDescent="0.35">
      <c r="A63" s="246">
        <f>VLOOKUP(B63,'Data Loss Prevention (DLP)'!$A$12:$K$130,2,FALSE)</f>
        <v>11</v>
      </c>
      <c r="B63" s="896">
        <f>N1</f>
        <v>1</v>
      </c>
      <c r="C63" s="314"/>
      <c r="D63" s="725" t="str">
        <f>IF(VLOOKUP(A63,'Data Loss Prevention (DLP)'!$B$12:$K$130,2,FALSE)="","",VLOOKUP(A63,'Data Loss Prevention (DLP)'!$B$12:$K$130,2,FALSE))</f>
        <v/>
      </c>
      <c r="E63" s="915" t="str">
        <f>IF(VLOOKUP(A63,'Data Loss Prevention (DLP)'!$B$12:$K$130,4,FALSE)="","",VLOOKUP(A63,'Data Loss Prevention (DLP)'!$B$12:$K$130,4,FALSE))</f>
        <v/>
      </c>
      <c r="F63" s="836"/>
      <c r="G63" s="724" t="str">
        <f>IF(VLOOKUP(A63,'Data Loss Prevention (DLP)'!$B$12:$K$130,6,FALSE)="","",VLOOKUP(A63,'Data Loss Prevention (DLP)'!$B$12:$K$130,6,FALSE))</f>
        <v/>
      </c>
      <c r="H63" s="724"/>
      <c r="I63" s="724" t="str">
        <f>IF(VLOOKUP(A63,'Data Loss Prevention (DLP)'!$B$12:$K$130,8,FALSE)="","",VLOOKUP(A63,'Data Loss Prevention (DLP)'!$B$12:$K$130,8,FALSE))</f>
        <v/>
      </c>
      <c r="J63" s="724"/>
      <c r="K63" s="724" t="str">
        <f>IF(VLOOKUP(A63,'Data Loss Prevention (DLP)'!$B$12:$K$130,10,FALSE)="","",VLOOKUP(A63,'Data Loss Prevention (DLP)'!$B$12:$K$130,10,FALSE))</f>
        <v/>
      </c>
      <c r="L63" s="724"/>
    </row>
    <row r="64" spans="1:37" x14ac:dyDescent="0.35">
      <c r="A64" s="246">
        <f>A63+1</f>
        <v>12</v>
      </c>
      <c r="B64" s="897"/>
      <c r="C64" s="314"/>
      <c r="D64" s="724"/>
      <c r="E64" s="702"/>
      <c r="F64" s="838"/>
      <c r="G64" s="724"/>
      <c r="H64" s="724"/>
      <c r="I64" s="724"/>
      <c r="J64" s="724"/>
      <c r="K64" s="724"/>
      <c r="L64" s="724"/>
    </row>
    <row r="65" spans="1:12" x14ac:dyDescent="0.35">
      <c r="A65" s="246">
        <f>A64+1</f>
        <v>13</v>
      </c>
      <c r="B65" s="897"/>
      <c r="C65" s="314"/>
      <c r="D65" s="724"/>
      <c r="E65" s="702"/>
      <c r="F65" s="838"/>
      <c r="G65" s="724"/>
      <c r="H65" s="724"/>
      <c r="I65" s="724"/>
      <c r="J65" s="724"/>
      <c r="K65" s="724"/>
      <c r="L65" s="724"/>
    </row>
    <row r="66" spans="1:12" x14ac:dyDescent="0.35">
      <c r="A66" s="246">
        <f>A65+1</f>
        <v>14</v>
      </c>
      <c r="B66" s="897"/>
      <c r="C66" s="314"/>
      <c r="D66" s="726"/>
      <c r="E66" s="702"/>
      <c r="F66" s="838"/>
      <c r="G66" s="724"/>
      <c r="H66" s="724"/>
      <c r="I66" s="724"/>
      <c r="J66" s="724"/>
      <c r="K66" s="724"/>
      <c r="L66" s="724"/>
    </row>
    <row r="67" spans="1:12" ht="32.5" customHeight="1" x14ac:dyDescent="0.35">
      <c r="A67" s="246">
        <f>A66+1</f>
        <v>15</v>
      </c>
      <c r="B67" s="898"/>
      <c r="C67" s="511"/>
      <c r="D67" s="724"/>
      <c r="E67" s="916"/>
      <c r="F67" s="840"/>
      <c r="G67" s="724"/>
      <c r="H67" s="724"/>
      <c r="I67" s="724"/>
      <c r="J67" s="724"/>
      <c r="K67" s="724"/>
      <c r="L67" s="724"/>
    </row>
    <row r="68" spans="1:12" x14ac:dyDescent="0.35">
      <c r="B68" s="133"/>
      <c r="C68"/>
    </row>
    <row r="69" spans="1:12" x14ac:dyDescent="0.35">
      <c r="B69" s="133"/>
      <c r="C69"/>
    </row>
    <row r="70" spans="1:12" x14ac:dyDescent="0.35">
      <c r="B70" s="133"/>
      <c r="C70"/>
    </row>
  </sheetData>
  <sheetProtection selectLockedCells="1"/>
  <mergeCells count="163">
    <mergeCell ref="B45:B52"/>
    <mergeCell ref="D45:D52"/>
    <mergeCell ref="N49:P49"/>
    <mergeCell ref="I35:K35"/>
    <mergeCell ref="AF45:AF46"/>
    <mergeCell ref="N47:Q47"/>
    <mergeCell ref="I44:J44"/>
    <mergeCell ref="K44:L44"/>
    <mergeCell ref="M44:Q44"/>
    <mergeCell ref="G45:H52"/>
    <mergeCell ref="I45:J52"/>
    <mergeCell ref="K45:L52"/>
    <mergeCell ref="E45:F52"/>
    <mergeCell ref="N45:Q45"/>
    <mergeCell ref="AE45:AE46"/>
    <mergeCell ref="V49:W49"/>
    <mergeCell ref="V45:V46"/>
    <mergeCell ref="X45:X46"/>
    <mergeCell ref="S23:U24"/>
    <mergeCell ref="S25:T25"/>
    <mergeCell ref="Z31:AA31"/>
    <mergeCell ref="V31:W31"/>
    <mergeCell ref="AE44:AH44"/>
    <mergeCell ref="X44:AA44"/>
    <mergeCell ref="V44:W44"/>
    <mergeCell ref="D36:D41"/>
    <mergeCell ref="M36:Q36"/>
    <mergeCell ref="N38:P38"/>
    <mergeCell ref="N40:P40"/>
    <mergeCell ref="R44:U44"/>
    <mergeCell ref="K31:M31"/>
    <mergeCell ref="R36:U36"/>
    <mergeCell ref="S37:U37"/>
    <mergeCell ref="M35:Q35"/>
    <mergeCell ref="N37:Q37"/>
    <mergeCell ref="N31:P31"/>
    <mergeCell ref="X31:Y31"/>
    <mergeCell ref="AB31:AC31"/>
    <mergeCell ref="AE31:AG31"/>
    <mergeCell ref="E44:F44"/>
    <mergeCell ref="Q31:U31"/>
    <mergeCell ref="R35:U35"/>
    <mergeCell ref="U55:V55"/>
    <mergeCell ref="AG58:AJ58"/>
    <mergeCell ref="W55:X55"/>
    <mergeCell ref="Y55:AA55"/>
    <mergeCell ref="S45:U45"/>
    <mergeCell ref="AE55:AK55"/>
    <mergeCell ref="AB55:AC55"/>
    <mergeCell ref="S46:U46"/>
    <mergeCell ref="Y46:Z46"/>
    <mergeCell ref="W51:W52"/>
    <mergeCell ref="Y51:Z52"/>
    <mergeCell ref="Y47:AA48"/>
    <mergeCell ref="U57:V59"/>
    <mergeCell ref="W57:X59"/>
    <mergeCell ref="Y57:AA59"/>
    <mergeCell ref="AB57:AC59"/>
    <mergeCell ref="Q55:T55"/>
    <mergeCell ref="Q57:T59"/>
    <mergeCell ref="N48:Q48"/>
    <mergeCell ref="N46:Q46"/>
    <mergeCell ref="I57:J59"/>
    <mergeCell ref="K55:L55"/>
    <mergeCell ref="K57:L59"/>
    <mergeCell ref="N57:O57"/>
    <mergeCell ref="N58:O58"/>
    <mergeCell ref="M55:O55"/>
    <mergeCell ref="B63:B67"/>
    <mergeCell ref="E62:F62"/>
    <mergeCell ref="G62:H62"/>
    <mergeCell ref="G63:H67"/>
    <mergeCell ref="K62:L62"/>
    <mergeCell ref="I62:J62"/>
    <mergeCell ref="I63:J67"/>
    <mergeCell ref="K63:L67"/>
    <mergeCell ref="D63:D67"/>
    <mergeCell ref="G57:H59"/>
    <mergeCell ref="E57:F59"/>
    <mergeCell ref="B57:B59"/>
    <mergeCell ref="D57:D59"/>
    <mergeCell ref="E55:F55"/>
    <mergeCell ref="G55:H55"/>
    <mergeCell ref="E63:F67"/>
    <mergeCell ref="I55:J55"/>
    <mergeCell ref="B9:B15"/>
    <mergeCell ref="D9:D15"/>
    <mergeCell ref="H21:H22"/>
    <mergeCell ref="F23:F24"/>
    <mergeCell ref="G44:H44"/>
    <mergeCell ref="J22:J24"/>
    <mergeCell ref="E9:F15"/>
    <mergeCell ref="H38:H40"/>
    <mergeCell ref="B36:B41"/>
    <mergeCell ref="E31:F31"/>
    <mergeCell ref="E30:H30"/>
    <mergeCell ref="I30:J30"/>
    <mergeCell ref="D19:D28"/>
    <mergeCell ref="B19:B28"/>
    <mergeCell ref="F1:G2"/>
    <mergeCell ref="G35:H35"/>
    <mergeCell ref="I8:Q8"/>
    <mergeCell ref="E8:F8"/>
    <mergeCell ref="E18:F18"/>
    <mergeCell ref="D6:F6"/>
    <mergeCell ref="D3:F4"/>
    <mergeCell ref="N5:O5"/>
    <mergeCell ref="N6:O6"/>
    <mergeCell ref="I31:J31"/>
    <mergeCell ref="K9:Q9"/>
    <mergeCell ref="K11:Q11"/>
    <mergeCell ref="K13:Q13"/>
    <mergeCell ref="K15:Q15"/>
    <mergeCell ref="O18:Q18"/>
    <mergeCell ref="G8:H8"/>
    <mergeCell ref="G19:H19"/>
    <mergeCell ref="I19:J19"/>
    <mergeCell ref="I18:J18"/>
    <mergeCell ref="G9:H15"/>
    <mergeCell ref="G18:H18"/>
    <mergeCell ref="N1:O1"/>
    <mergeCell ref="N2:O2"/>
    <mergeCell ref="Q30:U30"/>
    <mergeCell ref="C3:C4"/>
    <mergeCell ref="D5:F5"/>
    <mergeCell ref="G36:H36"/>
    <mergeCell ref="I37:I38"/>
    <mergeCell ref="J37:J38"/>
    <mergeCell ref="H3:H4"/>
    <mergeCell ref="J3:J4"/>
    <mergeCell ref="L3:L4"/>
    <mergeCell ref="N3:O4"/>
    <mergeCell ref="E35:F35"/>
    <mergeCell ref="C5:C6"/>
    <mergeCell ref="K18:N18"/>
    <mergeCell ref="M22:N22"/>
    <mergeCell ref="M23:N23"/>
    <mergeCell ref="K30:M30"/>
    <mergeCell ref="N30:P30"/>
    <mergeCell ref="R8:U8"/>
    <mergeCell ref="R9:U15"/>
    <mergeCell ref="X9:Y15"/>
    <mergeCell ref="X8:Y8"/>
    <mergeCell ref="X18:Z18"/>
    <mergeCell ref="AB23:AC23"/>
    <mergeCell ref="V8:W8"/>
    <mergeCell ref="AA18:AG18"/>
    <mergeCell ref="AB30:AC30"/>
    <mergeCell ref="Z30:AA30"/>
    <mergeCell ref="AE30:AG30"/>
    <mergeCell ref="V19:W19"/>
    <mergeCell ref="Z23:Z24"/>
    <mergeCell ref="V18:W18"/>
    <mergeCell ref="V9:W15"/>
    <mergeCell ref="R18:U18"/>
    <mergeCell ref="V30:Y30"/>
    <mergeCell ref="S22:T22"/>
    <mergeCell ref="W21:W22"/>
    <mergeCell ref="V21:V22"/>
    <mergeCell ref="R19:U19"/>
    <mergeCell ref="W26:W27"/>
    <mergeCell ref="S26:U27"/>
    <mergeCell ref="S20:U21"/>
  </mergeCells>
  <conditionalFormatting sqref="D19">
    <cfRule type="cellIs" dxfId="177" priority="311" operator="equal">
      <formula>"Please fill out Sensitivity Labels Tab"</formula>
    </cfRule>
  </conditionalFormatting>
  <conditionalFormatting sqref="D31:D33">
    <cfRule type="cellIs" dxfId="176" priority="286" operator="equal">
      <formula>"Please fill out Sensitivity Labels Tab"</formula>
    </cfRule>
  </conditionalFormatting>
  <conditionalFormatting sqref="D36">
    <cfRule type="cellIs" dxfId="175" priority="249" operator="equal">
      <formula>"Please fill out Sensitivity Labels Tab"</formula>
    </cfRule>
  </conditionalFormatting>
  <conditionalFormatting sqref="D63:E63 G63:L67 D64:D67">
    <cfRule type="cellIs" dxfId="174" priority="172" operator="equal">
      <formula>0</formula>
    </cfRule>
  </conditionalFormatting>
  <conditionalFormatting sqref="D49:N49 Q49:W49 AB49:AH49 D50:AH50 D51:Y51 AA51:AH52 D52:V52 X52">
    <cfRule type="cellIs" dxfId="173" priority="200" operator="equal">
      <formula>0</formula>
    </cfRule>
  </conditionalFormatting>
  <conditionalFormatting sqref="D9:Y15">
    <cfRule type="cellIs" dxfId="172" priority="234" operator="equal">
      <formula>0</formula>
    </cfRule>
  </conditionalFormatting>
  <conditionalFormatting sqref="E36:U41">
    <cfRule type="expression" dxfId="171" priority="5">
      <formula>$I$15=FALSE</formula>
    </cfRule>
  </conditionalFormatting>
  <conditionalFormatting sqref="E19:AG28">
    <cfRule type="expression" dxfId="169" priority="1">
      <formula>AND($I$9=FALSE,$I$11=FALSE)</formula>
    </cfRule>
  </conditionalFormatting>
  <conditionalFormatting sqref="E31:AG31">
    <cfRule type="expression" dxfId="167" priority="14" stopIfTrue="1">
      <formula>$I$13=FALSE</formula>
    </cfRule>
  </conditionalFormatting>
  <conditionalFormatting sqref="G21">
    <cfRule type="expression" dxfId="166" priority="153">
      <formula>$G$23=TRUE</formula>
    </cfRule>
    <cfRule type="expression" dxfId="165" priority="22">
      <formula>$E$21=FALSE</formula>
    </cfRule>
  </conditionalFormatting>
  <conditionalFormatting sqref="G23">
    <cfRule type="expression" dxfId="164" priority="18">
      <formula>$G$21=TRUE</formula>
    </cfRule>
    <cfRule type="expression" dxfId="163" priority="21">
      <formula>$E$21=FALSE</formula>
    </cfRule>
  </conditionalFormatting>
  <conditionalFormatting sqref="G38">
    <cfRule type="expression" dxfId="161" priority="264">
      <formula>E36=TRUE</formula>
    </cfRule>
  </conditionalFormatting>
  <conditionalFormatting sqref="G21:H21 H22 G23:H23">
    <cfRule type="expression" dxfId="160" priority="140">
      <formula>$E$21=FALSE</formula>
    </cfRule>
  </conditionalFormatting>
  <conditionalFormatting sqref="G23:H23">
    <cfRule type="expression" dxfId="159" priority="152">
      <formula>$G$21=TRUE</formula>
    </cfRule>
  </conditionalFormatting>
  <conditionalFormatting sqref="G36:H36">
    <cfRule type="cellIs" dxfId="157" priority="3" operator="equal">
      <formula>0</formula>
    </cfRule>
    <cfRule type="expression" dxfId="156" priority="267">
      <formula>E36=TRUE</formula>
    </cfRule>
  </conditionalFormatting>
  <conditionalFormatting sqref="H21:H22">
    <cfRule type="expression" dxfId="155" priority="49">
      <formula>$G$23=TRUE</formula>
    </cfRule>
  </conditionalFormatting>
  <conditionalFormatting sqref="H23">
    <cfRule type="expression" dxfId="154" priority="19">
      <formula>$G$21=TRUE</formula>
    </cfRule>
  </conditionalFormatting>
  <conditionalFormatting sqref="H38">
    <cfRule type="expression" dxfId="152" priority="265">
      <formula>E36=TRUE</formula>
    </cfRule>
  </conditionalFormatting>
  <conditionalFormatting sqref="I13">
    <cfRule type="expression" dxfId="151" priority="396">
      <formula>AND($I11=TRUE,I9=TRUE)</formula>
    </cfRule>
  </conditionalFormatting>
  <conditionalFormatting sqref="I20:I23">
    <cfRule type="expression" dxfId="150" priority="20">
      <formula>$E$21=FALSE</formula>
    </cfRule>
  </conditionalFormatting>
  <conditionalFormatting sqref="I21">
    <cfRule type="expression" dxfId="149" priority="317">
      <formula>G23=TRUE</formula>
    </cfRule>
    <cfRule type="expression" dxfId="148" priority="150">
      <formula>$I$22=TRUE</formula>
    </cfRule>
  </conditionalFormatting>
  <conditionalFormatting sqref="I22">
    <cfRule type="expression" dxfId="147" priority="51">
      <formula>$I$21=TRUE</formula>
    </cfRule>
    <cfRule type="expression" dxfId="146" priority="318">
      <formula>G23=TRUE</formula>
    </cfRule>
  </conditionalFormatting>
  <conditionalFormatting sqref="I36">
    <cfRule type="expression" dxfId="145" priority="263">
      <formula>E37=TRUE</formula>
    </cfRule>
  </conditionalFormatting>
  <conditionalFormatting sqref="I37:I38">
    <cfRule type="expression" dxfId="144" priority="260">
      <formula>E37=TRUE</formula>
    </cfRule>
  </conditionalFormatting>
  <conditionalFormatting sqref="I57">
    <cfRule type="cellIs" dxfId="143" priority="188" operator="equal">
      <formula>"Please fill out Sensitivity Labels Tab"</formula>
    </cfRule>
  </conditionalFormatting>
  <conditionalFormatting sqref="I19:J20">
    <cfRule type="expression" dxfId="142" priority="315">
      <formula>G23=TRUE</formula>
    </cfRule>
  </conditionalFormatting>
  <conditionalFormatting sqref="J13">
    <cfRule type="expression" dxfId="136" priority="395">
      <formula>AND($I11=TRUE,I9=TRUE)</formula>
    </cfRule>
  </conditionalFormatting>
  <conditionalFormatting sqref="J21">
    <cfRule type="expression" dxfId="135" priority="29">
      <formula>$I$22=TRUE</formula>
    </cfRule>
    <cfRule type="expression" dxfId="134" priority="320">
      <formula>G23=TRUE</formula>
    </cfRule>
  </conditionalFormatting>
  <conditionalFormatting sqref="J22">
    <cfRule type="expression" dxfId="133" priority="319">
      <formula>G23=TRUE</formula>
    </cfRule>
  </conditionalFormatting>
  <conditionalFormatting sqref="J22:J24">
    <cfRule type="expression" dxfId="132" priority="52">
      <formula>$I$21=TRUE</formula>
    </cfRule>
  </conditionalFormatting>
  <conditionalFormatting sqref="J36">
    <cfRule type="expression" dxfId="131" priority="262">
      <formula>E37=TRUE</formula>
    </cfRule>
  </conditionalFormatting>
  <conditionalFormatting sqref="J37:J38">
    <cfRule type="expression" dxfId="130" priority="261">
      <formula>E37=TRUE</formula>
    </cfRule>
  </conditionalFormatting>
  <conditionalFormatting sqref="K13">
    <cfRule type="expression" dxfId="129" priority="384">
      <formula>AND($I11=TRUE,I9=TRUE)</formula>
    </cfRule>
  </conditionalFormatting>
  <conditionalFormatting sqref="K21">
    <cfRule type="expression" dxfId="128" priority="46">
      <formula>$K$22=TRUE</formula>
    </cfRule>
  </conditionalFormatting>
  <conditionalFormatting sqref="K21:K22">
    <cfRule type="expression" dxfId="127" priority="33">
      <formula>$K$23=TRUE</formula>
    </cfRule>
  </conditionalFormatting>
  <conditionalFormatting sqref="K21:K23">
    <cfRule type="expression" dxfId="126" priority="47">
      <formula>AND($I$21=TRUE,$G$23=TRUE)</formula>
    </cfRule>
  </conditionalFormatting>
  <conditionalFormatting sqref="K22:K23">
    <cfRule type="expression" dxfId="125" priority="27">
      <formula>$K$21=TRUE</formula>
    </cfRule>
  </conditionalFormatting>
  <conditionalFormatting sqref="K23">
    <cfRule type="expression" dxfId="124" priority="41">
      <formula>$K$22=TRUE</formula>
    </cfRule>
  </conditionalFormatting>
  <conditionalFormatting sqref="L21">
    <cfRule type="expression" dxfId="122" priority="35">
      <formula>$K$22=TRUE</formula>
    </cfRule>
  </conditionalFormatting>
  <conditionalFormatting sqref="L21:L22">
    <cfRule type="expression" dxfId="121" priority="28">
      <formula>$K$23=TRUE</formula>
    </cfRule>
  </conditionalFormatting>
  <conditionalFormatting sqref="L21:L23">
    <cfRule type="expression" dxfId="120" priority="48">
      <formula>AND($I$21=TRUE,$G$23=TRUE)</formula>
    </cfRule>
  </conditionalFormatting>
  <conditionalFormatting sqref="L22:L23">
    <cfRule type="expression" dxfId="119" priority="43">
      <formula>$K$21=TRUE</formula>
    </cfRule>
  </conditionalFormatting>
  <conditionalFormatting sqref="L23">
    <cfRule type="expression" dxfId="118" priority="45">
      <formula>$K$22=TRUE</formula>
    </cfRule>
  </conditionalFormatting>
  <conditionalFormatting sqref="L36">
    <cfRule type="expression" dxfId="117" priority="276">
      <formula>AND(I36=TRUE,$E$37=TRUE)</formula>
    </cfRule>
  </conditionalFormatting>
  <conditionalFormatting sqref="L37">
    <cfRule type="expression" dxfId="116" priority="274">
      <formula>AND(I36=TRUE,$E$37=TRUE)</formula>
    </cfRule>
  </conditionalFormatting>
  <conditionalFormatting sqref="M36">
    <cfRule type="expression" dxfId="115" priority="273">
      <formula>AND(I37=TRUE,$E$37=TRUE)</formula>
    </cfRule>
  </conditionalFormatting>
  <conditionalFormatting sqref="M37">
    <cfRule type="expression" dxfId="114" priority="269">
      <formula>AND(I37=TRUE,$E$37=TRUE)</formula>
    </cfRule>
  </conditionalFormatting>
  <conditionalFormatting sqref="M39">
    <cfRule type="expression" dxfId="113" priority="270">
      <formula>AND(I37=TRUE,$E$37=TRUE)</formula>
    </cfRule>
  </conditionalFormatting>
  <conditionalFormatting sqref="M22:N22">
    <cfRule type="expression" dxfId="112" priority="26">
      <formula>AND($I$21=FALSE,$I$22=FALSE)</formula>
    </cfRule>
    <cfRule type="expression" dxfId="111" priority="83">
      <formula>AND($K$22=TRUE,$I$21=TRUE)</formula>
    </cfRule>
  </conditionalFormatting>
  <conditionalFormatting sqref="M22:N23">
    <cfRule type="expression" dxfId="110" priority="90">
      <formula>$K$21=TRUE</formula>
    </cfRule>
  </conditionalFormatting>
  <conditionalFormatting sqref="M23:N23">
    <cfRule type="expression" dxfId="109" priority="89">
      <formula>AND(K22=TRUE,$I$21=TRUE)</formula>
    </cfRule>
    <cfRule type="expression" dxfId="108" priority="86">
      <formula>AND(K23=TRUE,$I$21=TRUE)</formula>
    </cfRule>
  </conditionalFormatting>
  <conditionalFormatting sqref="N37">
    <cfRule type="expression" dxfId="104" priority="268">
      <formula>AND(I37=TRUE,$E$37=TRUE)</formula>
    </cfRule>
  </conditionalFormatting>
  <conditionalFormatting sqref="N39">
    <cfRule type="expression" dxfId="103" priority="4389">
      <formula>AND(I37=TRUE,$E$37=TRUE)</formula>
    </cfRule>
    <cfRule type="expression" dxfId="102" priority="4390">
      <formula>M36=TRUE</formula>
    </cfRule>
  </conditionalFormatting>
  <conditionalFormatting sqref="N51">
    <cfRule type="expression" dxfId="101" priority="229">
      <formula>M49=TRUE</formula>
    </cfRule>
  </conditionalFormatting>
  <conditionalFormatting sqref="N38:P38">
    <cfRule type="expression" dxfId="98" priority="4388">
      <formula>AND($M$37=TRUE,$E$37=TRUE)</formula>
    </cfRule>
  </conditionalFormatting>
  <conditionalFormatting sqref="N40:P40">
    <cfRule type="expression" dxfId="97" priority="209">
      <formula>AND(I39,M39,$E$37)=TRUE</formula>
    </cfRule>
  </conditionalFormatting>
  <conditionalFormatting sqref="N49:P49">
    <cfRule type="expression" dxfId="96" priority="203">
      <formula>M48=TRUE</formula>
    </cfRule>
  </conditionalFormatting>
  <conditionalFormatting sqref="N31:AG31">
    <cfRule type="cellIs" dxfId="95" priority="289" operator="equal">
      <formula>0</formula>
    </cfRule>
  </conditionalFormatting>
  <conditionalFormatting sqref="O21">
    <cfRule type="expression" dxfId="94" priority="31">
      <formula>$O$22=TRUE</formula>
    </cfRule>
  </conditionalFormatting>
  <conditionalFormatting sqref="O21:O22">
    <cfRule type="expression" dxfId="93" priority="55">
      <formula>$O$23=TRUE</formula>
    </cfRule>
  </conditionalFormatting>
  <conditionalFormatting sqref="O22:O23">
    <cfRule type="expression" dxfId="92" priority="38">
      <formula>$O$21=TRUE</formula>
    </cfRule>
  </conditionalFormatting>
  <conditionalFormatting sqref="O23">
    <cfRule type="expression" dxfId="91" priority="30">
      <formula>$O$22=TRUE</formula>
    </cfRule>
  </conditionalFormatting>
  <conditionalFormatting sqref="O21:P23">
    <cfRule type="expression" dxfId="90" priority="61">
      <formula>AND($I$21=TRUE,$G$23=TRUE)</formula>
    </cfRule>
  </conditionalFormatting>
  <conditionalFormatting sqref="P21">
    <cfRule type="expression" dxfId="89" priority="32">
      <formula>$O$22=TRUE</formula>
    </cfRule>
  </conditionalFormatting>
  <conditionalFormatting sqref="P21:P22">
    <cfRule type="expression" dxfId="88" priority="53">
      <formula>$O$23=TRUE</formula>
    </cfRule>
  </conditionalFormatting>
  <conditionalFormatting sqref="P22:P23">
    <cfRule type="expression" dxfId="87" priority="40">
      <formula>$O$21=TRUE</formula>
    </cfRule>
  </conditionalFormatting>
  <conditionalFormatting sqref="P23">
    <cfRule type="expression" dxfId="86" priority="37">
      <formula>$O$22=TRUE</formula>
    </cfRule>
  </conditionalFormatting>
  <conditionalFormatting sqref="Q23">
    <cfRule type="expression" dxfId="85" priority="60">
      <formula>AND($O$23=TRUE,$I$21=TRUE,$G$23=TRUE)</formula>
    </cfRule>
  </conditionalFormatting>
  <conditionalFormatting sqref="R36">
    <cfRule type="expression" dxfId="78" priority="259">
      <formula>E38=TRUE</formula>
    </cfRule>
  </conditionalFormatting>
  <conditionalFormatting sqref="R37">
    <cfRule type="expression" dxfId="77" priority="257">
      <formula>E38=TRUE</formula>
    </cfRule>
  </conditionalFormatting>
  <conditionalFormatting sqref="R39">
    <cfRule type="expression" dxfId="76" priority="250">
      <formula>E38=TRUE</formula>
    </cfRule>
  </conditionalFormatting>
  <conditionalFormatting sqref="R40">
    <cfRule type="expression" dxfId="75" priority="251">
      <formula>E38=TRUE</formula>
    </cfRule>
  </conditionalFormatting>
  <conditionalFormatting sqref="R22:T22">
    <cfRule type="expression" dxfId="73" priority="63">
      <formula>AND($I$21=TRUE,$G$23=TRUE)</formula>
    </cfRule>
  </conditionalFormatting>
  <conditionalFormatting sqref="R25:T25">
    <cfRule type="expression" dxfId="72" priority="64">
      <formula>AND($I$21=TRUE,$G$23=TRUE)</formula>
    </cfRule>
  </conditionalFormatting>
  <conditionalFormatting sqref="R38:T38">
    <cfRule type="expression" dxfId="71" priority="256">
      <formula>E38=TRUE</formula>
    </cfRule>
  </conditionalFormatting>
  <conditionalFormatting sqref="R19:U19">
    <cfRule type="expression" dxfId="70" priority="67">
      <formula>AND($I$21=TRUE,$G$23=TRUE)</formula>
    </cfRule>
  </conditionalFormatting>
  <conditionalFormatting sqref="S37:T37">
    <cfRule type="expression" dxfId="68" priority="258">
      <formula>E38=TRUE</formula>
    </cfRule>
  </conditionalFormatting>
  <conditionalFormatting sqref="S39:T39">
    <cfRule type="expression" dxfId="67" priority="255">
      <formula>E38=TRUE</formula>
    </cfRule>
  </conditionalFormatting>
  <conditionalFormatting sqref="S40:T40">
    <cfRule type="expression" dxfId="66" priority="254">
      <formula>E38=TRUE</formula>
    </cfRule>
  </conditionalFormatting>
  <conditionalFormatting sqref="S20:U21">
    <cfRule type="expression" dxfId="65" priority="68">
      <formula>AND($I$21=TRUE,$G$23=TRUE)</formula>
    </cfRule>
  </conditionalFormatting>
  <conditionalFormatting sqref="S23:U24">
    <cfRule type="expression" dxfId="64" priority="70">
      <formula>AND($R$22=TRUE,$I$21=TRUE,$G$23=TRUE)</formula>
    </cfRule>
  </conditionalFormatting>
  <conditionalFormatting sqref="S26:U27">
    <cfRule type="expression" dxfId="63" priority="69">
      <formula>AND($R$25=TRUE,$I$21=TRUE,$G$23=TRUE)</formula>
    </cfRule>
  </conditionalFormatting>
  <conditionalFormatting sqref="S46:U46">
    <cfRule type="expression" dxfId="62" priority="6639">
      <formula>R45=TRUE</formula>
    </cfRule>
  </conditionalFormatting>
  <conditionalFormatting sqref="V48">
    <cfRule type="expression" dxfId="60" priority="220">
      <formula>M46=TRUE</formula>
    </cfRule>
  </conditionalFormatting>
  <conditionalFormatting sqref="V50">
    <cfRule type="expression" dxfId="59" priority="218">
      <formula>M48=TRUE</formula>
    </cfRule>
  </conditionalFormatting>
  <conditionalFormatting sqref="V19:W23 V24 V25:W25 V26:V27">
    <cfRule type="expression" dxfId="58" priority="99">
      <formula>AND($G$23=TRUE,$I$22=TRUE)</formula>
    </cfRule>
  </conditionalFormatting>
  <conditionalFormatting sqref="W20">
    <cfRule type="expression" dxfId="57" priority="98">
      <formula>AND($I$22=TRUE,$G$23=TRUE)</formula>
    </cfRule>
  </conditionalFormatting>
  <conditionalFormatting sqref="W24">
    <cfRule type="expression" dxfId="56" priority="58">
      <formula>AND($V$23=TRUE,$I$22=TRUE)</formula>
    </cfRule>
  </conditionalFormatting>
  <conditionalFormatting sqref="W26:W27">
    <cfRule type="expression" dxfId="55" priority="59">
      <formula>AND($V$25=TRUE,$I$22=TRUE)</formula>
    </cfRule>
  </conditionalFormatting>
  <conditionalFormatting sqref="W46">
    <cfRule type="expression" dxfId="54" priority="56">
      <formula>$V$45=TRUE</formula>
    </cfRule>
  </conditionalFormatting>
  <conditionalFormatting sqref="W48">
    <cfRule type="expression" dxfId="53" priority="221">
      <formula>M46=TRUE</formula>
    </cfRule>
  </conditionalFormatting>
  <conditionalFormatting sqref="W51:W52">
    <cfRule type="expression" dxfId="52" priority="216">
      <formula>V50=TRUE</formula>
    </cfRule>
  </conditionalFormatting>
  <conditionalFormatting sqref="X9">
    <cfRule type="cellIs" dxfId="50" priority="375" operator="equal">
      <formula>"Amber"</formula>
    </cfRule>
    <cfRule type="cellIs" dxfId="49" priority="376" operator="equal">
      <formula>"orange"</formula>
    </cfRule>
    <cfRule type="cellIs" dxfId="48" priority="383" operator="equal">
      <formula>"Black"</formula>
    </cfRule>
    <cfRule type="cellIs" dxfId="47" priority="382" operator="equal">
      <formula>"Gray"</formula>
    </cfRule>
    <cfRule type="cellIs" dxfId="46" priority="381" operator="equal">
      <formula>"Magenta"</formula>
    </cfRule>
    <cfRule type="cellIs" dxfId="45" priority="380" operator="equal">
      <formula>"Dark Gray"</formula>
    </cfRule>
    <cfRule type="cellIs" dxfId="44" priority="379" operator="equal">
      <formula>"Purple"</formula>
    </cfRule>
    <cfRule type="cellIs" dxfId="43" priority="378" operator="equal">
      <formula>"Blue"</formula>
    </cfRule>
    <cfRule type="cellIs" dxfId="42" priority="377" operator="equal">
      <formula>"Green"</formula>
    </cfRule>
    <cfRule type="cellIs" dxfId="41" priority="374" operator="equal">
      <formula>"Brown"</formula>
    </cfRule>
  </conditionalFormatting>
  <conditionalFormatting sqref="X21">
    <cfRule type="expression" dxfId="40" priority="95">
      <formula>E22=TRUE</formula>
    </cfRule>
  </conditionalFormatting>
  <conditionalFormatting sqref="X22">
    <cfRule type="expression" dxfId="39" priority="97">
      <formula>E22=TRUE</formula>
    </cfRule>
  </conditionalFormatting>
  <conditionalFormatting sqref="X23">
    <cfRule type="expression" dxfId="38" priority="96">
      <formula>E22=TRUE</formula>
    </cfRule>
  </conditionalFormatting>
  <conditionalFormatting sqref="Y21">
    <cfRule type="expression" dxfId="37" priority="299">
      <formula>E22=TRUE</formula>
    </cfRule>
  </conditionalFormatting>
  <conditionalFormatting sqref="Y22">
    <cfRule type="expression" dxfId="36" priority="304">
      <formula>E22=TRUE</formula>
    </cfRule>
  </conditionalFormatting>
  <conditionalFormatting sqref="Y23">
    <cfRule type="expression" dxfId="35" priority="303">
      <formula>E22=TRUE</formula>
    </cfRule>
  </conditionalFormatting>
  <conditionalFormatting sqref="Y46:Z46">
    <cfRule type="expression" dxfId="33" priority="225">
      <formula>X45=TRUE</formula>
    </cfRule>
  </conditionalFormatting>
  <conditionalFormatting sqref="Y51:Z52">
    <cfRule type="expression" dxfId="32" priority="202">
      <formula>X50=TRUE</formula>
    </cfRule>
  </conditionalFormatting>
  <conditionalFormatting sqref="Y27:AA27">
    <cfRule type="expression" dxfId="31" priority="4347">
      <formula>AND(H23=TRUE,J22=TRUE)</formula>
    </cfRule>
  </conditionalFormatting>
  <conditionalFormatting sqref="Z23:Z24">
    <cfRule type="expression" dxfId="30" priority="94">
      <formula>AND($X23=TRUE,$E22=TRUE)</formula>
    </cfRule>
  </conditionalFormatting>
  <conditionalFormatting sqref="Z21:AA21">
    <cfRule type="expression" dxfId="29" priority="6646">
      <formula>AND(E22=TRUE,X21=TRUE)</formula>
    </cfRule>
  </conditionalFormatting>
  <conditionalFormatting sqref="Z22:AA22">
    <cfRule type="expression" dxfId="28" priority="6647">
      <formula>AND(X22=TRUE,E22=TRUE)</formula>
    </cfRule>
  </conditionalFormatting>
  <conditionalFormatting sqref="AA23">
    <cfRule type="expression" dxfId="26" priority="6648">
      <formula>AND(F22=TRUE,Y23=TRUE)</formula>
    </cfRule>
  </conditionalFormatting>
  <conditionalFormatting sqref="AA51:AB51">
    <cfRule type="expression" dxfId="25" priority="231">
      <formula>Y50=TRUE</formula>
    </cfRule>
  </conditionalFormatting>
  <conditionalFormatting sqref="AA52:AB52">
    <cfRule type="expression" dxfId="24" priority="232">
      <formula>Y50=TRUE</formula>
    </cfRule>
  </conditionalFormatting>
  <conditionalFormatting sqref="AB22:AD22">
    <cfRule type="expression" dxfId="19" priority="4327">
      <formula>AND(#REF!=TRUE,Q22=TRUE)</formula>
    </cfRule>
  </conditionalFormatting>
  <conditionalFormatting sqref="AC46:AD46">
    <cfRule type="expression" dxfId="17" priority="214">
      <formula>AB45=TRUE</formula>
    </cfRule>
  </conditionalFormatting>
  <conditionalFormatting sqref="AC51:AD51 H37">
    <cfRule type="expression" dxfId="16" priority="266">
      <formula>E36=TRUE</formula>
    </cfRule>
  </conditionalFormatting>
  <conditionalFormatting sqref="AC52:AD52">
    <cfRule type="expression" dxfId="15" priority="4366">
      <formula>Z50=TRUE</formula>
    </cfRule>
  </conditionalFormatting>
  <conditionalFormatting sqref="AD57:AK59 U57 W57 AB57 D57:Q57 Y57 D58:P59">
    <cfRule type="cellIs" dxfId="14" priority="4397" operator="equal">
      <formula>0</formula>
    </cfRule>
  </conditionalFormatting>
  <conditionalFormatting sqref="AE22">
    <cfRule type="expression" dxfId="12" priority="4429">
      <formula>AND(#REF!=TRUE,S22=TRUE)</formula>
    </cfRule>
  </conditionalFormatting>
  <conditionalFormatting sqref="AE57">
    <cfRule type="expression" dxfId="11" priority="194">
      <formula>M57=TRUE</formula>
    </cfRule>
  </conditionalFormatting>
  <conditionalFormatting sqref="AE58">
    <cfRule type="expression" dxfId="10" priority="193">
      <formula>M57=TRUE</formula>
    </cfRule>
  </conditionalFormatting>
  <conditionalFormatting sqref="AF57">
    <cfRule type="expression" dxfId="9" priority="195">
      <formula>M57=TRUE</formula>
    </cfRule>
  </conditionalFormatting>
  <conditionalFormatting sqref="AF58">
    <cfRule type="expression" dxfId="8" priority="196">
      <formula>M57=TRUE</formula>
    </cfRule>
  </conditionalFormatting>
  <conditionalFormatting sqref="AF21:AG21">
    <cfRule type="expression" dxfId="7" priority="335">
      <formula>AB21=TRUE</formula>
    </cfRule>
  </conditionalFormatting>
  <conditionalFormatting sqref="AG57">
    <cfRule type="expression" dxfId="3" priority="4419">
      <formula>M57=FALSE</formula>
    </cfRule>
    <cfRule type="expression" dxfId="2" priority="4420">
      <formula>AE58=TRUE</formula>
    </cfRule>
  </conditionalFormatting>
  <conditionalFormatting sqref="AG58:AJ58">
    <cfRule type="expression" dxfId="1" priority="4421">
      <formula>$AE$58=TRUE</formula>
    </cfRule>
  </conditionalFormatting>
  <conditionalFormatting sqref="AH19:AH20">
    <cfRule type="expression" dxfId="0" priority="314">
      <formula>AB21=TRUE</formula>
    </cfRule>
  </conditionalFormatting>
  <dataValidations count="1">
    <dataValidation type="list" allowBlank="1" showInputMessage="1" showErrorMessage="1" sqref="AA52:AD52" xr:uid="{76D22766-25EC-4E8B-9BA8-DAE89E9B76D5}">
      <formula1>publabel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6" stopIfTrue="1" id="{E2EEE776-C129-400E-96CE-306B0CF53708}">
            <xm:f>OR($D$9=INputs!$A$3,INputs!$A$4=$D$9)</xm:f>
            <x14:dxf>
              <font>
                <color theme="2" tint="-0.499984740745262"/>
              </font>
              <fill>
                <patternFill>
                  <bgColor theme="2" tint="-0.499984740745262"/>
                </patternFill>
              </fill>
              <border>
                <left/>
                <right/>
                <top/>
                <bottom/>
                <vertical/>
                <horizontal/>
              </border>
            </x14:dxf>
          </x14:cfRule>
          <xm:sqref>E36:U41</xm:sqref>
        </x14:conditionalFormatting>
        <x14:conditionalFormatting xmlns:xm="http://schemas.microsoft.com/office/excel/2006/main">
          <x14:cfRule type="expression" priority="25" id="{3D1CA647-BA3D-4D24-8C32-612B390EF803}">
            <xm:f>OR($D$9=INputs!$A$3,$D$9=INputs!$A$4)</xm:f>
            <x14:dxf>
              <font>
                <color theme="2" tint="-0.499984740745262"/>
              </font>
              <fill>
                <patternFill>
                  <bgColor theme="2" tint="-0.499984740745262"/>
                </patternFill>
              </fill>
              <border>
                <left/>
                <right/>
                <top/>
                <bottom/>
                <vertical/>
                <horizontal/>
              </border>
            </x14:dxf>
          </x14:cfRule>
          <xm:sqref>E19:AG28</xm:sqref>
        </x14:conditionalFormatting>
        <x14:conditionalFormatting xmlns:xm="http://schemas.microsoft.com/office/excel/2006/main">
          <x14:cfRule type="expression" priority="285" id="{B244AC53-1E3F-406F-A6A0-053CF60A7A3F}">
            <xm:f>E31=INputs!$X$8</xm:f>
            <x14:dxf>
              <font>
                <color theme="2" tint="-0.24994659260841701"/>
              </font>
              <fill>
                <patternFill>
                  <bgColor theme="2" tint="-0.24994659260841701"/>
                </patternFill>
              </fill>
            </x14:dxf>
          </x14:cfRule>
          <xm:sqref>G31:G33</xm:sqref>
        </x14:conditionalFormatting>
        <x14:conditionalFormatting xmlns:xm="http://schemas.microsoft.com/office/excel/2006/main">
          <x14:cfRule type="expression" priority="17" id="{0202DFCD-50BA-46EB-8BFB-936138494B4F}">
            <xm:f>$E$31=INputs!$Z$6</xm:f>
            <x14:dxf>
              <font>
                <color theme="2" tint="-0.499984740745262"/>
              </font>
              <fill>
                <patternFill>
                  <bgColor theme="2" tint="-0.499984740745262"/>
                </patternFill>
              </fill>
            </x14:dxf>
          </x14:cfRule>
          <xm:sqref>G31:H31</xm:sqref>
        </x14:conditionalFormatting>
        <x14:conditionalFormatting xmlns:xm="http://schemas.microsoft.com/office/excel/2006/main">
          <x14:cfRule type="expression" priority="295" id="{D20CB2AC-58A3-423E-AFCE-F42A3F9AB0E1}">
            <xm:f>E31=INputs!$X$8</xm:f>
            <x14:dxf>
              <font>
                <color theme="2" tint="-0.24994659260841701"/>
              </font>
              <fill>
                <patternFill>
                  <bgColor theme="2" tint="-0.24994659260841701"/>
                </patternFill>
              </fill>
            </x14:dxf>
          </x14:cfRule>
          <xm:sqref>H31:H33</xm:sqref>
        </x14:conditionalFormatting>
        <x14:conditionalFormatting xmlns:xm="http://schemas.microsoft.com/office/excel/2006/main">
          <x14:cfRule type="expression" priority="246" id="{B70213B6-0AF6-40FD-8F52-A537E82FCD90}">
            <xm:f>OR($D$9=INputs!$A$3,$D$9=INputs!$A$4)</xm:f>
            <x14:dxf>
              <font>
                <color theme="0"/>
              </font>
              <fill>
                <patternFill>
                  <bgColor theme="0"/>
                </patternFill>
              </fill>
            </x14:dxf>
          </x14:cfRule>
          <xm:sqref>I9:Q9</xm:sqref>
        </x14:conditionalFormatting>
        <x14:conditionalFormatting xmlns:xm="http://schemas.microsoft.com/office/excel/2006/main">
          <x14:cfRule type="expression" priority="141" id="{58F472BE-11B9-4C08-B9DB-E0B4E0847ECC}">
            <xm:f>OR($D$9=INputs!$A$3,$D$9=INputs!$A$4)</xm:f>
            <x14:dxf>
              <font>
                <color theme="2" tint="-0.499984740745262"/>
              </font>
              <fill>
                <patternFill>
                  <bgColor theme="2" tint="-0.499984740745262"/>
                </patternFill>
              </fill>
              <border>
                <left/>
                <right/>
                <top/>
                <bottom/>
              </border>
            </x14:dxf>
          </x14:cfRule>
          <xm:sqref>I9:Q15</xm:sqref>
        </x14:conditionalFormatting>
        <x14:conditionalFormatting xmlns:xm="http://schemas.microsoft.com/office/excel/2006/main">
          <x14:cfRule type="expression" priority="243" id="{C8CD4C84-FF28-41CE-8A33-880A1A145207}">
            <xm:f>OR($D$9=INputs!$A$3,$D$9=INputs!$A$4)</xm:f>
            <x14:dxf>
              <font>
                <color theme="0"/>
              </font>
              <fill>
                <patternFill>
                  <bgColor theme="0"/>
                </patternFill>
              </fill>
            </x14:dxf>
          </x14:cfRule>
          <xm:sqref>I11:Q11</xm:sqref>
        </x14:conditionalFormatting>
        <x14:conditionalFormatting xmlns:xm="http://schemas.microsoft.com/office/excel/2006/main">
          <x14:cfRule type="expression" priority="240" id="{9C7B6072-A399-455B-9019-6E237AA22E2E}">
            <xm:f>OR($D$9=INputs!$A$3,$D$9=INputs!$A$4)</xm:f>
            <x14:dxf>
              <font>
                <color theme="0"/>
              </font>
              <fill>
                <patternFill>
                  <bgColor theme="0"/>
                </patternFill>
              </fill>
            </x14:dxf>
          </x14:cfRule>
          <xm:sqref>I13:Q13</xm:sqref>
        </x14:conditionalFormatting>
        <x14:conditionalFormatting xmlns:xm="http://schemas.microsoft.com/office/excel/2006/main">
          <x14:cfRule type="expression" priority="237" id="{8D3A1FB1-796C-4AB0-86BD-954125B1CC1D}">
            <xm:f>OR($D$9=INputs!$A$3,$D$9=INputs!$A$4)</xm:f>
            <x14:dxf>
              <font>
                <color theme="0"/>
              </font>
              <fill>
                <patternFill>
                  <bgColor theme="0"/>
                </patternFill>
              </fill>
            </x14:dxf>
          </x14:cfRule>
          <xm:sqref>I15:Q15</xm:sqref>
        </x14:conditionalFormatting>
        <x14:conditionalFormatting xmlns:xm="http://schemas.microsoft.com/office/excel/2006/main">
          <x14:cfRule type="expression" priority="16" id="{83337257-1CFB-4231-A39A-8E73D9C4D32D}">
            <xm:f>$Q$31=INputs!$AF$3</xm:f>
            <x14:dxf>
              <font>
                <color theme="2" tint="-0.499984740745262"/>
              </font>
              <fill>
                <patternFill>
                  <bgColor theme="2" tint="-0.499984740745262"/>
                </patternFill>
              </fill>
            </x14:dxf>
          </x14:cfRule>
          <xm:sqref>K31:M31</xm:sqref>
        </x14:conditionalFormatting>
        <x14:conditionalFormatting xmlns:xm="http://schemas.microsoft.com/office/excel/2006/main">
          <x14:cfRule type="expression" priority="288" stopIfTrue="1" id="{94F42A51-16E0-4E21-9B8B-91C1BC7E3F4D}">
            <xm:f>$O31=INputs!$AF$3</xm:f>
            <x14: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x14:dxf>
          </x14:cfRule>
          <xm:sqref>N31:N33 K31:K33</xm:sqref>
        </x14:conditionalFormatting>
        <x14:conditionalFormatting xmlns:xm="http://schemas.microsoft.com/office/excel/2006/main">
          <x14:cfRule type="expression" priority="235" stopIfTrue="1" id="{F47964D7-A20D-4BB8-BD69-8BFF358ADF29}">
            <xm:f>K31=INputs!$AB$3</xm:f>
            <x14:dxf>
              <font>
                <color theme="2" tint="-0.499984740745262"/>
              </font>
              <fill>
                <patternFill>
                  <bgColor theme="2" tint="-0.499984740745262"/>
                </patternFill>
              </fill>
            </x14:dxf>
          </x14:cfRule>
          <x14:cfRule type="expression" priority="139" stopIfTrue="1" id="{10D28445-AD25-4B76-B205-981C7672BDF1}">
            <xm:f>K31=INputs!$AB$4</xm:f>
            <x14:dxf>
              <font>
                <color theme="2" tint="-0.499984740745262"/>
              </font>
              <fill>
                <patternFill>
                  <bgColor theme="2" tint="-0.499984740745262"/>
                </patternFill>
              </fill>
            </x14:dxf>
          </x14:cfRule>
          <xm:sqref>N31:N33</xm:sqref>
        </x14:conditionalFormatting>
        <x14:conditionalFormatting xmlns:xm="http://schemas.microsoft.com/office/excel/2006/main">
          <x14:cfRule type="expression" priority="23" stopIfTrue="1" id="{CC1E8B91-1C4D-4D59-A298-A8015AF1162B}">
            <xm:f>$Q$31=INputs!$AF$3</xm:f>
            <x14:dxf>
              <font>
                <color theme="2" tint="-0.499984740745262"/>
              </font>
              <fill>
                <patternFill>
                  <bgColor theme="2" tint="-0.499984740745262"/>
                </patternFill>
              </fill>
            </x14:dxf>
          </x14:cfRule>
          <x14:cfRule type="expression" priority="7" stopIfTrue="1" id="{5D8D0F7E-C6E9-4F5E-938C-025F5EA373E5}">
            <xm:f>OR($Q$31=INputs!$AB$3,INputs!$AB$4=Q31)</xm:f>
            <x14:dxf>
              <font>
                <color theme="2" tint="-0.499984740745262"/>
              </font>
              <fill>
                <patternFill>
                  <bgColor theme="2" tint="-0.499984740745262"/>
                </patternFill>
              </fill>
            </x14:dxf>
          </x14:cfRule>
          <xm:sqref>N31:P31</xm:sqref>
        </x14:conditionalFormatting>
        <x14:conditionalFormatting xmlns:xm="http://schemas.microsoft.com/office/excel/2006/main">
          <x14:cfRule type="expression" priority="8" stopIfTrue="1" id="{D45E7D62-8FD7-4F54-8CE5-0C65A139CA23}">
            <xm:f>$K$31=INputs!$AB$3</xm:f>
            <x14:dxf>
              <font>
                <color theme="2" tint="-0.499984740745262"/>
              </font>
              <fill>
                <patternFill>
                  <bgColor theme="2" tint="-0.499984740745262"/>
                </patternFill>
              </fill>
            </x14:dxf>
          </x14:cfRule>
          <x14:cfRule type="expression" priority="11" stopIfTrue="1" id="{D6328D64-7316-44E4-AC2E-78F573D26769}">
            <xm:f>$N$31=INputs!$AD$4</xm:f>
            <x14:dxf>
              <font>
                <color theme="2" tint="-0.499984740745262"/>
              </font>
              <fill>
                <patternFill>
                  <bgColor theme="2" tint="-0.499984740745262"/>
                </patternFill>
              </fill>
            </x14:dxf>
          </x14:cfRule>
          <x14:cfRule type="expression" priority="12" stopIfTrue="1" id="{EC3A8DF2-A3D4-43BA-B200-8D3D4B783A50}">
            <xm:f>$N$31=INputs!$AD$3</xm:f>
            <x14:dxf>
              <font>
                <color theme="2" tint="-0.499984740745262"/>
              </font>
              <fill>
                <patternFill>
                  <bgColor theme="2" tint="-0.499984740745262"/>
                </patternFill>
              </fill>
            </x14:dxf>
          </x14:cfRule>
          <x14:cfRule type="expression" priority="13" stopIfTrue="1" id="{1186F179-77D9-47DC-9031-F46322ED291C}">
            <xm:f>$K$31=INputs!$AB$3</xm:f>
            <x14:dxf>
              <font>
                <color theme="2" tint="-0.499984740745262"/>
              </font>
              <fill>
                <patternFill>
                  <bgColor theme="2" tint="-0.499984740745262"/>
                </patternFill>
              </fill>
            </x14:dxf>
          </x14:cfRule>
          <x14:cfRule type="expression" priority="10" stopIfTrue="1" id="{E36E5F0E-DA03-45AC-BA9D-71B7C55DB7B0}">
            <xm:f>$Z$31=INputs!$AL$3</xm:f>
            <x14:dxf>
              <font>
                <color theme="2" tint="-0.499984740745262"/>
              </font>
              <fill>
                <patternFill>
                  <bgColor theme="2" tint="-0.499984740745262"/>
                </patternFill>
              </fill>
            </x14:dxf>
          </x14:cfRule>
          <x14:cfRule type="expression" priority="4" id="{C53C7278-3A0C-4FB5-8AC4-FA74D26565CF}">
            <xm:f>OR($K$31,INputs!$AB$3,INputs!$AB$4=$K$31)</xm:f>
            <x14:dxf>
              <font>
                <color theme="2" tint="-0.499984740745262"/>
              </font>
              <fill>
                <patternFill>
                  <bgColor theme="2" tint="-0.499984740745262"/>
                </patternFill>
              </fill>
            </x14:dxf>
          </x14:cfRule>
          <xm:sqref>Q31:U31</xm:sqref>
        </x14:conditionalFormatting>
        <x14:conditionalFormatting xmlns:xm="http://schemas.microsoft.com/office/excel/2006/main">
          <x14:cfRule type="expression" priority="24" id="{7E0390D8-644F-4F13-9C24-A83F4CED80D1}">
            <xm:f>AND($R$39=TRUE,$E$36=TRUE,$G$36=INputs!$AN$4)</xm:f>
            <x14:dxf>
              <font>
                <color theme="1"/>
              </font>
              <border>
                <left style="thin">
                  <color auto="1"/>
                </left>
                <vertical/>
                <horizontal/>
              </border>
            </x14:dxf>
          </x14:cfRule>
          <xm:sqref>R41</xm:sqref>
        </x14:conditionalFormatting>
        <x14:conditionalFormatting xmlns:xm="http://schemas.microsoft.com/office/excel/2006/main">
          <x14:cfRule type="expression" priority="100" id="{910B927F-3EDE-4347-B52F-D8941F89D7B5}">
            <xm:f>AND($R$39,$G$36=INputs!$AN$4,$E$36=TRUE)</xm:f>
            <x14:dxf>
              <font>
                <color theme="1"/>
              </font>
              <border>
                <bottom style="thin">
                  <color auto="1"/>
                </bottom>
                <vertical/>
                <horizontal/>
              </border>
            </x14:dxf>
          </x14:cfRule>
          <xm:sqref>S41</xm:sqref>
        </x14:conditionalFormatting>
        <x14:conditionalFormatting xmlns:xm="http://schemas.microsoft.com/office/excel/2006/main">
          <x14:cfRule type="expression" priority="192" id="{8852C837-3FAA-48E2-81FC-D42667DDD92A}">
            <xm:f>$Q57=INputs!$AX$3</xm:f>
            <x14:dxf>
              <font>
                <color theme="1"/>
              </font>
              <border>
                <left style="thin">
                  <color auto="1"/>
                </left>
                <right/>
                <top/>
                <bottom/>
                <vertical/>
                <horizontal/>
              </border>
            </x14:dxf>
          </x14:cfRule>
          <xm:sqref>U57</xm:sqref>
        </x14:conditionalFormatting>
        <x14:conditionalFormatting xmlns:xm="http://schemas.microsoft.com/office/excel/2006/main">
          <x14:cfRule type="expression" priority="165" stopIfTrue="1" id="{F3170326-01AC-4EC4-B189-49C4F2077E9C}">
            <xm:f>AND($Q57=INputs!$AX$4,$M57=TRUE)</xm:f>
            <x14:dxf>
              <font>
                <color theme="1"/>
              </font>
              <border>
                <left style="thin">
                  <color auto="1"/>
                </left>
                <right style="thin">
                  <color auto="1"/>
                </right>
                <top style="thin">
                  <color auto="1"/>
                </top>
                <bottom style="thin">
                  <color auto="1"/>
                </bottom>
                <vertical/>
                <horizontal/>
              </border>
            </x14:dxf>
          </x14:cfRule>
          <xm:sqref>W57</xm:sqref>
        </x14:conditionalFormatting>
        <x14:conditionalFormatting xmlns:xm="http://schemas.microsoft.com/office/excel/2006/main">
          <x14:cfRule type="expression" priority="4398" id="{D7FC96C0-11A4-49B9-9549-D282BA16F862}">
            <xm:f>AND($Q57=INputs!$AX$4,$M58=TRUE)</xm:f>
            <x14:dxf>
              <font>
                <color theme="1"/>
              </font>
              <border>
                <left style="thin">
                  <color auto="1"/>
                </left>
                <right/>
                <top style="thin">
                  <color auto="1"/>
                </top>
                <bottom style="thin">
                  <color auto="1"/>
                </bottom>
                <vertical/>
                <horizontal/>
              </border>
            </x14:dxf>
          </x14:cfRule>
          <xm:sqref>Y57</xm:sqref>
        </x14:conditionalFormatting>
        <x14:conditionalFormatting xmlns:xm="http://schemas.microsoft.com/office/excel/2006/main">
          <x14:cfRule type="expression" priority="2" id="{0B4B71A4-3858-493B-BEF4-B0CC9DD1584E}">
            <xm:f>$Q$31=INputs!$AF$3</xm:f>
            <x14:dxf>
              <font>
                <color theme="2" tint="-0.499984740745262"/>
              </font>
              <fill>
                <patternFill>
                  <bgColor theme="2" tint="-0.499984740745262"/>
                </patternFill>
              </fill>
            </x14:dxf>
          </x14:cfRule>
          <xm:sqref>Z31:AA31</xm:sqref>
        </x14:conditionalFormatting>
        <x14:conditionalFormatting xmlns:xm="http://schemas.microsoft.com/office/excel/2006/main">
          <x14:cfRule type="expression" priority="328" id="{ABFB3EDF-FCFB-40A5-BB41-8890393D23C7}">
            <xm:f>F21=INputs!$S$4</xm:f>
            <x14:dxf>
              <font>
                <color theme="0" tint="-0.24994659260841701"/>
              </font>
            </x14:dxf>
          </x14:cfRule>
          <xm:sqref>AB19:AB20</xm:sqref>
        </x14:conditionalFormatting>
        <x14:conditionalFormatting xmlns:xm="http://schemas.microsoft.com/office/excel/2006/main">
          <x14:cfRule type="expression" priority="323" id="{4B15A92A-017F-4446-ABA9-7F3E4BBCB6F4}">
            <xm:f>F21=INputs!$S$4</xm:f>
            <x14:dxf>
              <font>
                <color theme="1"/>
              </font>
            </x14:dxf>
          </x14:cfRule>
          <xm:sqref>AB21</xm:sqref>
        </x14:conditionalFormatting>
        <x14:conditionalFormatting xmlns:xm="http://schemas.microsoft.com/office/excel/2006/main">
          <x14:cfRule type="expression" priority="4180" id="{A4D13A4D-FC65-4B1E-94BC-6AE657D3ABBA}">
            <xm:f>F21=INputs!$S$4</xm:f>
            <x14:dxf>
              <font>
                <color theme="1"/>
              </font>
            </x14:dxf>
          </x14:cfRule>
          <xm:sqref>AB23</xm:sqref>
        </x14:conditionalFormatting>
        <x14:conditionalFormatting xmlns:xm="http://schemas.microsoft.com/office/excel/2006/main">
          <x14:cfRule type="expression" priority="9" id="{15DE1728-CD7F-4693-A7B9-A864F33A2C1E}">
            <xm:f>AND($M$59=TRUE,$Q$57=INputs!$AX$4)</xm:f>
            <x14:dxf>
              <font>
                <color theme="1"/>
              </font>
              <border>
                <left style="thin">
                  <color auto="1"/>
                </left>
                <right style="thin">
                  <color auto="1"/>
                </right>
                <top style="thin">
                  <color auto="1"/>
                </top>
                <bottom style="thin">
                  <color auto="1"/>
                </bottom>
                <vertical/>
                <horizontal/>
              </border>
            </x14:dxf>
          </x14:cfRule>
          <xm:sqref>AB57:AC59</xm:sqref>
        </x14:conditionalFormatting>
        <x14:conditionalFormatting xmlns:xm="http://schemas.microsoft.com/office/excel/2006/main">
          <x14:cfRule type="expression" priority="4179" id="{42CD6508-0A94-47FF-A7CC-3EA1D4EC386D}">
            <xm:f>F21=INputs!$S$4</xm:f>
            <x14:dxf>
              <font>
                <color theme="1"/>
              </font>
            </x14:dxf>
          </x14:cfRule>
          <xm:sqref>AC21:AD21</xm:sqref>
        </x14:conditionalFormatting>
        <x14:conditionalFormatting xmlns:xm="http://schemas.microsoft.com/office/excel/2006/main">
          <x14:cfRule type="expression" priority="4431" id="{42CD6508-0A94-47FF-A7CC-3EA1D4EC386D}">
            <xm:f>G21=INputs!$S$4</xm:f>
            <x14:dxf>
              <font>
                <color theme="1"/>
              </font>
            </x14:dxf>
          </x14:cfRule>
          <xm:sqref>AE21</xm:sqref>
        </x14:conditionalFormatting>
        <x14:conditionalFormatting xmlns:xm="http://schemas.microsoft.com/office/excel/2006/main">
          <x14:cfRule type="expression" priority="322" id="{2BCA4D89-4BF8-4EE3-8524-E6D29F5B1CCF}">
            <xm:f>$I$10=INputs!$S$3</xm:f>
            <x14:dxf>
              <font>
                <color theme="0"/>
              </font>
              <fill>
                <patternFill>
                  <bgColor theme="0"/>
                </patternFill>
              </fill>
              <border>
                <left/>
                <right/>
                <top/>
                <bottom/>
                <vertical/>
                <horizontal/>
              </border>
            </x14:dxf>
          </x14:cfRule>
          <xm:sqref>AF21:AG21</xm:sqref>
        </x14:conditionalFormatting>
        <x14:conditionalFormatting xmlns:xm="http://schemas.microsoft.com/office/excel/2006/main">
          <x14:cfRule type="expression" priority="313" id="{BDD3791A-357E-4657-9460-33EE32F56EFA}">
            <xm:f>OR(AB23=INputs!$BB$3,AB23=INputs!$BB$4)</xm:f>
            <x14:dxf>
              <font>
                <color theme="0" tint="-0.34998626667073579"/>
              </font>
            </x14:dxf>
          </x14:cfRule>
          <xm:sqref>AF22:AG22</xm:sqref>
        </x14:conditionalFormatting>
        <x14:conditionalFormatting xmlns:xm="http://schemas.microsoft.com/office/excel/2006/main">
          <x14:cfRule type="expression" priority="316" id="{D2F6F110-7CE1-41D4-BA21-6AB4375E341B}">
            <xm:f>OR(AB23=INputs!$BB$3,AB23=INputs!$BB$4)</xm:f>
            <x14:dxf>
              <font>
                <color theme="1"/>
              </font>
              <border>
                <left style="thin">
                  <color auto="1"/>
                </left>
                <right style="thin">
                  <color auto="1"/>
                </right>
                <top style="thin">
                  <color auto="1"/>
                </top>
                <bottom style="thin">
                  <color auto="1"/>
                </bottom>
                <vertical/>
                <horizontal/>
              </border>
            </x14:dxf>
          </x14:cfRule>
          <xm:sqref>AF23:AG23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INputs!$R$25:$R$44</xm:f>
          </x14:formula1>
          <xm:sqref>H1 L1 J1 N1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28</vt:i4>
      </vt:variant>
    </vt:vector>
  </HeadingPairs>
  <TitlesOfParts>
    <vt:vector size="39" baseType="lpstr">
      <vt:lpstr>INputs</vt:lpstr>
      <vt:lpstr>How to Use</vt:lpstr>
      <vt:lpstr>Sensitivity Labels</vt:lpstr>
      <vt:lpstr>Emails, Files, &amp; Other Data</vt:lpstr>
      <vt:lpstr>Teams meetings and chats</vt:lpstr>
      <vt:lpstr>Groups &amp; Sites</vt:lpstr>
      <vt:lpstr>Summary</vt:lpstr>
      <vt:lpstr>Publishing</vt:lpstr>
      <vt:lpstr>Service-side Auto-Labeling</vt:lpstr>
      <vt:lpstr>Data Loss Prevention (DLP)</vt:lpstr>
      <vt:lpstr>Search</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Vlabel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2025-10-24T15:02:15Z</dcterms:modified>
  <cp:category/>
  <cp:contentStatus/>
</cp:coreProperties>
</file>