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37395" windowHeight="11820"/>
  </bookViews>
  <sheets>
    <sheet name="CmcMarkets" sheetId="1" r:id="rId1"/>
  </sheets>
  <definedNames>
    <definedName name="BreakEvenGap">CmcMarkets!$H$5</definedName>
    <definedName name="FeeInv">CmcMarkets!$E$5</definedName>
    <definedName name="FeeOSLG">CmcMarkets!$E$7</definedName>
    <definedName name="InvestIniz">CmcMarkets!$E$10</definedName>
    <definedName name="LastPL">CmcMarkets!$K$20</definedName>
    <definedName name="Lotto">CmcMarkets!$E$9</definedName>
    <definedName name="Margine">CmcMarkets!$E$8</definedName>
    <definedName name="MargineCAC">CmcMarkets!$AF$16</definedName>
    <definedName name="MargineDAX">CmcMarkets!$P$16</definedName>
    <definedName name="MargineFTSEMIB">CmcMarkets!$T$16</definedName>
    <definedName name="MargineIBEX">CmcMarkets!$X$16</definedName>
    <definedName name="MargineNASDAQ">CmcMarkets!$AJ$16</definedName>
    <definedName name="MargineUK">CmcMarkets!$AB$16</definedName>
    <definedName name="Market">CmcMarkets!$H$12</definedName>
    <definedName name="MaxLoss">CmcMarkets!$E$14</definedName>
    <definedName name="Nominale">CmcMarkets!$E$12</definedName>
    <definedName name="NumLotti">CmcMarkets!$E$11</definedName>
    <definedName name="OSGLLimit">CmcMarkets!$E$13</definedName>
    <definedName name="SpreadCAC">CmcMarkets!$AF$17</definedName>
    <definedName name="SpreadDAX">CmcMarkets!$P$17</definedName>
    <definedName name="SpreadFTSEMIB">CmcMarkets!$T$17</definedName>
    <definedName name="SpreadIBEX">CmcMarkets!$X$17</definedName>
    <definedName name="SpreadNASDAQ">CmcMarkets!$AJ$17</definedName>
    <definedName name="SpreadUK">CmcMarkets!$AB$17</definedName>
    <definedName name="TotalGain">CmcMarkets!$J$5</definedName>
  </definedNames>
  <calcPr calcId="145621"/>
</workbook>
</file>

<file path=xl/calcChain.xml><?xml version="1.0" encoding="utf-8"?>
<calcChain xmlns="http://schemas.openxmlformats.org/spreadsheetml/2006/main">
  <c r="E13" i="1" l="1"/>
  <c r="G5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284" i="1"/>
  <c r="D21" i="1" l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F20" i="1"/>
  <c r="E20" i="1"/>
  <c r="D20" i="1"/>
  <c r="E8" i="1"/>
  <c r="E4" i="1"/>
  <c r="G24" i="1" l="1"/>
  <c r="G32" i="1"/>
  <c r="G40" i="1"/>
  <c r="G56" i="1"/>
  <c r="G72" i="1"/>
  <c r="G80" i="1"/>
  <c r="G96" i="1"/>
  <c r="G104" i="1"/>
  <c r="G128" i="1"/>
  <c r="G136" i="1"/>
  <c r="G144" i="1"/>
  <c r="G152" i="1"/>
  <c r="G160" i="1"/>
  <c r="G165" i="1"/>
  <c r="G168" i="1"/>
  <c r="G173" i="1"/>
  <c r="G176" i="1"/>
  <c r="G181" i="1"/>
  <c r="G184" i="1"/>
  <c r="G189" i="1"/>
  <c r="G192" i="1"/>
  <c r="G197" i="1"/>
  <c r="G200" i="1"/>
  <c r="G205" i="1"/>
  <c r="G208" i="1"/>
  <c r="G213" i="1"/>
  <c r="G216" i="1"/>
  <c r="G221" i="1"/>
  <c r="G224" i="1"/>
  <c r="G229" i="1"/>
  <c r="G232" i="1"/>
  <c r="G237" i="1"/>
  <c r="G240" i="1"/>
  <c r="G245" i="1"/>
  <c r="G248" i="1"/>
  <c r="G253" i="1"/>
  <c r="G256" i="1"/>
  <c r="G261" i="1"/>
  <c r="G264" i="1"/>
  <c r="G269" i="1"/>
  <c r="G272" i="1"/>
  <c r="G277" i="1"/>
  <c r="G20" i="1"/>
  <c r="E12" i="1"/>
  <c r="E14" i="1" s="1"/>
  <c r="G157" i="1" l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20" i="1"/>
  <c r="G112" i="1"/>
  <c r="G88" i="1"/>
  <c r="G48" i="1"/>
  <c r="G83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22" i="1"/>
  <c r="G275" i="1"/>
  <c r="G267" i="1"/>
  <c r="G64" i="1"/>
  <c r="G279" i="1"/>
  <c r="G276" i="1"/>
  <c r="G271" i="1"/>
  <c r="G268" i="1"/>
  <c r="G263" i="1"/>
  <c r="G260" i="1"/>
  <c r="G255" i="1"/>
  <c r="G252" i="1"/>
  <c r="G247" i="1"/>
  <c r="G244" i="1"/>
  <c r="G239" i="1"/>
  <c r="G236" i="1"/>
  <c r="G231" i="1"/>
  <c r="G228" i="1"/>
  <c r="G223" i="1"/>
  <c r="G220" i="1"/>
  <c r="G215" i="1"/>
  <c r="G212" i="1"/>
  <c r="G207" i="1"/>
  <c r="G204" i="1"/>
  <c r="G199" i="1"/>
  <c r="G196" i="1"/>
  <c r="G191" i="1"/>
  <c r="G188" i="1"/>
  <c r="G183" i="1"/>
  <c r="G180" i="1"/>
  <c r="G175" i="1"/>
  <c r="G172" i="1"/>
  <c r="G167" i="1"/>
  <c r="G164" i="1"/>
  <c r="G159" i="1"/>
  <c r="G156" i="1"/>
  <c r="G151" i="1"/>
  <c r="G148" i="1"/>
  <c r="G143" i="1"/>
  <c r="G140" i="1"/>
  <c r="G135" i="1"/>
  <c r="G132" i="1"/>
  <c r="G127" i="1"/>
  <c r="G124" i="1"/>
  <c r="G119" i="1"/>
  <c r="G116" i="1"/>
  <c r="G111" i="1"/>
  <c r="G108" i="1"/>
  <c r="G103" i="1"/>
  <c r="G100" i="1"/>
  <c r="G95" i="1"/>
  <c r="G92" i="1"/>
  <c r="G87" i="1"/>
  <c r="G84" i="1"/>
  <c r="G79" i="1"/>
  <c r="G76" i="1"/>
  <c r="G71" i="1"/>
  <c r="G68" i="1"/>
  <c r="G63" i="1"/>
  <c r="G55" i="1"/>
  <c r="G47" i="1"/>
  <c r="G39" i="1"/>
  <c r="G31" i="1"/>
  <c r="G23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75" i="1"/>
  <c r="G67" i="1"/>
  <c r="G59" i="1"/>
  <c r="G51" i="1"/>
  <c r="G43" i="1"/>
  <c r="G35" i="1"/>
  <c r="G27" i="1"/>
  <c r="G73" i="1"/>
  <c r="G65" i="1"/>
  <c r="G57" i="1"/>
  <c r="G49" i="1"/>
  <c r="G41" i="1"/>
  <c r="G33" i="1"/>
  <c r="G25" i="1"/>
  <c r="G60" i="1"/>
  <c r="G52" i="1"/>
  <c r="G44" i="1"/>
  <c r="G36" i="1"/>
  <c r="G28" i="1"/>
  <c r="E11" i="1"/>
  <c r="E5" i="1" s="1"/>
  <c r="E7" i="1" l="1"/>
  <c r="I103" i="1"/>
  <c r="H50" i="1"/>
  <c r="I206" i="1"/>
  <c r="H21" i="1"/>
  <c r="I154" i="1"/>
  <c r="H40" i="1"/>
  <c r="H37" i="1"/>
  <c r="H245" i="1"/>
  <c r="I253" i="1"/>
  <c r="I162" i="1"/>
  <c r="H126" i="1"/>
  <c r="H158" i="1"/>
  <c r="I161" i="1"/>
  <c r="I225" i="1"/>
  <c r="I257" i="1"/>
  <c r="I33" i="1"/>
  <c r="H121" i="1"/>
  <c r="H217" i="1"/>
  <c r="I153" i="1"/>
  <c r="I185" i="1"/>
  <c r="I217" i="1"/>
  <c r="H84" i="1"/>
  <c r="H55" i="1"/>
  <c r="H87" i="1"/>
  <c r="H183" i="1"/>
  <c r="I128" i="1"/>
  <c r="I160" i="1"/>
  <c r="I192" i="1"/>
  <c r="I224" i="1"/>
  <c r="I32" i="1"/>
  <c r="H256" i="1"/>
  <c r="H279" i="1"/>
  <c r="I197" i="1"/>
  <c r="I242" i="1"/>
  <c r="H269" i="1"/>
  <c r="I63" i="1"/>
  <c r="H218" i="1"/>
  <c r="I67" i="1"/>
  <c r="I99" i="1"/>
  <c r="H155" i="1"/>
  <c r="H219" i="1"/>
  <c r="H20" i="1"/>
  <c r="H271" i="1"/>
  <c r="I23" i="1"/>
  <c r="H65" i="1"/>
  <c r="H97" i="1"/>
  <c r="H193" i="1"/>
  <c r="H225" i="1"/>
  <c r="I228" i="1"/>
  <c r="I260" i="1"/>
  <c r="I36" i="1"/>
  <c r="H60" i="1"/>
  <c r="H92" i="1"/>
  <c r="H252" i="1"/>
  <c r="I156" i="1"/>
  <c r="I188" i="1"/>
  <c r="I95" i="1"/>
  <c r="H186" i="1"/>
  <c r="H35" i="1"/>
  <c r="I131" i="1"/>
  <c r="H187" i="1"/>
  <c r="I194" i="1"/>
  <c r="H253" i="1"/>
  <c r="I232" i="1"/>
  <c r="I26" i="1"/>
  <c r="I82" i="1"/>
  <c r="H109" i="1"/>
  <c r="H147" i="1"/>
  <c r="H199" i="1"/>
  <c r="H237" i="1"/>
  <c r="I27" i="1"/>
  <c r="I199" i="1"/>
  <c r="H95" i="1"/>
  <c r="H133" i="1"/>
  <c r="H171" i="1"/>
  <c r="I130" i="1"/>
  <c r="I34" i="1"/>
  <c r="I81" i="1"/>
  <c r="I209" i="1"/>
  <c r="H166" i="1"/>
  <c r="H204" i="1"/>
  <c r="H26" i="1"/>
  <c r="I70" i="1"/>
  <c r="I108" i="1"/>
  <c r="H255" i="1"/>
  <c r="H254" i="1"/>
  <c r="H258" i="1"/>
  <c r="H265" i="1"/>
  <c r="H209" i="1"/>
  <c r="I123" i="1"/>
  <c r="H74" i="1"/>
  <c r="H112" i="1"/>
  <c r="I158" i="1"/>
  <c r="I30" i="1"/>
  <c r="I74" i="1"/>
  <c r="I202" i="1"/>
  <c r="H98" i="1"/>
  <c r="H226" i="1"/>
  <c r="H81" i="1"/>
  <c r="I46" i="1"/>
  <c r="I84" i="1"/>
  <c r="H128" i="1"/>
  <c r="H111" i="1"/>
  <c r="I201" i="1"/>
  <c r="H180" i="1"/>
  <c r="H251" i="1"/>
  <c r="H250" i="1"/>
  <c r="I88" i="1"/>
  <c r="H115" i="1"/>
  <c r="H205" i="1"/>
  <c r="I39" i="1"/>
  <c r="H191" i="1"/>
  <c r="H46" i="1"/>
  <c r="I136" i="1"/>
  <c r="I90" i="1"/>
  <c r="H114" i="1"/>
  <c r="I204" i="1"/>
  <c r="H276" i="1"/>
  <c r="H247" i="1"/>
  <c r="H257" i="1"/>
  <c r="H42" i="1"/>
  <c r="I126" i="1"/>
  <c r="I42" i="1"/>
  <c r="I170" i="1"/>
  <c r="H246" i="1"/>
  <c r="H232" i="1"/>
  <c r="H224" i="1"/>
  <c r="I93" i="1"/>
  <c r="I183" i="1"/>
  <c r="H207" i="1"/>
  <c r="H238" i="1"/>
  <c r="H261" i="1"/>
  <c r="I184" i="1"/>
  <c r="H173" i="1"/>
  <c r="I211" i="1"/>
  <c r="H107" i="1"/>
  <c r="H22" i="1"/>
  <c r="H142" i="1"/>
  <c r="I134" i="1"/>
  <c r="H248" i="1"/>
  <c r="I275" i="1"/>
  <c r="I274" i="1"/>
  <c r="I59" i="1"/>
  <c r="I149" i="1"/>
  <c r="I266" i="1"/>
  <c r="H162" i="1"/>
  <c r="I69" i="1"/>
  <c r="H145" i="1"/>
  <c r="I110" i="1"/>
  <c r="I112" i="1"/>
  <c r="I215" i="1"/>
  <c r="I73" i="1"/>
  <c r="H149" i="1"/>
  <c r="I223" i="1"/>
  <c r="I250" i="1"/>
  <c r="H132" i="1"/>
  <c r="H167" i="1"/>
  <c r="I77" i="1"/>
  <c r="I115" i="1"/>
  <c r="I205" i="1"/>
  <c r="H139" i="1"/>
  <c r="H229" i="1"/>
  <c r="H44" i="1"/>
  <c r="H134" i="1"/>
  <c r="I218" i="1"/>
  <c r="I166" i="1"/>
  <c r="I270" i="1"/>
  <c r="I171" i="1"/>
  <c r="I219" i="1"/>
  <c r="H80" i="1"/>
  <c r="I254" i="1"/>
  <c r="H118" i="1"/>
  <c r="I208" i="1"/>
  <c r="H104" i="1"/>
  <c r="I139" i="1"/>
  <c r="I55" i="1"/>
  <c r="I221" i="1"/>
  <c r="H79" i="1"/>
  <c r="I169" i="1"/>
  <c r="H264" i="1"/>
  <c r="H228" i="1"/>
  <c r="H135" i="1"/>
  <c r="H263" i="1"/>
  <c r="I135" i="1"/>
  <c r="I173" i="1"/>
  <c r="H69" i="1"/>
  <c r="I186" i="1"/>
  <c r="H82" i="1"/>
  <c r="I172" i="1"/>
  <c r="H270" i="1"/>
  <c r="H212" i="1"/>
  <c r="I111" i="1"/>
  <c r="H86" i="1"/>
  <c r="H214" i="1"/>
  <c r="H200" i="1"/>
  <c r="I107" i="1"/>
  <c r="I148" i="1"/>
  <c r="I189" i="1"/>
  <c r="H45" i="1"/>
  <c r="H211" i="1"/>
  <c r="I45" i="1"/>
  <c r="I263" i="1"/>
  <c r="I66" i="1"/>
  <c r="H61" i="1"/>
  <c r="H210" i="1"/>
  <c r="I276" i="1"/>
  <c r="I235" i="1"/>
  <c r="H48" i="1"/>
  <c r="I48" i="1"/>
  <c r="I176" i="1"/>
  <c r="H64" i="1"/>
  <c r="H192" i="1"/>
  <c r="I244" i="1"/>
  <c r="I140" i="1"/>
  <c r="H23" i="1"/>
  <c r="I119" i="1"/>
  <c r="H168" i="1"/>
  <c r="H144" i="1"/>
  <c r="I207" i="1"/>
  <c r="I229" i="1"/>
  <c r="I191" i="1"/>
  <c r="I262" i="1"/>
  <c r="H157" i="1"/>
  <c r="H110" i="1"/>
  <c r="H165" i="1"/>
  <c r="I231" i="1"/>
  <c r="I51" i="1"/>
  <c r="H196" i="1"/>
  <c r="I230" i="1"/>
  <c r="I105" i="1"/>
  <c r="H233" i="1"/>
  <c r="I116" i="1"/>
  <c r="I75" i="1"/>
  <c r="H130" i="1"/>
  <c r="I155" i="1"/>
  <c r="H275" i="1"/>
  <c r="I255" i="1"/>
  <c r="H213" i="1"/>
  <c r="I102" i="1"/>
  <c r="H70" i="1"/>
  <c r="I179" i="1"/>
  <c r="I21" i="1"/>
  <c r="H103" i="1"/>
  <c r="I152" i="1"/>
  <c r="I272" i="1"/>
  <c r="H181" i="1"/>
  <c r="H198" i="1"/>
  <c r="H29" i="1"/>
  <c r="I78" i="1"/>
  <c r="I37" i="1"/>
  <c r="H234" i="1"/>
  <c r="I62" i="1"/>
  <c r="I117" i="1"/>
  <c r="I258" i="1"/>
  <c r="I267" i="1"/>
  <c r="H178" i="1"/>
  <c r="I241" i="1"/>
  <c r="H67" i="1"/>
  <c r="H34" i="1"/>
  <c r="H75" i="1"/>
  <c r="H231" i="1"/>
  <c r="I114" i="1"/>
  <c r="J75" i="1" l="1"/>
  <c r="J81" i="1"/>
  <c r="J67" i="1"/>
  <c r="J74" i="1"/>
  <c r="J69" i="1"/>
  <c r="J70" i="1"/>
  <c r="J37" i="1"/>
  <c r="J34" i="1"/>
  <c r="H239" i="1"/>
  <c r="I214" i="1"/>
  <c r="J214" i="1" s="1"/>
  <c r="I79" i="1"/>
  <c r="J79" i="1" s="1"/>
  <c r="H190" i="1"/>
  <c r="H249" i="1"/>
  <c r="H119" i="1"/>
  <c r="J119" i="1" s="1"/>
  <c r="H120" i="1"/>
  <c r="H122" i="1"/>
  <c r="H267" i="1"/>
  <c r="J267" i="1" s="1"/>
  <c r="H36" i="1"/>
  <c r="J36" i="1" s="1"/>
  <c r="I60" i="1"/>
  <c r="J60" i="1" s="1"/>
  <c r="I35" i="1"/>
  <c r="J35" i="1" s="1"/>
  <c r="I120" i="1"/>
  <c r="I237" i="1"/>
  <c r="J237" i="1" s="1"/>
  <c r="H125" i="1"/>
  <c r="I198" i="1"/>
  <c r="J198" i="1" s="1"/>
  <c r="I175" i="1"/>
  <c r="I240" i="1"/>
  <c r="I212" i="1"/>
  <c r="J212" i="1" s="1"/>
  <c r="I178" i="1"/>
  <c r="J178" i="1" s="1"/>
  <c r="H93" i="1"/>
  <c r="J93" i="1" s="1"/>
  <c r="I264" i="1"/>
  <c r="J264" i="1" s="1"/>
  <c r="I101" i="1"/>
  <c r="I56" i="1"/>
  <c r="H99" i="1"/>
  <c r="J99" i="1" s="1"/>
  <c r="I239" i="1"/>
  <c r="I174" i="1"/>
  <c r="I216" i="1"/>
  <c r="I98" i="1"/>
  <c r="J98" i="1" s="1"/>
  <c r="I268" i="1"/>
  <c r="H194" i="1"/>
  <c r="J194" i="1" s="1"/>
  <c r="H177" i="1"/>
  <c r="I104" i="1"/>
  <c r="J104" i="1" s="1"/>
  <c r="I94" i="1"/>
  <c r="H137" i="1"/>
  <c r="H102" i="1"/>
  <c r="J102" i="1" s="1"/>
  <c r="H72" i="1"/>
  <c r="H160" i="1"/>
  <c r="J160" i="1" s="1"/>
  <c r="I233" i="1"/>
  <c r="J233" i="1" s="1"/>
  <c r="I248" i="1"/>
  <c r="J248" i="1" s="1"/>
  <c r="I24" i="1"/>
  <c r="I113" i="1"/>
  <c r="H85" i="1"/>
  <c r="I277" i="1"/>
  <c r="I141" i="1"/>
  <c r="H175" i="1"/>
  <c r="H262" i="1"/>
  <c r="J262" i="1" s="1"/>
  <c r="I129" i="1"/>
  <c r="I57" i="1"/>
  <c r="H151" i="1"/>
  <c r="H216" i="1"/>
  <c r="H154" i="1"/>
  <c r="J154" i="1" s="1"/>
  <c r="H174" i="1"/>
  <c r="I132" i="1"/>
  <c r="J132" i="1" s="1"/>
  <c r="I92" i="1"/>
  <c r="J92" i="1" s="1"/>
  <c r="H123" i="1"/>
  <c r="J123" i="1" s="1"/>
  <c r="H27" i="1"/>
  <c r="J27" i="1" s="1"/>
  <c r="H43" i="1"/>
  <c r="H163" i="1"/>
  <c r="H244" i="1"/>
  <c r="J244" i="1" s="1"/>
  <c r="I213" i="1"/>
  <c r="J213" i="1" s="1"/>
  <c r="I54" i="1"/>
  <c r="I29" i="1"/>
  <c r="J29" i="1" s="1"/>
  <c r="H39" i="1"/>
  <c r="J39" i="1" s="1"/>
  <c r="H131" i="1"/>
  <c r="J131" i="1" s="1"/>
  <c r="I181" i="1"/>
  <c r="J181" i="1" s="1"/>
  <c r="I142" i="1"/>
  <c r="J142" i="1" s="1"/>
  <c r="H100" i="1"/>
  <c r="H227" i="1"/>
  <c r="I138" i="1"/>
  <c r="I87" i="1"/>
  <c r="J87" i="1" s="1"/>
  <c r="H77" i="1"/>
  <c r="J77" i="1" s="1"/>
  <c r="I177" i="1"/>
  <c r="I143" i="1"/>
  <c r="H49" i="1"/>
  <c r="H242" i="1"/>
  <c r="J242" i="1" s="1"/>
  <c r="I58" i="1"/>
  <c r="I222" i="1"/>
  <c r="H148" i="1"/>
  <c r="J148" i="1" s="1"/>
  <c r="I44" i="1"/>
  <c r="J44" i="1" s="1"/>
  <c r="H25" i="1"/>
  <c r="H113" i="1"/>
  <c r="J113" i="1" s="1"/>
  <c r="H236" i="1"/>
  <c r="I20" i="1"/>
  <c r="J20" i="1" s="1"/>
  <c r="H106" i="1"/>
  <c r="H127" i="1"/>
  <c r="I31" i="1"/>
  <c r="I226" i="1"/>
  <c r="J226" i="1" s="1"/>
  <c r="H179" i="1"/>
  <c r="J179" i="1" s="1"/>
  <c r="I271" i="1"/>
  <c r="J271" i="1" s="1"/>
  <c r="H222" i="1"/>
  <c r="H153" i="1"/>
  <c r="J153" i="1" s="1"/>
  <c r="H28" i="1"/>
  <c r="H215" i="1"/>
  <c r="J215" i="1" s="1"/>
  <c r="H152" i="1"/>
  <c r="J152" i="1" s="1"/>
  <c r="I168" i="1"/>
  <c r="J168" i="1" s="1"/>
  <c r="I163" i="1"/>
  <c r="I245" i="1"/>
  <c r="J245" i="1" s="1"/>
  <c r="I68" i="1"/>
  <c r="H124" i="1"/>
  <c r="I25" i="1"/>
  <c r="I252" i="1"/>
  <c r="J252" i="1" s="1"/>
  <c r="H164" i="1"/>
  <c r="I71" i="1"/>
  <c r="H223" i="1"/>
  <c r="J223" i="1" s="1"/>
  <c r="H76" i="1"/>
  <c r="I236" i="1"/>
  <c r="J236" i="1" s="1"/>
  <c r="I47" i="1"/>
  <c r="H202" i="1"/>
  <c r="J202" i="1" s="1"/>
  <c r="H136" i="1"/>
  <c r="J136" i="1" s="1"/>
  <c r="H41" i="1"/>
  <c r="I249" i="1"/>
  <c r="I243" i="1"/>
  <c r="H172" i="1"/>
  <c r="J172" i="1" s="1"/>
  <c r="I53" i="1"/>
  <c r="H66" i="1"/>
  <c r="J66" i="1" s="1"/>
  <c r="I41" i="1"/>
  <c r="H83" i="1"/>
  <c r="H140" i="1"/>
  <c r="J140" i="1" s="1"/>
  <c r="H266" i="1"/>
  <c r="J266" i="1" s="1"/>
  <c r="I133" i="1"/>
  <c r="J133" i="1" s="1"/>
  <c r="I261" i="1"/>
  <c r="J261" i="1" s="1"/>
  <c r="H63" i="1"/>
  <c r="J63" i="1" s="1"/>
  <c r="I76" i="1"/>
  <c r="H170" i="1"/>
  <c r="J170" i="1" s="1"/>
  <c r="H96" i="1"/>
  <c r="I146" i="1"/>
  <c r="I145" i="1"/>
  <c r="J145" i="1" s="1"/>
  <c r="I187" i="1"/>
  <c r="J187" i="1" s="1"/>
  <c r="I61" i="1"/>
  <c r="J61" i="1" s="1"/>
  <c r="H159" i="1"/>
  <c r="I256" i="1"/>
  <c r="J256" i="1" s="1"/>
  <c r="H105" i="1"/>
  <c r="J105" i="1" s="1"/>
  <c r="H54" i="1"/>
  <c r="J54" i="1" s="1"/>
  <c r="H108" i="1"/>
  <c r="J108" i="1" s="1"/>
  <c r="H272" i="1"/>
  <c r="J272" i="1" s="1"/>
  <c r="H182" i="1"/>
  <c r="H201" i="1"/>
  <c r="J201" i="1" s="1"/>
  <c r="I165" i="1"/>
  <c r="J165" i="1" s="1"/>
  <c r="I86" i="1"/>
  <c r="J86" i="1" s="1"/>
  <c r="I157" i="1"/>
  <c r="J157" i="1" s="1"/>
  <c r="I28" i="1"/>
  <c r="H195" i="1"/>
  <c r="I159" i="1"/>
  <c r="H33" i="1"/>
  <c r="J33" i="1" s="1"/>
  <c r="H185" i="1"/>
  <c r="J185" i="1" s="1"/>
  <c r="H52" i="1"/>
  <c r="I96" i="1"/>
  <c r="H184" i="1"/>
  <c r="J184" i="1" s="1"/>
  <c r="I124" i="1"/>
  <c r="H91" i="1"/>
  <c r="I279" i="1"/>
  <c r="J279" i="1" s="1"/>
  <c r="I100" i="1"/>
  <c r="H220" i="1"/>
  <c r="H90" i="1"/>
  <c r="J90" i="1" s="1"/>
  <c r="I247" i="1"/>
  <c r="J247" i="1" s="1"/>
  <c r="I210" i="1"/>
  <c r="J210" i="1" s="1"/>
  <c r="I109" i="1"/>
  <c r="J109" i="1" s="1"/>
  <c r="H78" i="1"/>
  <c r="J78" i="1" s="1"/>
  <c r="I122" i="1"/>
  <c r="I203" i="1"/>
  <c r="I85" i="1"/>
  <c r="H240" i="1"/>
  <c r="I182" i="1"/>
  <c r="I125" i="1"/>
  <c r="I50" i="1"/>
  <c r="J50" i="1" s="1"/>
  <c r="H101" i="1"/>
  <c r="I38" i="1"/>
  <c r="I91" i="1"/>
  <c r="I150" i="1"/>
  <c r="H117" i="1"/>
  <c r="J117" i="1" s="1"/>
  <c r="J21" i="1"/>
  <c r="J228" i="1"/>
  <c r="J166" i="1"/>
  <c r="J130" i="1"/>
  <c r="J192" i="1"/>
  <c r="J103" i="1"/>
  <c r="I193" i="1"/>
  <c r="J193" i="1" s="1"/>
  <c r="H94" i="1"/>
  <c r="H203" i="1"/>
  <c r="I190" i="1"/>
  <c r="H68" i="1"/>
  <c r="H5" i="1"/>
  <c r="I106" i="1"/>
  <c r="H24" i="1"/>
  <c r="I269" i="1"/>
  <c r="J269" i="1" s="1"/>
  <c r="H206" i="1"/>
  <c r="J206" i="1" s="1"/>
  <c r="I65" i="1"/>
  <c r="J65" i="1" s="1"/>
  <c r="H57" i="1"/>
  <c r="I89" i="1"/>
  <c r="H116" i="1"/>
  <c r="J116" i="1" s="1"/>
  <c r="H32" i="1"/>
  <c r="J32" i="1" s="1"/>
  <c r="H56" i="1"/>
  <c r="I251" i="1"/>
  <c r="J251" i="1" s="1"/>
  <c r="I127" i="1"/>
  <c r="I227" i="1"/>
  <c r="I265" i="1"/>
  <c r="J265" i="1" s="1"/>
  <c r="H129" i="1"/>
  <c r="I164" i="1"/>
  <c r="H156" i="1"/>
  <c r="J156" i="1" s="1"/>
  <c r="I220" i="1"/>
  <c r="I195" i="1"/>
  <c r="H274" i="1"/>
  <c r="J274" i="1" s="1"/>
  <c r="H71" i="1"/>
  <c r="I147" i="1"/>
  <c r="J147" i="1" s="1"/>
  <c r="I40" i="1"/>
  <c r="J40" i="1" s="1"/>
  <c r="H38" i="1"/>
  <c r="H146" i="1"/>
  <c r="H277" i="1"/>
  <c r="H30" i="1"/>
  <c r="J30" i="1" s="1"/>
  <c r="H150" i="1"/>
  <c r="I43" i="1"/>
  <c r="H169" i="1"/>
  <c r="J169" i="1" s="1"/>
  <c r="H268" i="1"/>
  <c r="I167" i="1"/>
  <c r="J167" i="1" s="1"/>
  <c r="H221" i="1"/>
  <c r="J221" i="1" s="1"/>
  <c r="I246" i="1"/>
  <c r="J246" i="1" s="1"/>
  <c r="H208" i="1"/>
  <c r="J208" i="1" s="1"/>
  <c r="I52" i="1"/>
  <c r="H273" i="1"/>
  <c r="I83" i="1"/>
  <c r="H230" i="1"/>
  <c r="J230" i="1" s="1"/>
  <c r="H138" i="1"/>
  <c r="I238" i="1"/>
  <c r="J238" i="1" s="1"/>
  <c r="I273" i="1"/>
  <c r="H243" i="1"/>
  <c r="I49" i="1"/>
  <c r="I200" i="1"/>
  <c r="J200" i="1" s="1"/>
  <c r="I80" i="1"/>
  <c r="J80" i="1" s="1"/>
  <c r="I180" i="1"/>
  <c r="J180" i="1" s="1"/>
  <c r="H235" i="1"/>
  <c r="J235" i="1" s="1"/>
  <c r="H197" i="1"/>
  <c r="J197" i="1" s="1"/>
  <c r="H278" i="1"/>
  <c r="I118" i="1"/>
  <c r="J118" i="1" s="1"/>
  <c r="H260" i="1"/>
  <c r="J260" i="1" s="1"/>
  <c r="H189" i="1"/>
  <c r="J189" i="1" s="1"/>
  <c r="H176" i="1"/>
  <c r="J176" i="1" s="1"/>
  <c r="H259" i="1"/>
  <c r="I234" i="1"/>
  <c r="J234" i="1" s="1"/>
  <c r="I137" i="1"/>
  <c r="H141" i="1"/>
  <c r="H73" i="1"/>
  <c r="J73" i="1" s="1"/>
  <c r="H241" i="1"/>
  <c r="J241" i="1" s="1"/>
  <c r="I72" i="1"/>
  <c r="I259" i="1"/>
  <c r="I144" i="1"/>
  <c r="J144" i="1" s="1"/>
  <c r="H53" i="1"/>
  <c r="H51" i="1"/>
  <c r="J51" i="1" s="1"/>
  <c r="H10" i="1"/>
  <c r="H143" i="1"/>
  <c r="H47" i="1"/>
  <c r="I151" i="1"/>
  <c r="H62" i="1"/>
  <c r="J62" i="1" s="1"/>
  <c r="I97" i="1"/>
  <c r="J97" i="1" s="1"/>
  <c r="H89" i="1"/>
  <c r="J89" i="1" s="1"/>
  <c r="I121" i="1"/>
  <c r="J121" i="1" s="1"/>
  <c r="I22" i="1"/>
  <c r="J22" i="1" s="1"/>
  <c r="I64" i="1"/>
  <c r="J64" i="1" s="1"/>
  <c r="H88" i="1"/>
  <c r="J88" i="1" s="1"/>
  <c r="I278" i="1"/>
  <c r="H58" i="1"/>
  <c r="H59" i="1"/>
  <c r="J59" i="1" s="1"/>
  <c r="H161" i="1"/>
  <c r="J161" i="1" s="1"/>
  <c r="I196" i="1"/>
  <c r="J196" i="1" s="1"/>
  <c r="H188" i="1"/>
  <c r="J188" i="1" s="1"/>
  <c r="H31" i="1"/>
  <c r="J128" i="1"/>
  <c r="J46" i="1"/>
  <c r="J95" i="1"/>
  <c r="J270" i="1"/>
  <c r="J112" i="1"/>
  <c r="J45" i="1"/>
  <c r="J134" i="1"/>
  <c r="J231" i="1"/>
  <c r="J149" i="1"/>
  <c r="J173" i="1"/>
  <c r="J139" i="1"/>
  <c r="J258" i="1"/>
  <c r="J84" i="1"/>
  <c r="J255" i="1"/>
  <c r="J158" i="1"/>
  <c r="J114" i="1"/>
  <c r="J199" i="1"/>
  <c r="J48" i="1"/>
  <c r="J211" i="1"/>
  <c r="J204" i="1"/>
  <c r="J107" i="1"/>
  <c r="J229" i="1"/>
  <c r="J219" i="1"/>
  <c r="J217" i="1"/>
  <c r="J110" i="1"/>
  <c r="J155" i="1"/>
  <c r="J126" i="1"/>
  <c r="J276" i="1"/>
  <c r="J263" i="1"/>
  <c r="J23" i="1"/>
  <c r="J205" i="1"/>
  <c r="J209" i="1"/>
  <c r="J55" i="1"/>
  <c r="J186" i="1"/>
  <c r="J162" i="1"/>
  <c r="J218" i="1"/>
  <c r="J191" i="1"/>
  <c r="J115" i="1"/>
  <c r="J224" i="1"/>
  <c r="J171" i="1"/>
  <c r="J257" i="1"/>
  <c r="J135" i="1"/>
  <c r="J225" i="1"/>
  <c r="J250" i="1"/>
  <c r="J275" i="1"/>
  <c r="J42" i="1"/>
  <c r="J111" i="1"/>
  <c r="J207" i="1"/>
  <c r="J232" i="1"/>
  <c r="J183" i="1"/>
  <c r="J253" i="1"/>
  <c r="J254" i="1"/>
  <c r="J82" i="1"/>
  <c r="J26" i="1"/>
  <c r="J85" i="1" l="1"/>
  <c r="J129" i="1"/>
  <c r="J38" i="1"/>
  <c r="J24" i="1"/>
  <c r="J159" i="1"/>
  <c r="J56" i="1"/>
  <c r="J91" i="1"/>
  <c r="J239" i="1"/>
  <c r="J277" i="1"/>
  <c r="J146" i="1"/>
  <c r="J76" i="1"/>
  <c r="J164" i="1"/>
  <c r="J137" i="1"/>
  <c r="J68" i="1"/>
  <c r="J71" i="1"/>
  <c r="J28" i="1"/>
  <c r="J72" i="1"/>
  <c r="J31" i="1"/>
  <c r="J41" i="1"/>
  <c r="J25" i="1"/>
  <c r="J120" i="1"/>
  <c r="J249" i="1"/>
  <c r="J240" i="1"/>
  <c r="J124" i="1"/>
  <c r="J57" i="1"/>
  <c r="J141" i="1"/>
  <c r="J53" i="1"/>
  <c r="J174" i="1"/>
  <c r="J101" i="1"/>
  <c r="J222" i="1"/>
  <c r="J177" i="1"/>
  <c r="J216" i="1"/>
  <c r="J122" i="1"/>
  <c r="J138" i="1"/>
  <c r="J268" i="1"/>
  <c r="J175" i="1"/>
  <c r="J127" i="1"/>
  <c r="J58" i="1"/>
  <c r="J190" i="1"/>
  <c r="J163" i="1"/>
  <c r="J151" i="1"/>
  <c r="J49" i="1"/>
  <c r="J106" i="1"/>
  <c r="J100" i="1"/>
  <c r="J43" i="1"/>
  <c r="J227" i="1"/>
  <c r="J94" i="1"/>
  <c r="J143" i="1"/>
  <c r="J125" i="1"/>
  <c r="J96" i="1"/>
  <c r="J182" i="1"/>
  <c r="J203" i="1"/>
  <c r="K279" i="1"/>
  <c r="J243" i="1"/>
  <c r="J195" i="1"/>
  <c r="J259" i="1"/>
  <c r="J150" i="1"/>
  <c r="J83" i="1"/>
  <c r="J47" i="1"/>
  <c r="J52" i="1"/>
  <c r="J220" i="1"/>
  <c r="J278" i="1"/>
  <c r="J273" i="1"/>
  <c r="J8" i="1" l="1"/>
  <c r="K278" i="1"/>
  <c r="K277" i="1" s="1"/>
  <c r="K276" i="1" s="1"/>
  <c r="K275" i="1" s="1"/>
  <c r="K274" i="1" s="1"/>
  <c r="K273" i="1" s="1"/>
  <c r="K272" i="1" s="1"/>
  <c r="K271" i="1" s="1"/>
  <c r="K270" i="1" s="1"/>
  <c r="K269" i="1" s="1"/>
  <c r="K268" i="1" s="1"/>
  <c r="K267" i="1" s="1"/>
  <c r="K266" i="1" s="1"/>
  <c r="K265" i="1" s="1"/>
  <c r="K264" i="1" s="1"/>
  <c r="K263" i="1" s="1"/>
  <c r="K262" i="1" s="1"/>
  <c r="K261" i="1" s="1"/>
  <c r="K260" i="1" s="1"/>
  <c r="K259" i="1" s="1"/>
  <c r="K258" i="1" s="1"/>
  <c r="K257" i="1" s="1"/>
  <c r="K256" i="1" s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J5" i="1"/>
  <c r="J10" i="1"/>
  <c r="K5" i="1" l="1"/>
</calcChain>
</file>

<file path=xl/sharedStrings.xml><?xml version="1.0" encoding="utf-8"?>
<sst xmlns="http://schemas.openxmlformats.org/spreadsheetml/2006/main" count="82" uniqueCount="49">
  <si>
    <t>close (t-1)</t>
  </si>
  <si>
    <t>open (t)</t>
  </si>
  <si>
    <t>gap(t)</t>
  </si>
  <si>
    <t>SPREAD</t>
  </si>
  <si>
    <t>Lotto</t>
  </si>
  <si>
    <t>Margine</t>
  </si>
  <si>
    <t>Investimento</t>
  </si>
  <si>
    <t>Nominale</t>
  </si>
  <si>
    <t>N° Lotti</t>
  </si>
  <si>
    <t xml:space="preserve">OSLG </t>
  </si>
  <si>
    <t>Fee OSLG</t>
  </si>
  <si>
    <t>t</t>
  </si>
  <si>
    <t>Conto Long</t>
  </si>
  <si>
    <t>Conto Short</t>
  </si>
  <si>
    <t>OSLG Limit</t>
  </si>
  <si>
    <t>Max Loss</t>
  </si>
  <si>
    <t>Break-Even Gap</t>
  </si>
  <si>
    <t>P&amp;L</t>
  </si>
  <si>
    <t>Calculator</t>
  </si>
  <si>
    <t>Gap</t>
  </si>
  <si>
    <t>Gain</t>
  </si>
  <si>
    <t>FTSE MIB</t>
  </si>
  <si>
    <t xml:space="preserve">DAX </t>
  </si>
  <si>
    <t xml:space="preserve">IBEX </t>
  </si>
  <si>
    <t>UK</t>
  </si>
  <si>
    <t>MARKET</t>
  </si>
  <si>
    <t>Total Gain</t>
  </si>
  <si>
    <t>Check</t>
  </si>
  <si>
    <t>Cum. P&amp;L</t>
  </si>
  <si>
    <t>Max Drowdown</t>
  </si>
  <si>
    <t>Max Gain</t>
  </si>
  <si>
    <t>P&amp;L DAX</t>
  </si>
  <si>
    <t>P&amp;L FTSEMIB</t>
  </si>
  <si>
    <t>P&amp;L IBEX</t>
  </si>
  <si>
    <t>P&amp;L UK</t>
  </si>
  <si>
    <t>Fee Investimento</t>
  </si>
  <si>
    <t>CAC</t>
  </si>
  <si>
    <t>P&amp;L CAC</t>
  </si>
  <si>
    <t>P&amp;L NASDAQ</t>
  </si>
  <si>
    <t>NASDAQ</t>
  </si>
  <si>
    <t>Spread</t>
  </si>
  <si>
    <t>OSLG 0.5%</t>
  </si>
  <si>
    <t>OSLG 0.4%</t>
  </si>
  <si>
    <t>OSLG 0.3%</t>
  </si>
  <si>
    <t>OSLG 0.2%</t>
  </si>
  <si>
    <t>OSLG 0.1%</t>
  </si>
  <si>
    <t>P&amp;L FTSE MIB al convergere dell'OSGL</t>
  </si>
  <si>
    <t>OSLG 0.5% Fixed</t>
  </si>
  <si>
    <t>MeanGap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</si>
</sst>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5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10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3" fillId="0" borderId="3" xfId="0" applyFont="1" applyFill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/>
    <xf numFmtId="10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7" xfId="0" applyFont="1" applyFill="1" applyBorder="1"/>
    <xf numFmtId="2" fontId="3" fillId="2" borderId="0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5" fontId="3" fillId="3" borderId="11" xfId="0" applyNumberFormat="1" applyFont="1" applyFill="1" applyBorder="1" applyAlignment="1">
      <alignment horizontal="center"/>
    </xf>
    <xf numFmtId="15" fontId="3" fillId="3" borderId="1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3" borderId="15" xfId="0" applyNumberFormat="1" applyFont="1" applyFill="1" applyBorder="1" applyAlignment="1">
      <alignment horizontal="center"/>
    </xf>
    <xf numFmtId="15" fontId="3" fillId="3" borderId="11" xfId="0" applyNumberFormat="1" applyFont="1" applyFill="1" applyBorder="1"/>
    <xf numFmtId="15" fontId="3" fillId="3" borderId="12" xfId="0" applyNumberFormat="1" applyFont="1" applyFill="1" applyBorder="1"/>
    <xf numFmtId="2" fontId="3" fillId="2" borderId="3" xfId="0" applyNumberFormat="1" applyFont="1" applyFill="1" applyBorder="1"/>
    <xf numFmtId="10" fontId="3" fillId="0" borderId="0" xfId="0" applyNumberFormat="1" applyFont="1"/>
    <xf numFmtId="2" fontId="3" fillId="3" borderId="1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7461469405097"/>
          <c:y val="5.8018283022139308E-2"/>
          <c:w val="0.85566708741559971"/>
          <c:h val="0.83714966904037402"/>
        </c:manualLayout>
      </c:layout>
      <c:scatterChart>
        <c:scatterStyle val="smoothMarker"/>
        <c:varyColors val="0"/>
        <c:ser>
          <c:idx val="0"/>
          <c:order val="0"/>
          <c:tx>
            <c:v>DAX</c:v>
          </c:tx>
          <c:marker>
            <c:symbol val="dot"/>
            <c:size val="3"/>
          </c:marker>
          <c:xVal>
            <c:numRef>
              <c:f>CmcMarkets!$AM$20:$AM$280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CmcMarkets!$AN$20:$AN$280</c:f>
              <c:numCache>
                <c:formatCode>0.00</c:formatCode>
                <c:ptCount val="261"/>
                <c:pt idx="0">
                  <c:v>35649.762654518934</c:v>
                </c:pt>
                <c:pt idx="1">
                  <c:v>35666.949214628927</c:v>
                </c:pt>
                <c:pt idx="2">
                  <c:v>35638.191649117784</c:v>
                </c:pt>
                <c:pt idx="3">
                  <c:v>35422.530713867978</c:v>
                </c:pt>
                <c:pt idx="4">
                  <c:v>35439.717273977971</c:v>
                </c:pt>
                <c:pt idx="5">
                  <c:v>35398.0587235001</c:v>
                </c:pt>
                <c:pt idx="6">
                  <c:v>35415.245283610093</c:v>
                </c:pt>
                <c:pt idx="7">
                  <c:v>35432.431843720085</c:v>
                </c:pt>
                <c:pt idx="8">
                  <c:v>35290.74463702269</c:v>
                </c:pt>
                <c:pt idx="9">
                  <c:v>35291.098751818128</c:v>
                </c:pt>
                <c:pt idx="10">
                  <c:v>35175.862830771199</c:v>
                </c:pt>
                <c:pt idx="11">
                  <c:v>35193.049390881191</c:v>
                </c:pt>
                <c:pt idx="12">
                  <c:v>35139.900165005631</c:v>
                </c:pt>
                <c:pt idx="13">
                  <c:v>35123.033786830041</c:v>
                </c:pt>
                <c:pt idx="14">
                  <c:v>35130.005445263414</c:v>
                </c:pt>
                <c:pt idx="15">
                  <c:v>35001.917427444241</c:v>
                </c:pt>
                <c:pt idx="16">
                  <c:v>34902.285824625738</c:v>
                </c:pt>
                <c:pt idx="17">
                  <c:v>34919.472384735731</c:v>
                </c:pt>
                <c:pt idx="18">
                  <c:v>34936.658944845723</c:v>
                </c:pt>
                <c:pt idx="19">
                  <c:v>34953.845504955716</c:v>
                </c:pt>
                <c:pt idx="20">
                  <c:v>34896.368819950105</c:v>
                </c:pt>
                <c:pt idx="21">
                  <c:v>34913.555380060097</c:v>
                </c:pt>
                <c:pt idx="22">
                  <c:v>34916.294263917211</c:v>
                </c:pt>
                <c:pt idx="23">
                  <c:v>34933.480824027203</c:v>
                </c:pt>
                <c:pt idx="24">
                  <c:v>34936.33848628409</c:v>
                </c:pt>
                <c:pt idx="25">
                  <c:v>34870.487806461198</c:v>
                </c:pt>
                <c:pt idx="26">
                  <c:v>34887.674366571191</c:v>
                </c:pt>
                <c:pt idx="27">
                  <c:v>34904.860926681184</c:v>
                </c:pt>
                <c:pt idx="28">
                  <c:v>34922.047486791176</c:v>
                </c:pt>
                <c:pt idx="29">
                  <c:v>34870.991123658765</c:v>
                </c:pt>
                <c:pt idx="30">
                  <c:v>34888.177683768758</c:v>
                </c:pt>
                <c:pt idx="31">
                  <c:v>34905.36424387875</c:v>
                </c:pt>
                <c:pt idx="32">
                  <c:v>34918.055169966879</c:v>
                </c:pt>
                <c:pt idx="33">
                  <c:v>34932.913436724586</c:v>
                </c:pt>
                <c:pt idx="34">
                  <c:v>34950.099996834579</c:v>
                </c:pt>
                <c:pt idx="35">
                  <c:v>34967.286556944571</c:v>
                </c:pt>
                <c:pt idx="36">
                  <c:v>34984.473117054564</c:v>
                </c:pt>
                <c:pt idx="37">
                  <c:v>35001.659677164556</c:v>
                </c:pt>
                <c:pt idx="38">
                  <c:v>35018.846237274549</c:v>
                </c:pt>
                <c:pt idx="39">
                  <c:v>35036.032797384541</c:v>
                </c:pt>
                <c:pt idx="40">
                  <c:v>34946.036288078598</c:v>
                </c:pt>
                <c:pt idx="41">
                  <c:v>34963.22284818859</c:v>
                </c:pt>
                <c:pt idx="42">
                  <c:v>34844.046448943292</c:v>
                </c:pt>
                <c:pt idx="43">
                  <c:v>34551.34072644668</c:v>
                </c:pt>
                <c:pt idx="44">
                  <c:v>34568.527286556673</c:v>
                </c:pt>
                <c:pt idx="45">
                  <c:v>34282.896191196072</c:v>
                </c:pt>
                <c:pt idx="46">
                  <c:v>34201.212618430218</c:v>
                </c:pt>
                <c:pt idx="47">
                  <c:v>34180.546204008126</c:v>
                </c:pt>
                <c:pt idx="48">
                  <c:v>34197.732764118118</c:v>
                </c:pt>
                <c:pt idx="49">
                  <c:v>34214.919324228111</c:v>
                </c:pt>
                <c:pt idx="50">
                  <c:v>34232.105884338103</c:v>
                </c:pt>
                <c:pt idx="51">
                  <c:v>34249.292444448096</c:v>
                </c:pt>
                <c:pt idx="52">
                  <c:v>34266.479004558088</c:v>
                </c:pt>
                <c:pt idx="53">
                  <c:v>34216.334715165402</c:v>
                </c:pt>
                <c:pt idx="54">
                  <c:v>33884.626341747171</c:v>
                </c:pt>
                <c:pt idx="55">
                  <c:v>33901.812901857164</c:v>
                </c:pt>
                <c:pt idx="56">
                  <c:v>33771.664491059244</c:v>
                </c:pt>
                <c:pt idx="57">
                  <c:v>33788.851051169237</c:v>
                </c:pt>
                <c:pt idx="58">
                  <c:v>33727.542548419224</c:v>
                </c:pt>
                <c:pt idx="59">
                  <c:v>33744.729108529216</c:v>
                </c:pt>
                <c:pt idx="60">
                  <c:v>33346.613183366986</c:v>
                </c:pt>
                <c:pt idx="61">
                  <c:v>33252.929673507599</c:v>
                </c:pt>
                <c:pt idx="62">
                  <c:v>33088.658821082354</c:v>
                </c:pt>
                <c:pt idx="63">
                  <c:v>31067.560572152539</c:v>
                </c:pt>
                <c:pt idx="64">
                  <c:v>31084.747132262532</c:v>
                </c:pt>
                <c:pt idx="65">
                  <c:v>30311.102159246755</c:v>
                </c:pt>
                <c:pt idx="66">
                  <c:v>30328.288719356748</c:v>
                </c:pt>
                <c:pt idx="67">
                  <c:v>30345.47527946674</c:v>
                </c:pt>
                <c:pt idx="68">
                  <c:v>30147.028049215649</c:v>
                </c:pt>
                <c:pt idx="69">
                  <c:v>30054.253903963912</c:v>
                </c:pt>
                <c:pt idx="70">
                  <c:v>30071.440464073905</c:v>
                </c:pt>
                <c:pt idx="71">
                  <c:v>30037.65010190865</c:v>
                </c:pt>
                <c:pt idx="72">
                  <c:v>29851.98836094543</c:v>
                </c:pt>
                <c:pt idx="73">
                  <c:v>29837.251255185747</c:v>
                </c:pt>
                <c:pt idx="74">
                  <c:v>29834.37217109769</c:v>
                </c:pt>
                <c:pt idx="75">
                  <c:v>29851.558731207682</c:v>
                </c:pt>
                <c:pt idx="76">
                  <c:v>29868.745291317675</c:v>
                </c:pt>
                <c:pt idx="77">
                  <c:v>29841.156368977743</c:v>
                </c:pt>
                <c:pt idx="78">
                  <c:v>29858.342929087736</c:v>
                </c:pt>
                <c:pt idx="79">
                  <c:v>29668.976636297575</c:v>
                </c:pt>
                <c:pt idx="80">
                  <c:v>29515.208188074233</c:v>
                </c:pt>
                <c:pt idx="81">
                  <c:v>29320.829456972166</c:v>
                </c:pt>
                <c:pt idx="82">
                  <c:v>29165.350795265731</c:v>
                </c:pt>
                <c:pt idx="83">
                  <c:v>29182.537355375724</c:v>
                </c:pt>
                <c:pt idx="84">
                  <c:v>29121.686975447665</c:v>
                </c:pt>
                <c:pt idx="85">
                  <c:v>29138.873535557657</c:v>
                </c:pt>
                <c:pt idx="86">
                  <c:v>29136.450186738883</c:v>
                </c:pt>
                <c:pt idx="87">
                  <c:v>29153.636746848875</c:v>
                </c:pt>
                <c:pt idx="88">
                  <c:v>29102.214966662908</c:v>
                </c:pt>
                <c:pt idx="89">
                  <c:v>29119.401526772901</c:v>
                </c:pt>
                <c:pt idx="90">
                  <c:v>29136.588086882894</c:v>
                </c:pt>
                <c:pt idx="91">
                  <c:v>28523.333436235291</c:v>
                </c:pt>
                <c:pt idx="92">
                  <c:v>28142.811918170024</c:v>
                </c:pt>
                <c:pt idx="93">
                  <c:v>28089.311038453405</c:v>
                </c:pt>
                <c:pt idx="94">
                  <c:v>27899.181119279299</c:v>
                </c:pt>
                <c:pt idx="95">
                  <c:v>27687.563436817814</c:v>
                </c:pt>
                <c:pt idx="96">
                  <c:v>27704.749996927807</c:v>
                </c:pt>
                <c:pt idx="97">
                  <c:v>27504.302023568976</c:v>
                </c:pt>
                <c:pt idx="98">
                  <c:v>27430.176642278588</c:v>
                </c:pt>
                <c:pt idx="99">
                  <c:v>27430.215862411744</c:v>
                </c:pt>
                <c:pt idx="100">
                  <c:v>27189.049784698967</c:v>
                </c:pt>
                <c:pt idx="101">
                  <c:v>27156.420411682971</c:v>
                </c:pt>
                <c:pt idx="102">
                  <c:v>27031.69479050162</c:v>
                </c:pt>
                <c:pt idx="103">
                  <c:v>26911.647878017509</c:v>
                </c:pt>
                <c:pt idx="104">
                  <c:v>26528.51652386766</c:v>
                </c:pt>
                <c:pt idx="105">
                  <c:v>25797.270674516458</c:v>
                </c:pt>
                <c:pt idx="106">
                  <c:v>25814.45723462645</c:v>
                </c:pt>
                <c:pt idx="107">
                  <c:v>25831.643794736443</c:v>
                </c:pt>
                <c:pt idx="108">
                  <c:v>25785.807761299933</c:v>
                </c:pt>
                <c:pt idx="109">
                  <c:v>25802.994321409926</c:v>
                </c:pt>
                <c:pt idx="110">
                  <c:v>25626.247532234873</c:v>
                </c:pt>
                <c:pt idx="111">
                  <c:v>25554.292515620509</c:v>
                </c:pt>
                <c:pt idx="112">
                  <c:v>25571.479075730502</c:v>
                </c:pt>
                <c:pt idx="113">
                  <c:v>25588.665635840494</c:v>
                </c:pt>
                <c:pt idx="114">
                  <c:v>25578.7137027512</c:v>
                </c:pt>
                <c:pt idx="115">
                  <c:v>25354.430076436678</c:v>
                </c:pt>
                <c:pt idx="116">
                  <c:v>25360.919543032967</c:v>
                </c:pt>
                <c:pt idx="117">
                  <c:v>25378.10610314296</c:v>
                </c:pt>
                <c:pt idx="118">
                  <c:v>25297.93109627016</c:v>
                </c:pt>
                <c:pt idx="119">
                  <c:v>25201.303166951799</c:v>
                </c:pt>
                <c:pt idx="120">
                  <c:v>25215.09174469356</c:v>
                </c:pt>
                <c:pt idx="121">
                  <c:v>25179.82388612302</c:v>
                </c:pt>
                <c:pt idx="122">
                  <c:v>24934.984840166348</c:v>
                </c:pt>
                <c:pt idx="123">
                  <c:v>24863.646354085904</c:v>
                </c:pt>
                <c:pt idx="124">
                  <c:v>24797.780457588215</c:v>
                </c:pt>
                <c:pt idx="125">
                  <c:v>24814.967017698207</c:v>
                </c:pt>
                <c:pt idx="126">
                  <c:v>24832.1535778082</c:v>
                </c:pt>
                <c:pt idx="127">
                  <c:v>24837.499251330439</c:v>
                </c:pt>
                <c:pt idx="128">
                  <c:v>24854.685811440431</c:v>
                </c:pt>
                <c:pt idx="129">
                  <c:v>24831.492059339391</c:v>
                </c:pt>
                <c:pt idx="130">
                  <c:v>24580.286247343774</c:v>
                </c:pt>
                <c:pt idx="131">
                  <c:v>24512.65082170071</c:v>
                </c:pt>
                <c:pt idx="132">
                  <c:v>24281.827504776022</c:v>
                </c:pt>
                <c:pt idx="133">
                  <c:v>24299.014064886014</c:v>
                </c:pt>
                <c:pt idx="134">
                  <c:v>24231.048548443163</c:v>
                </c:pt>
                <c:pt idx="135">
                  <c:v>23816.69005627271</c:v>
                </c:pt>
                <c:pt idx="136">
                  <c:v>23709.169500185704</c:v>
                </c:pt>
                <c:pt idx="137">
                  <c:v>23726.356060295697</c:v>
                </c:pt>
                <c:pt idx="138">
                  <c:v>23661.719456975883</c:v>
                </c:pt>
                <c:pt idx="139">
                  <c:v>23608.190408364706</c:v>
                </c:pt>
                <c:pt idx="140">
                  <c:v>23623.06297614229</c:v>
                </c:pt>
                <c:pt idx="141">
                  <c:v>23453.700827457189</c:v>
                </c:pt>
                <c:pt idx="142">
                  <c:v>23470.887387567182</c:v>
                </c:pt>
                <c:pt idx="143">
                  <c:v>23484.223473197231</c:v>
                </c:pt>
                <c:pt idx="144">
                  <c:v>23351.966576959832</c:v>
                </c:pt>
                <c:pt idx="145">
                  <c:v>23283.934154243547</c:v>
                </c:pt>
                <c:pt idx="146">
                  <c:v>23164.148921737724</c:v>
                </c:pt>
                <c:pt idx="147">
                  <c:v>23181.335481847716</c:v>
                </c:pt>
                <c:pt idx="148">
                  <c:v>23114.305298608018</c:v>
                </c:pt>
                <c:pt idx="149">
                  <c:v>23100.73008795291</c:v>
                </c:pt>
                <c:pt idx="150">
                  <c:v>22780.952216857797</c:v>
                </c:pt>
                <c:pt idx="151">
                  <c:v>22727.535510723483</c:v>
                </c:pt>
                <c:pt idx="152">
                  <c:v>22480.836810226039</c:v>
                </c:pt>
                <c:pt idx="153">
                  <c:v>22163.965230526861</c:v>
                </c:pt>
                <c:pt idx="154">
                  <c:v>22181.151790636854</c:v>
                </c:pt>
                <c:pt idx="155">
                  <c:v>22198.338350746846</c:v>
                </c:pt>
                <c:pt idx="156">
                  <c:v>22048.359980597572</c:v>
                </c:pt>
                <c:pt idx="157">
                  <c:v>22005.714668736011</c:v>
                </c:pt>
                <c:pt idx="158">
                  <c:v>21461.094990745336</c:v>
                </c:pt>
                <c:pt idx="159">
                  <c:v>20686.381949892715</c:v>
                </c:pt>
                <c:pt idx="160">
                  <c:v>19981.520532312225</c:v>
                </c:pt>
                <c:pt idx="161">
                  <c:v>15760.020518761008</c:v>
                </c:pt>
                <c:pt idx="162">
                  <c:v>15777.207078871003</c:v>
                </c:pt>
                <c:pt idx="163">
                  <c:v>15546.800408778934</c:v>
                </c:pt>
                <c:pt idx="164">
                  <c:v>15563.986968888928</c:v>
                </c:pt>
                <c:pt idx="165">
                  <c:v>14462.538616451891</c:v>
                </c:pt>
                <c:pt idx="166">
                  <c:v>14022.485224963362</c:v>
                </c:pt>
                <c:pt idx="167">
                  <c:v>13432.413500603005</c:v>
                </c:pt>
                <c:pt idx="168">
                  <c:v>13262.425965940525</c:v>
                </c:pt>
                <c:pt idx="169">
                  <c:v>13014.761501261941</c:v>
                </c:pt>
                <c:pt idx="170">
                  <c:v>12480.308827677247</c:v>
                </c:pt>
                <c:pt idx="171">
                  <c:v>12479.850853642822</c:v>
                </c:pt>
                <c:pt idx="172">
                  <c:v>12497.037413752816</c:v>
                </c:pt>
                <c:pt idx="173">
                  <c:v>12433.107974266577</c:v>
                </c:pt>
                <c:pt idx="174">
                  <c:v>12401.064688814542</c:v>
                </c:pt>
                <c:pt idx="175">
                  <c:v>12326.317202802446</c:v>
                </c:pt>
                <c:pt idx="176">
                  <c:v>12285.693261722414</c:v>
                </c:pt>
                <c:pt idx="177">
                  <c:v>12302.879821832408</c:v>
                </c:pt>
                <c:pt idx="178">
                  <c:v>12320.066381942403</c:v>
                </c:pt>
                <c:pt idx="179">
                  <c:v>12305.310365813972</c:v>
                </c:pt>
                <c:pt idx="180">
                  <c:v>12155.920779825356</c:v>
                </c:pt>
                <c:pt idx="181">
                  <c:v>12173.10733993535</c:v>
                </c:pt>
                <c:pt idx="182">
                  <c:v>12127.394751468744</c:v>
                </c:pt>
                <c:pt idx="183">
                  <c:v>11895.91952137133</c:v>
                </c:pt>
                <c:pt idx="184">
                  <c:v>11766.127733461222</c:v>
                </c:pt>
                <c:pt idx="185">
                  <c:v>11776.330580093745</c:v>
                </c:pt>
                <c:pt idx="186">
                  <c:v>11364.223467070995</c:v>
                </c:pt>
                <c:pt idx="187">
                  <c:v>11153.480564073439</c:v>
                </c:pt>
                <c:pt idx="188">
                  <c:v>11079.730735178429</c:v>
                </c:pt>
                <c:pt idx="189">
                  <c:v>10969.292376213642</c:v>
                </c:pt>
                <c:pt idx="190">
                  <c:v>10761.159498709943</c:v>
                </c:pt>
                <c:pt idx="191">
                  <c:v>10651.722153067749</c:v>
                </c:pt>
                <c:pt idx="192">
                  <c:v>10668.908713177743</c:v>
                </c:pt>
                <c:pt idx="193">
                  <c:v>10660.435140587528</c:v>
                </c:pt>
                <c:pt idx="194">
                  <c:v>10508.55957672347</c:v>
                </c:pt>
                <c:pt idx="195">
                  <c:v>10194.432257375845</c:v>
                </c:pt>
                <c:pt idx="196">
                  <c:v>10211.61881748584</c:v>
                </c:pt>
                <c:pt idx="197">
                  <c:v>10004.786782115521</c:v>
                </c:pt>
                <c:pt idx="198">
                  <c:v>10021.973342225516</c:v>
                </c:pt>
                <c:pt idx="199">
                  <c:v>10039.15990233551</c:v>
                </c:pt>
                <c:pt idx="200">
                  <c:v>10056.346462445505</c:v>
                </c:pt>
                <c:pt idx="201">
                  <c:v>9616.2329501388867</c:v>
                </c:pt>
                <c:pt idx="202">
                  <c:v>9497.3004520073118</c:v>
                </c:pt>
                <c:pt idx="203">
                  <c:v>9514.4870121173062</c:v>
                </c:pt>
                <c:pt idx="204">
                  <c:v>9509.3284164764809</c:v>
                </c:pt>
                <c:pt idx="205">
                  <c:v>9526.5149765864753</c:v>
                </c:pt>
                <c:pt idx="206">
                  <c:v>9363.2913753825305</c:v>
                </c:pt>
                <c:pt idx="207">
                  <c:v>9366.8576826013214</c:v>
                </c:pt>
                <c:pt idx="208">
                  <c:v>9285.2087047937748</c:v>
                </c:pt>
                <c:pt idx="209">
                  <c:v>9155.2734843815506</c:v>
                </c:pt>
                <c:pt idx="210">
                  <c:v>8703.6565616701992</c:v>
                </c:pt>
                <c:pt idx="211">
                  <c:v>8720.8431217801935</c:v>
                </c:pt>
                <c:pt idx="212">
                  <c:v>8610.1272257398905</c:v>
                </c:pt>
                <c:pt idx="213">
                  <c:v>8279.8106354264073</c:v>
                </c:pt>
                <c:pt idx="214">
                  <c:v>8285.5867244470628</c:v>
                </c:pt>
                <c:pt idx="215">
                  <c:v>8302.7732845570572</c:v>
                </c:pt>
                <c:pt idx="216">
                  <c:v>8175.3814578943438</c:v>
                </c:pt>
                <c:pt idx="217">
                  <c:v>8192.5680180043382</c:v>
                </c:pt>
                <c:pt idx="218">
                  <c:v>8209.7545781143326</c:v>
                </c:pt>
                <c:pt idx="219">
                  <c:v>7901.7658626399652</c:v>
                </c:pt>
                <c:pt idx="220">
                  <c:v>7896.0066320220612</c:v>
                </c:pt>
                <c:pt idx="221">
                  <c:v>7579.5999120770584</c:v>
                </c:pt>
                <c:pt idx="222">
                  <c:v>7524.6811516999869</c:v>
                </c:pt>
                <c:pt idx="223">
                  <c:v>7318.4288320370852</c:v>
                </c:pt>
                <c:pt idx="224">
                  <c:v>7227.6379315863023</c:v>
                </c:pt>
                <c:pt idx="225">
                  <c:v>6991.0953920058028</c:v>
                </c:pt>
                <c:pt idx="226">
                  <c:v>7008.2819521157971</c:v>
                </c:pt>
                <c:pt idx="227">
                  <c:v>7025.4685122257915</c:v>
                </c:pt>
                <c:pt idx="228">
                  <c:v>6879.0499253919334</c:v>
                </c:pt>
                <c:pt idx="229">
                  <c:v>6896.2364855019277</c:v>
                </c:pt>
                <c:pt idx="230">
                  <c:v>6724.3670019970505</c:v>
                </c:pt>
                <c:pt idx="231">
                  <c:v>6727.3264792351456</c:v>
                </c:pt>
                <c:pt idx="232">
                  <c:v>6658.2331883906982</c:v>
                </c:pt>
                <c:pt idx="233">
                  <c:v>6530.3417000990539</c:v>
                </c:pt>
                <c:pt idx="234">
                  <c:v>6026.6149969731405</c:v>
                </c:pt>
                <c:pt idx="235">
                  <c:v>6043.8015570831349</c:v>
                </c:pt>
                <c:pt idx="236">
                  <c:v>6033.7157865705367</c:v>
                </c:pt>
                <c:pt idx="237">
                  <c:v>5837.8833823072937</c:v>
                </c:pt>
                <c:pt idx="238">
                  <c:v>5783.5189804353158</c:v>
                </c:pt>
                <c:pt idx="239">
                  <c:v>5655.827074544145</c:v>
                </c:pt>
                <c:pt idx="240">
                  <c:v>5610.9833660557706</c:v>
                </c:pt>
                <c:pt idx="241">
                  <c:v>5222.8964258215092</c:v>
                </c:pt>
                <c:pt idx="242">
                  <c:v>5162.4279983532597</c:v>
                </c:pt>
                <c:pt idx="243">
                  <c:v>4793.356063983817</c:v>
                </c:pt>
                <c:pt idx="244">
                  <c:v>4403.3967547818183</c:v>
                </c:pt>
                <c:pt idx="245">
                  <c:v>3861.6457349133266</c:v>
                </c:pt>
                <c:pt idx="246">
                  <c:v>3726.1812900107684</c:v>
                </c:pt>
                <c:pt idx="247">
                  <c:v>3435.1506866619102</c:v>
                </c:pt>
                <c:pt idx="248">
                  <c:v>3156.5610561695107</c:v>
                </c:pt>
                <c:pt idx="249">
                  <c:v>3173.7476162795047</c:v>
                </c:pt>
                <c:pt idx="250">
                  <c:v>3190.9341763894986</c:v>
                </c:pt>
                <c:pt idx="251">
                  <c:v>2994.7665976229041</c:v>
                </c:pt>
                <c:pt idx="252">
                  <c:v>2815.5979056939723</c:v>
                </c:pt>
                <c:pt idx="253">
                  <c:v>1998.8347418015273</c:v>
                </c:pt>
                <c:pt idx="254">
                  <c:v>1779.7366786069661</c:v>
                </c:pt>
                <c:pt idx="255">
                  <c:v>1115.4339533431089</c:v>
                </c:pt>
                <c:pt idx="256">
                  <c:v>1132.6205134531028</c:v>
                </c:pt>
                <c:pt idx="257">
                  <c:v>979.30239757608524</c:v>
                </c:pt>
                <c:pt idx="258">
                  <c:v>831.59610389774161</c:v>
                </c:pt>
                <c:pt idx="259">
                  <c:v>759.22280954354119</c:v>
                </c:pt>
                <c:pt idx="260">
                  <c:v>-17.186560109993991</c:v>
                </c:pt>
              </c:numCache>
            </c:numRef>
          </c:yVal>
          <c:smooth val="1"/>
        </c:ser>
        <c:ser>
          <c:idx val="1"/>
          <c:order val="1"/>
          <c:tx>
            <c:v>FTSEMIB</c:v>
          </c:tx>
          <c:marker>
            <c:symbol val="dot"/>
            <c:size val="3"/>
          </c:marker>
          <c:xVal>
            <c:numRef>
              <c:f>CmcMarkets!$AM$20:$AM$280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CmcMarkets!$AO$20:$AO$280</c:f>
              <c:numCache>
                <c:formatCode>0.00</c:formatCode>
                <c:ptCount val="261"/>
                <c:pt idx="0">
                  <c:v>7299.5420238768775</c:v>
                </c:pt>
                <c:pt idx="1">
                  <c:v>7327.0552513901048</c:v>
                </c:pt>
                <c:pt idx="2">
                  <c:v>7354.5684789033321</c:v>
                </c:pt>
                <c:pt idx="3">
                  <c:v>7353.1040729000797</c:v>
                </c:pt>
                <c:pt idx="4">
                  <c:v>7380.617300413307</c:v>
                </c:pt>
                <c:pt idx="5">
                  <c:v>7408.1305279265343</c:v>
                </c:pt>
                <c:pt idx="6">
                  <c:v>7435.6437554397617</c:v>
                </c:pt>
                <c:pt idx="7">
                  <c:v>7427.6051693601339</c:v>
                </c:pt>
                <c:pt idx="8">
                  <c:v>7364.6615571048305</c:v>
                </c:pt>
                <c:pt idx="9">
                  <c:v>7392.1747846180579</c:v>
                </c:pt>
                <c:pt idx="10">
                  <c:v>7419.6880121312852</c:v>
                </c:pt>
                <c:pt idx="11">
                  <c:v>7447.2012396445125</c:v>
                </c:pt>
                <c:pt idx="12">
                  <c:v>7474.7144671577398</c:v>
                </c:pt>
                <c:pt idx="13">
                  <c:v>7502.2276946709671</c:v>
                </c:pt>
                <c:pt idx="14">
                  <c:v>7529.7409221841945</c:v>
                </c:pt>
                <c:pt idx="15">
                  <c:v>7557.2541496974218</c:v>
                </c:pt>
                <c:pt idx="16">
                  <c:v>7525.506733306438</c:v>
                </c:pt>
                <c:pt idx="17">
                  <c:v>7553.0199608196654</c:v>
                </c:pt>
                <c:pt idx="18">
                  <c:v>7580.5331883328927</c:v>
                </c:pt>
                <c:pt idx="19">
                  <c:v>7608.04641584612</c:v>
                </c:pt>
                <c:pt idx="20">
                  <c:v>7635.5596433593473</c:v>
                </c:pt>
                <c:pt idx="21">
                  <c:v>7663.0728708725746</c:v>
                </c:pt>
                <c:pt idx="22">
                  <c:v>7690.586098385802</c:v>
                </c:pt>
                <c:pt idx="23">
                  <c:v>7692.7824030487154</c:v>
                </c:pt>
                <c:pt idx="24">
                  <c:v>7688.7111479528703</c:v>
                </c:pt>
                <c:pt idx="25">
                  <c:v>7716.2243754660976</c:v>
                </c:pt>
                <c:pt idx="26">
                  <c:v>7743.7376029793249</c:v>
                </c:pt>
                <c:pt idx="27">
                  <c:v>7771.2508304925523</c:v>
                </c:pt>
                <c:pt idx="28">
                  <c:v>7798.7640580057796</c:v>
                </c:pt>
                <c:pt idx="29">
                  <c:v>7826.2772855190069</c:v>
                </c:pt>
                <c:pt idx="30">
                  <c:v>7853.7905130322342</c:v>
                </c:pt>
                <c:pt idx="31">
                  <c:v>7881.3037405454616</c:v>
                </c:pt>
                <c:pt idx="32">
                  <c:v>7908.8169680586889</c:v>
                </c:pt>
                <c:pt idx="33">
                  <c:v>7936.3301955719162</c:v>
                </c:pt>
                <c:pt idx="34">
                  <c:v>7839.791768525015</c:v>
                </c:pt>
                <c:pt idx="35">
                  <c:v>7819.709200070648</c:v>
                </c:pt>
                <c:pt idx="36">
                  <c:v>7847.2224275838753</c:v>
                </c:pt>
                <c:pt idx="37">
                  <c:v>7874.7356550971026</c:v>
                </c:pt>
                <c:pt idx="38">
                  <c:v>7902.2488826103299</c:v>
                </c:pt>
                <c:pt idx="39">
                  <c:v>7920.9650768781958</c:v>
                </c:pt>
                <c:pt idx="40">
                  <c:v>7948.4783043914231</c:v>
                </c:pt>
                <c:pt idx="41">
                  <c:v>7949.3593579200724</c:v>
                </c:pt>
                <c:pt idx="42">
                  <c:v>7856.5347220294543</c:v>
                </c:pt>
                <c:pt idx="43">
                  <c:v>7884.0479495426816</c:v>
                </c:pt>
                <c:pt idx="44">
                  <c:v>7569.6342310578357</c:v>
                </c:pt>
                <c:pt idx="45">
                  <c:v>7597.147458571063</c:v>
                </c:pt>
                <c:pt idx="46">
                  <c:v>7624.6606860842903</c:v>
                </c:pt>
                <c:pt idx="47">
                  <c:v>7652.1739135975176</c:v>
                </c:pt>
                <c:pt idx="48">
                  <c:v>7679.687141110745</c:v>
                </c:pt>
                <c:pt idx="49">
                  <c:v>7633.5600339371258</c:v>
                </c:pt>
                <c:pt idx="50">
                  <c:v>7661.0732614503531</c:v>
                </c:pt>
                <c:pt idx="51">
                  <c:v>7688.5864889635805</c:v>
                </c:pt>
                <c:pt idx="52">
                  <c:v>7716.0997164768078</c:v>
                </c:pt>
                <c:pt idx="53">
                  <c:v>7702.2176458937065</c:v>
                </c:pt>
                <c:pt idx="54">
                  <c:v>7729.7308734069338</c:v>
                </c:pt>
                <c:pt idx="55">
                  <c:v>7757.2441009201611</c:v>
                </c:pt>
                <c:pt idx="56">
                  <c:v>7768.0328164332859</c:v>
                </c:pt>
                <c:pt idx="57">
                  <c:v>7795.5460439465132</c:v>
                </c:pt>
                <c:pt idx="58">
                  <c:v>7823.0592714597406</c:v>
                </c:pt>
                <c:pt idx="59">
                  <c:v>7710.6852319500222</c:v>
                </c:pt>
                <c:pt idx="60">
                  <c:v>7646.2761157054401</c:v>
                </c:pt>
                <c:pt idx="61">
                  <c:v>7504.6676653210634</c:v>
                </c:pt>
                <c:pt idx="62">
                  <c:v>6947.0588508134315</c:v>
                </c:pt>
                <c:pt idx="63">
                  <c:v>6974.5720783266588</c:v>
                </c:pt>
                <c:pt idx="64">
                  <c:v>6842.4774320955648</c:v>
                </c:pt>
                <c:pt idx="65">
                  <c:v>6869.9906596087922</c:v>
                </c:pt>
                <c:pt idx="66">
                  <c:v>6897.5038871220195</c:v>
                </c:pt>
                <c:pt idx="67">
                  <c:v>6917.4863896554152</c:v>
                </c:pt>
                <c:pt idx="68">
                  <c:v>6944.9996171686425</c:v>
                </c:pt>
                <c:pt idx="69">
                  <c:v>6972.5128446818699</c:v>
                </c:pt>
                <c:pt idx="70">
                  <c:v>6985.9639301050538</c:v>
                </c:pt>
                <c:pt idx="71">
                  <c:v>7013.4771576182811</c:v>
                </c:pt>
                <c:pt idx="72">
                  <c:v>7040.9903851315084</c:v>
                </c:pt>
                <c:pt idx="73">
                  <c:v>7068.5036126447358</c:v>
                </c:pt>
                <c:pt idx="74">
                  <c:v>7096.0168401579631</c:v>
                </c:pt>
                <c:pt idx="75">
                  <c:v>7123.5300676711904</c:v>
                </c:pt>
                <c:pt idx="76">
                  <c:v>7151.0432951844177</c:v>
                </c:pt>
                <c:pt idx="77">
                  <c:v>7178.5565226976451</c:v>
                </c:pt>
                <c:pt idx="78">
                  <c:v>7172.9713246285701</c:v>
                </c:pt>
                <c:pt idx="79">
                  <c:v>7200.4845521417974</c:v>
                </c:pt>
                <c:pt idx="80">
                  <c:v>7227.9977796550247</c:v>
                </c:pt>
                <c:pt idx="81">
                  <c:v>7218.6287076869039</c:v>
                </c:pt>
                <c:pt idx="82">
                  <c:v>7246.1419352001312</c:v>
                </c:pt>
                <c:pt idx="83">
                  <c:v>7273.6551627133585</c:v>
                </c:pt>
                <c:pt idx="84">
                  <c:v>7301.1683902265859</c:v>
                </c:pt>
                <c:pt idx="85">
                  <c:v>7328.6816177398132</c:v>
                </c:pt>
                <c:pt idx="86">
                  <c:v>7356.1948452530405</c:v>
                </c:pt>
                <c:pt idx="87">
                  <c:v>7304.9674649195285</c:v>
                </c:pt>
                <c:pt idx="88">
                  <c:v>7332.4806924327559</c:v>
                </c:pt>
                <c:pt idx="89">
                  <c:v>7359.9939199459832</c:v>
                </c:pt>
                <c:pt idx="90">
                  <c:v>7158.6929987816693</c:v>
                </c:pt>
                <c:pt idx="91">
                  <c:v>7021.3984129340288</c:v>
                </c:pt>
                <c:pt idx="92">
                  <c:v>7024.2239535259905</c:v>
                </c:pt>
                <c:pt idx="93">
                  <c:v>6983.2297161529232</c:v>
                </c:pt>
                <c:pt idx="94">
                  <c:v>6951.9439751042473</c:v>
                </c:pt>
                <c:pt idx="95">
                  <c:v>6979.4572026174746</c:v>
                </c:pt>
                <c:pt idx="96">
                  <c:v>6914.0617211535227</c:v>
                </c:pt>
                <c:pt idx="97">
                  <c:v>6802.7518661041022</c:v>
                </c:pt>
                <c:pt idx="98">
                  <c:v>6830.2650936173295</c:v>
                </c:pt>
                <c:pt idx="99">
                  <c:v>6582.3273269879737</c:v>
                </c:pt>
                <c:pt idx="100">
                  <c:v>6580.3934129065547</c:v>
                </c:pt>
                <c:pt idx="101">
                  <c:v>6573.4499663131382</c:v>
                </c:pt>
                <c:pt idx="102">
                  <c:v>6600.9631938263656</c:v>
                </c:pt>
                <c:pt idx="103">
                  <c:v>6578.1402351364231</c:v>
                </c:pt>
                <c:pt idx="104">
                  <c:v>6374.8250997527448</c:v>
                </c:pt>
                <c:pt idx="105">
                  <c:v>6402.3383272659721</c:v>
                </c:pt>
                <c:pt idx="106">
                  <c:v>6429.8515547791994</c:v>
                </c:pt>
                <c:pt idx="107">
                  <c:v>6457.3647822924268</c:v>
                </c:pt>
                <c:pt idx="108">
                  <c:v>6483.8105695065497</c:v>
                </c:pt>
                <c:pt idx="109">
                  <c:v>6511.323797019777</c:v>
                </c:pt>
                <c:pt idx="110">
                  <c:v>6505.5467105574426</c:v>
                </c:pt>
                <c:pt idx="111">
                  <c:v>6533.0599380706699</c:v>
                </c:pt>
                <c:pt idx="112">
                  <c:v>6560.5731655838972</c:v>
                </c:pt>
                <c:pt idx="113">
                  <c:v>6588.0863930971245</c:v>
                </c:pt>
                <c:pt idx="114">
                  <c:v>6555.7014991011092</c:v>
                </c:pt>
                <c:pt idx="115">
                  <c:v>6583.2147266143365</c:v>
                </c:pt>
                <c:pt idx="116">
                  <c:v>6610.4169177956601</c:v>
                </c:pt>
                <c:pt idx="117">
                  <c:v>6620.2743257243646</c:v>
                </c:pt>
                <c:pt idx="118">
                  <c:v>6641.115724614544</c:v>
                </c:pt>
                <c:pt idx="119">
                  <c:v>6668.6289521277713</c:v>
                </c:pt>
                <c:pt idx="120">
                  <c:v>6667.2155100988894</c:v>
                </c:pt>
                <c:pt idx="121">
                  <c:v>6629.8233935048384</c:v>
                </c:pt>
                <c:pt idx="122">
                  <c:v>6657.3366210180657</c:v>
                </c:pt>
                <c:pt idx="123">
                  <c:v>6675.7486405777518</c:v>
                </c:pt>
                <c:pt idx="124">
                  <c:v>6703.2618680909791</c:v>
                </c:pt>
                <c:pt idx="125">
                  <c:v>6730.7750956042064</c:v>
                </c:pt>
                <c:pt idx="126">
                  <c:v>6741.9737223594484</c:v>
                </c:pt>
                <c:pt idx="127">
                  <c:v>6769.4869498726757</c:v>
                </c:pt>
                <c:pt idx="128">
                  <c:v>6797.000177385903</c:v>
                </c:pt>
                <c:pt idx="129">
                  <c:v>6824.5134048991304</c:v>
                </c:pt>
                <c:pt idx="130">
                  <c:v>6852.0266324123577</c:v>
                </c:pt>
                <c:pt idx="131">
                  <c:v>6872.6444693915728</c:v>
                </c:pt>
                <c:pt idx="132">
                  <c:v>6900.1576969048001</c:v>
                </c:pt>
                <c:pt idx="133">
                  <c:v>6710.7038469277632</c:v>
                </c:pt>
                <c:pt idx="134">
                  <c:v>6736.2802347980451</c:v>
                </c:pt>
                <c:pt idx="135">
                  <c:v>6763.7934623112724</c:v>
                </c:pt>
                <c:pt idx="136">
                  <c:v>6791.3066898244997</c:v>
                </c:pt>
                <c:pt idx="137">
                  <c:v>6818.819917337727</c:v>
                </c:pt>
                <c:pt idx="138">
                  <c:v>6846.3331448509543</c:v>
                </c:pt>
                <c:pt idx="139">
                  <c:v>6861.2684703589675</c:v>
                </c:pt>
                <c:pt idx="140">
                  <c:v>6888.7816978721949</c:v>
                </c:pt>
                <c:pt idx="141">
                  <c:v>6888.5952831430513</c:v>
                </c:pt>
                <c:pt idx="142">
                  <c:v>6911.7462698133513</c:v>
                </c:pt>
                <c:pt idx="143">
                  <c:v>6939.2594973265786</c:v>
                </c:pt>
                <c:pt idx="144">
                  <c:v>6939.9545222703391</c:v>
                </c:pt>
                <c:pt idx="145">
                  <c:v>6861.3452779421423</c:v>
                </c:pt>
                <c:pt idx="146">
                  <c:v>6888.8585054553696</c:v>
                </c:pt>
                <c:pt idx="147">
                  <c:v>6916.3717329685969</c:v>
                </c:pt>
                <c:pt idx="148">
                  <c:v>6866.8782999933273</c:v>
                </c:pt>
                <c:pt idx="149">
                  <c:v>6860.0358085174958</c:v>
                </c:pt>
                <c:pt idx="150">
                  <c:v>6827.5330383755854</c:v>
                </c:pt>
                <c:pt idx="151">
                  <c:v>6820.7695125825639</c:v>
                </c:pt>
                <c:pt idx="152">
                  <c:v>6794.6310476481958</c:v>
                </c:pt>
                <c:pt idx="153">
                  <c:v>6822.1442751614231</c:v>
                </c:pt>
                <c:pt idx="154">
                  <c:v>6702.437853898582</c:v>
                </c:pt>
                <c:pt idx="155">
                  <c:v>6729.9510814118094</c:v>
                </c:pt>
                <c:pt idx="156">
                  <c:v>6532.2091693384009</c:v>
                </c:pt>
                <c:pt idx="157">
                  <c:v>6135.3557035194181</c:v>
                </c:pt>
                <c:pt idx="158">
                  <c:v>6076.2602583029766</c:v>
                </c:pt>
                <c:pt idx="159">
                  <c:v>3863.3949481222307</c:v>
                </c:pt>
                <c:pt idx="160">
                  <c:v>3890.9081756354581</c:v>
                </c:pt>
                <c:pt idx="161">
                  <c:v>3918.4214031486854</c:v>
                </c:pt>
                <c:pt idx="162">
                  <c:v>3945.9346306619127</c:v>
                </c:pt>
                <c:pt idx="163">
                  <c:v>3163.0808690084914</c:v>
                </c:pt>
                <c:pt idx="164">
                  <c:v>3181.4654707824679</c:v>
                </c:pt>
                <c:pt idx="165">
                  <c:v>2898.5598521046882</c:v>
                </c:pt>
                <c:pt idx="166">
                  <c:v>2791.0503318723654</c:v>
                </c:pt>
                <c:pt idx="167">
                  <c:v>2681.4640061477112</c:v>
                </c:pt>
                <c:pt idx="168">
                  <c:v>2532.3701526146056</c:v>
                </c:pt>
                <c:pt idx="169">
                  <c:v>2537.0889965870465</c:v>
                </c:pt>
                <c:pt idx="170">
                  <c:v>2564.6022241002738</c:v>
                </c:pt>
                <c:pt idx="171">
                  <c:v>2592.1154516135011</c:v>
                </c:pt>
                <c:pt idx="172">
                  <c:v>2619.6286791267285</c:v>
                </c:pt>
                <c:pt idx="173">
                  <c:v>2647.1419066399558</c:v>
                </c:pt>
                <c:pt idx="174">
                  <c:v>2674.6551341531831</c:v>
                </c:pt>
                <c:pt idx="175">
                  <c:v>2702.1683616664104</c:v>
                </c:pt>
                <c:pt idx="176">
                  <c:v>2729.6815891796377</c:v>
                </c:pt>
                <c:pt idx="177">
                  <c:v>2757.1948166928651</c:v>
                </c:pt>
                <c:pt idx="178">
                  <c:v>2784.7080442060924</c:v>
                </c:pt>
                <c:pt idx="179">
                  <c:v>2808.3646689505094</c:v>
                </c:pt>
                <c:pt idx="180">
                  <c:v>2835.8778964637368</c:v>
                </c:pt>
                <c:pt idx="181">
                  <c:v>2844.5831020844544</c:v>
                </c:pt>
                <c:pt idx="182">
                  <c:v>2852.3000662329537</c:v>
                </c:pt>
                <c:pt idx="183">
                  <c:v>2878.6953373836704</c:v>
                </c:pt>
                <c:pt idx="184">
                  <c:v>2852.7952738053991</c:v>
                </c:pt>
                <c:pt idx="185">
                  <c:v>2831.3855289668186</c:v>
                </c:pt>
                <c:pt idx="186">
                  <c:v>2858.8987564800459</c:v>
                </c:pt>
                <c:pt idx="187">
                  <c:v>2886.4119839932732</c:v>
                </c:pt>
                <c:pt idx="188">
                  <c:v>2911.3412343075383</c:v>
                </c:pt>
                <c:pt idx="189">
                  <c:v>2919.7798687805457</c:v>
                </c:pt>
                <c:pt idx="190">
                  <c:v>2946.8563322915656</c:v>
                </c:pt>
                <c:pt idx="191">
                  <c:v>2974.369559804793</c:v>
                </c:pt>
                <c:pt idx="192">
                  <c:v>2957.5431724635851</c:v>
                </c:pt>
                <c:pt idx="193">
                  <c:v>2892.441726142235</c:v>
                </c:pt>
                <c:pt idx="194">
                  <c:v>2919.9549536554623</c:v>
                </c:pt>
                <c:pt idx="195">
                  <c:v>2947.4681811686896</c:v>
                </c:pt>
                <c:pt idx="196">
                  <c:v>2974.9814086819169</c:v>
                </c:pt>
                <c:pt idx="197">
                  <c:v>3002.4946361951443</c:v>
                </c:pt>
                <c:pt idx="198">
                  <c:v>3030.0078637083716</c:v>
                </c:pt>
                <c:pt idx="199">
                  <c:v>2952.1399753657283</c:v>
                </c:pt>
                <c:pt idx="200">
                  <c:v>2938.3553017184067</c:v>
                </c:pt>
                <c:pt idx="201">
                  <c:v>2965.8685292316341</c:v>
                </c:pt>
                <c:pt idx="202">
                  <c:v>2931.8637831393421</c:v>
                </c:pt>
                <c:pt idx="203">
                  <c:v>2959.3770106525694</c:v>
                </c:pt>
                <c:pt idx="204">
                  <c:v>2986.8902381657967</c:v>
                </c:pt>
                <c:pt idx="205">
                  <c:v>3014.4034656790241</c:v>
                </c:pt>
                <c:pt idx="206">
                  <c:v>2989.5022868676956</c:v>
                </c:pt>
                <c:pt idx="207">
                  <c:v>3017.0155143809229</c:v>
                </c:pt>
                <c:pt idx="208">
                  <c:v>2848.3688878135044</c:v>
                </c:pt>
                <c:pt idx="209">
                  <c:v>2875.8821153267318</c:v>
                </c:pt>
                <c:pt idx="210">
                  <c:v>2891.0439874695649</c:v>
                </c:pt>
                <c:pt idx="211">
                  <c:v>2677.0090672089636</c:v>
                </c:pt>
                <c:pt idx="212">
                  <c:v>2704.522294722191</c:v>
                </c:pt>
                <c:pt idx="213">
                  <c:v>2732.0355222354183</c:v>
                </c:pt>
                <c:pt idx="214">
                  <c:v>2690.5638771152981</c:v>
                </c:pt>
                <c:pt idx="215">
                  <c:v>2718.0771046285254</c:v>
                </c:pt>
                <c:pt idx="216">
                  <c:v>2726.4571167805411</c:v>
                </c:pt>
                <c:pt idx="217">
                  <c:v>2589.9955169788191</c:v>
                </c:pt>
                <c:pt idx="218">
                  <c:v>2614.8991420439952</c:v>
                </c:pt>
                <c:pt idx="219">
                  <c:v>2416.7208552581133</c:v>
                </c:pt>
                <c:pt idx="220">
                  <c:v>2375.5510312082179</c:v>
                </c:pt>
                <c:pt idx="221">
                  <c:v>2335.5397666223589</c:v>
                </c:pt>
                <c:pt idx="222">
                  <c:v>2363.0529941355862</c:v>
                </c:pt>
                <c:pt idx="223">
                  <c:v>2340.3930382698409</c:v>
                </c:pt>
                <c:pt idx="224">
                  <c:v>2367.9062657830682</c:v>
                </c:pt>
                <c:pt idx="225">
                  <c:v>2359.8254392235631</c:v>
                </c:pt>
                <c:pt idx="226">
                  <c:v>1846.3447820500064</c:v>
                </c:pt>
                <c:pt idx="227">
                  <c:v>1873.858009563234</c:v>
                </c:pt>
                <c:pt idx="228">
                  <c:v>1763.435279845068</c:v>
                </c:pt>
                <c:pt idx="229">
                  <c:v>1790.9485073582955</c:v>
                </c:pt>
                <c:pt idx="230">
                  <c:v>1818.461734871523</c:v>
                </c:pt>
                <c:pt idx="231">
                  <c:v>1730.5713891686773</c:v>
                </c:pt>
                <c:pt idx="232">
                  <c:v>1580.8812411250715</c:v>
                </c:pt>
                <c:pt idx="233">
                  <c:v>1608.394468638299</c:v>
                </c:pt>
                <c:pt idx="234">
                  <c:v>1635.9076961515266</c:v>
                </c:pt>
                <c:pt idx="235">
                  <c:v>1625.4062525497336</c:v>
                </c:pt>
                <c:pt idx="236">
                  <c:v>1652.9194800629612</c:v>
                </c:pt>
                <c:pt idx="237">
                  <c:v>1641.0959682394493</c:v>
                </c:pt>
                <c:pt idx="238">
                  <c:v>1668.6091957526769</c:v>
                </c:pt>
                <c:pt idx="239">
                  <c:v>1648.9583609267447</c:v>
                </c:pt>
                <c:pt idx="240">
                  <c:v>1676.4715884399723</c:v>
                </c:pt>
                <c:pt idx="241">
                  <c:v>1628.9101997939774</c:v>
                </c:pt>
                <c:pt idx="242">
                  <c:v>1467.4911695224882</c:v>
                </c:pt>
                <c:pt idx="243">
                  <c:v>1311.8673582566537</c:v>
                </c:pt>
                <c:pt idx="244">
                  <c:v>1339.3805857698812</c:v>
                </c:pt>
                <c:pt idx="245">
                  <c:v>1275.5885168231732</c:v>
                </c:pt>
                <c:pt idx="246">
                  <c:v>1076.010610373271</c:v>
                </c:pt>
                <c:pt idx="247">
                  <c:v>1061.1498607858334</c:v>
                </c:pt>
                <c:pt idx="248">
                  <c:v>1042.3416330438881</c:v>
                </c:pt>
                <c:pt idx="249">
                  <c:v>1066.2318639224127</c:v>
                </c:pt>
                <c:pt idx="250">
                  <c:v>1054.4973617463461</c:v>
                </c:pt>
                <c:pt idx="251">
                  <c:v>617.05850187638566</c:v>
                </c:pt>
                <c:pt idx="252">
                  <c:v>381.24419185712861</c:v>
                </c:pt>
                <c:pt idx="253">
                  <c:v>217.87285887989322</c:v>
                </c:pt>
                <c:pt idx="254">
                  <c:v>127.2663833687036</c:v>
                </c:pt>
                <c:pt idx="255">
                  <c:v>123.25452750836843</c:v>
                </c:pt>
                <c:pt idx="256">
                  <c:v>73.618128923595123</c:v>
                </c:pt>
                <c:pt idx="257">
                  <c:v>101.13135643682267</c:v>
                </c:pt>
                <c:pt idx="258">
                  <c:v>-82.539682539682531</c:v>
                </c:pt>
                <c:pt idx="259">
                  <c:v>-55.026455026455011</c:v>
                </c:pt>
                <c:pt idx="260">
                  <c:v>-27.51322751322752</c:v>
                </c:pt>
              </c:numCache>
            </c:numRef>
          </c:yVal>
          <c:smooth val="1"/>
        </c:ser>
        <c:ser>
          <c:idx val="2"/>
          <c:order val="2"/>
          <c:tx>
            <c:v>IBEX</c:v>
          </c:tx>
          <c:marker>
            <c:symbol val="dot"/>
            <c:size val="3"/>
          </c:marker>
          <c:xVal>
            <c:numRef>
              <c:f>CmcMarkets!$AM$20:$AM$280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CmcMarkets!$AP$20:$AP$280</c:f>
              <c:numCache>
                <c:formatCode>0.00</c:formatCode>
                <c:ptCount val="261"/>
                <c:pt idx="0">
                  <c:v>7611.5902119181201</c:v>
                </c:pt>
                <c:pt idx="1">
                  <c:v>7637.1085532259349</c:v>
                </c:pt>
                <c:pt idx="2">
                  <c:v>7662.6268945337497</c:v>
                </c:pt>
                <c:pt idx="3">
                  <c:v>7660.8434328480971</c:v>
                </c:pt>
                <c:pt idx="4">
                  <c:v>7686.3617741559119</c:v>
                </c:pt>
                <c:pt idx="5">
                  <c:v>7711.8801154637267</c:v>
                </c:pt>
                <c:pt idx="6">
                  <c:v>7737.3984567715415</c:v>
                </c:pt>
                <c:pt idx="7">
                  <c:v>7762.9167980793563</c:v>
                </c:pt>
                <c:pt idx="8">
                  <c:v>7782.7123527691674</c:v>
                </c:pt>
                <c:pt idx="9">
                  <c:v>7808.2306940769822</c:v>
                </c:pt>
                <c:pt idx="10">
                  <c:v>7729.1469161835512</c:v>
                </c:pt>
                <c:pt idx="11">
                  <c:v>7754.665257491366</c:v>
                </c:pt>
                <c:pt idx="12">
                  <c:v>7780.1835987991808</c:v>
                </c:pt>
                <c:pt idx="13">
                  <c:v>7805.7019401069956</c:v>
                </c:pt>
                <c:pt idx="14">
                  <c:v>7831.2202814148104</c:v>
                </c:pt>
                <c:pt idx="15">
                  <c:v>7797.268863437208</c:v>
                </c:pt>
                <c:pt idx="16">
                  <c:v>7822.7872047450228</c:v>
                </c:pt>
                <c:pt idx="17">
                  <c:v>7848.3055460528376</c:v>
                </c:pt>
                <c:pt idx="18">
                  <c:v>7873.8238873606524</c:v>
                </c:pt>
                <c:pt idx="19">
                  <c:v>7899.3422286684672</c:v>
                </c:pt>
                <c:pt idx="20">
                  <c:v>7924.860569976282</c:v>
                </c:pt>
                <c:pt idx="21">
                  <c:v>7950.3789112840968</c:v>
                </c:pt>
                <c:pt idx="22">
                  <c:v>7975.8972525919116</c:v>
                </c:pt>
                <c:pt idx="23">
                  <c:v>8001.4155938997264</c:v>
                </c:pt>
                <c:pt idx="24">
                  <c:v>8026.9339352075413</c:v>
                </c:pt>
                <c:pt idx="25">
                  <c:v>8052.4522765153561</c:v>
                </c:pt>
                <c:pt idx="26">
                  <c:v>8077.9706178231709</c:v>
                </c:pt>
                <c:pt idx="27">
                  <c:v>8097.8585183764662</c:v>
                </c:pt>
                <c:pt idx="28">
                  <c:v>8123.376859684281</c:v>
                </c:pt>
                <c:pt idx="29">
                  <c:v>8148.8952009920959</c:v>
                </c:pt>
                <c:pt idx="30">
                  <c:v>8174.4135422999107</c:v>
                </c:pt>
                <c:pt idx="31">
                  <c:v>8199.9318836077255</c:v>
                </c:pt>
                <c:pt idx="32">
                  <c:v>8212.0535412022091</c:v>
                </c:pt>
                <c:pt idx="33">
                  <c:v>8237.5718825100248</c:v>
                </c:pt>
                <c:pt idx="34">
                  <c:v>8165.1046122486223</c:v>
                </c:pt>
                <c:pt idx="35">
                  <c:v>8190.6229535564371</c:v>
                </c:pt>
                <c:pt idx="36">
                  <c:v>8216.1412948642519</c:v>
                </c:pt>
                <c:pt idx="37">
                  <c:v>8241.6596361720676</c:v>
                </c:pt>
                <c:pt idx="38">
                  <c:v>8267.1779774798833</c:v>
                </c:pt>
                <c:pt idx="39">
                  <c:v>8292.6963187876991</c:v>
                </c:pt>
                <c:pt idx="40">
                  <c:v>8318.2146600955148</c:v>
                </c:pt>
                <c:pt idx="41">
                  <c:v>8293.653588314337</c:v>
                </c:pt>
                <c:pt idx="42">
                  <c:v>8288.628187847944</c:v>
                </c:pt>
                <c:pt idx="43">
                  <c:v>8314.1465291557597</c:v>
                </c:pt>
                <c:pt idx="44">
                  <c:v>8229.0008892361602</c:v>
                </c:pt>
                <c:pt idx="45">
                  <c:v>8235.0157610060287</c:v>
                </c:pt>
                <c:pt idx="46">
                  <c:v>8260.5341023138444</c:v>
                </c:pt>
                <c:pt idx="47">
                  <c:v>8286.0524436216601</c:v>
                </c:pt>
                <c:pt idx="48">
                  <c:v>8311.5707849294758</c:v>
                </c:pt>
                <c:pt idx="49">
                  <c:v>8337.0891262372916</c:v>
                </c:pt>
                <c:pt idx="50">
                  <c:v>8362.6074675451073</c:v>
                </c:pt>
                <c:pt idx="51">
                  <c:v>8388.125808852923</c:v>
                </c:pt>
                <c:pt idx="52">
                  <c:v>8413.6441501607387</c:v>
                </c:pt>
                <c:pt idx="53">
                  <c:v>8371.7611488478997</c:v>
                </c:pt>
                <c:pt idx="54">
                  <c:v>8397.2794901557154</c:v>
                </c:pt>
                <c:pt idx="55">
                  <c:v>8402.4920113013977</c:v>
                </c:pt>
                <c:pt idx="56">
                  <c:v>8428.0103526092134</c:v>
                </c:pt>
                <c:pt idx="57">
                  <c:v>8453.5286939170292</c:v>
                </c:pt>
                <c:pt idx="58">
                  <c:v>8479.0470352248449</c:v>
                </c:pt>
                <c:pt idx="59">
                  <c:v>8355.8989867456075</c:v>
                </c:pt>
                <c:pt idx="60">
                  <c:v>8288.0319253360685</c:v>
                </c:pt>
                <c:pt idx="61">
                  <c:v>8256.8899772602763</c:v>
                </c:pt>
                <c:pt idx="62">
                  <c:v>7658.5899753856993</c:v>
                </c:pt>
                <c:pt idx="63">
                  <c:v>7684.1083166935141</c:v>
                </c:pt>
                <c:pt idx="64">
                  <c:v>7491.1408161176705</c:v>
                </c:pt>
                <c:pt idx="65">
                  <c:v>7516.6591574254853</c:v>
                </c:pt>
                <c:pt idx="66">
                  <c:v>7542.1774987333001</c:v>
                </c:pt>
                <c:pt idx="67">
                  <c:v>7518.0721119751915</c:v>
                </c:pt>
                <c:pt idx="68">
                  <c:v>7536.3851946912446</c:v>
                </c:pt>
                <c:pt idx="69">
                  <c:v>7561.9035359990594</c:v>
                </c:pt>
                <c:pt idx="70">
                  <c:v>7545.082528917992</c:v>
                </c:pt>
                <c:pt idx="71">
                  <c:v>7570.6008702258068</c:v>
                </c:pt>
                <c:pt idx="72">
                  <c:v>7596.1192115336216</c:v>
                </c:pt>
                <c:pt idx="73">
                  <c:v>7621.6375528414364</c:v>
                </c:pt>
                <c:pt idx="74">
                  <c:v>7647.1558941492513</c:v>
                </c:pt>
                <c:pt idx="75">
                  <c:v>7672.6742354570661</c:v>
                </c:pt>
                <c:pt idx="76">
                  <c:v>7698.1925767648809</c:v>
                </c:pt>
                <c:pt idx="77">
                  <c:v>7723.7109180726957</c:v>
                </c:pt>
                <c:pt idx="78">
                  <c:v>7686.4632076770149</c:v>
                </c:pt>
                <c:pt idx="79">
                  <c:v>7675.1832249038571</c:v>
                </c:pt>
                <c:pt idx="80">
                  <c:v>7700.7015662116719</c:v>
                </c:pt>
                <c:pt idx="81">
                  <c:v>7671.6658207320843</c:v>
                </c:pt>
                <c:pt idx="82">
                  <c:v>7697.1841620398991</c:v>
                </c:pt>
                <c:pt idx="83">
                  <c:v>7722.7025033477139</c:v>
                </c:pt>
                <c:pt idx="84">
                  <c:v>7748.2208446555287</c:v>
                </c:pt>
                <c:pt idx="85">
                  <c:v>7773.7391859633435</c:v>
                </c:pt>
                <c:pt idx="86">
                  <c:v>7799.2575272711583</c:v>
                </c:pt>
                <c:pt idx="87">
                  <c:v>7697.1738388273125</c:v>
                </c:pt>
                <c:pt idx="88">
                  <c:v>7722.6921801351273</c:v>
                </c:pt>
                <c:pt idx="89">
                  <c:v>7748.2105214429421</c:v>
                </c:pt>
                <c:pt idx="90">
                  <c:v>7511.0369868478601</c:v>
                </c:pt>
                <c:pt idx="91">
                  <c:v>7398.7932875672022</c:v>
                </c:pt>
                <c:pt idx="92">
                  <c:v>7374.5803954403245</c:v>
                </c:pt>
                <c:pt idx="93">
                  <c:v>7354.5478327823766</c:v>
                </c:pt>
                <c:pt idx="94">
                  <c:v>7313.0747009683409</c:v>
                </c:pt>
                <c:pt idx="95">
                  <c:v>7338.5930422761558</c:v>
                </c:pt>
                <c:pt idx="96">
                  <c:v>7315.0952712686449</c:v>
                </c:pt>
                <c:pt idx="97">
                  <c:v>7149.4418094687808</c:v>
                </c:pt>
                <c:pt idx="98">
                  <c:v>7174.9601507765956</c:v>
                </c:pt>
                <c:pt idx="99">
                  <c:v>7117.973939503393</c:v>
                </c:pt>
                <c:pt idx="100">
                  <c:v>7137.9442906372824</c:v>
                </c:pt>
                <c:pt idx="101">
                  <c:v>7163.4626319450972</c:v>
                </c:pt>
                <c:pt idx="102">
                  <c:v>7175.6502169356108</c:v>
                </c:pt>
                <c:pt idx="103">
                  <c:v>7201.1685582434257</c:v>
                </c:pt>
                <c:pt idx="104">
                  <c:v>6961.5116519904423</c:v>
                </c:pt>
                <c:pt idx="105">
                  <c:v>6975.6101034538515</c:v>
                </c:pt>
                <c:pt idx="106">
                  <c:v>7001.1284447616663</c:v>
                </c:pt>
                <c:pt idx="107">
                  <c:v>7026.6467860694811</c:v>
                </c:pt>
                <c:pt idx="108">
                  <c:v>7048.8981071228527</c:v>
                </c:pt>
                <c:pt idx="109">
                  <c:v>7074.4164484306675</c:v>
                </c:pt>
                <c:pt idx="110">
                  <c:v>7088.1215511193031</c:v>
                </c:pt>
                <c:pt idx="111">
                  <c:v>7113.639892427118</c:v>
                </c:pt>
                <c:pt idx="112">
                  <c:v>7139.1582337349328</c:v>
                </c:pt>
                <c:pt idx="113">
                  <c:v>7164.6765750427476</c:v>
                </c:pt>
                <c:pt idx="114">
                  <c:v>7149.6822890762323</c:v>
                </c:pt>
                <c:pt idx="115">
                  <c:v>7175.2006303840471</c:v>
                </c:pt>
                <c:pt idx="116">
                  <c:v>7198.414814515977</c:v>
                </c:pt>
                <c:pt idx="117">
                  <c:v>7181.2569035227116</c:v>
                </c:pt>
                <c:pt idx="118">
                  <c:v>7175.1826303739472</c:v>
                </c:pt>
                <c:pt idx="119">
                  <c:v>7200.700971681762</c:v>
                </c:pt>
                <c:pt idx="120">
                  <c:v>7226.2193129895768</c:v>
                </c:pt>
                <c:pt idx="121">
                  <c:v>7203.3437555016326</c:v>
                </c:pt>
                <c:pt idx="122">
                  <c:v>7228.8620968094474</c:v>
                </c:pt>
                <c:pt idx="123">
                  <c:v>7217.1556330439098</c:v>
                </c:pt>
                <c:pt idx="124">
                  <c:v>7242.6739743517246</c:v>
                </c:pt>
                <c:pt idx="125">
                  <c:v>7268.1923156595394</c:v>
                </c:pt>
                <c:pt idx="126">
                  <c:v>7293.7106569673542</c:v>
                </c:pt>
                <c:pt idx="127">
                  <c:v>7290.6308023305091</c:v>
                </c:pt>
                <c:pt idx="128">
                  <c:v>7316.1491436383239</c:v>
                </c:pt>
                <c:pt idx="129">
                  <c:v>7328.9950933808159</c:v>
                </c:pt>
                <c:pt idx="130">
                  <c:v>7330.4228260434666</c:v>
                </c:pt>
                <c:pt idx="131">
                  <c:v>7303.9652422636227</c:v>
                </c:pt>
                <c:pt idx="132">
                  <c:v>7323.5034599385644</c:v>
                </c:pt>
                <c:pt idx="133">
                  <c:v>7349.0218012463793</c:v>
                </c:pt>
                <c:pt idx="134">
                  <c:v>7235.436321334425</c:v>
                </c:pt>
                <c:pt idx="135">
                  <c:v>7260.9546626422398</c:v>
                </c:pt>
                <c:pt idx="136">
                  <c:v>7286.4730039500546</c:v>
                </c:pt>
                <c:pt idx="137">
                  <c:v>7311.9913452578694</c:v>
                </c:pt>
                <c:pt idx="138">
                  <c:v>7337.5096865656842</c:v>
                </c:pt>
                <c:pt idx="139">
                  <c:v>7363.028027873499</c:v>
                </c:pt>
                <c:pt idx="140">
                  <c:v>7388.5463691813138</c:v>
                </c:pt>
                <c:pt idx="141">
                  <c:v>7414.0647104891286</c:v>
                </c:pt>
                <c:pt idx="142">
                  <c:v>7367.3907544822741</c:v>
                </c:pt>
                <c:pt idx="143">
                  <c:v>7392.9090957900889</c:v>
                </c:pt>
                <c:pt idx="144">
                  <c:v>7418.4274370979037</c:v>
                </c:pt>
                <c:pt idx="145">
                  <c:v>7402.7119522974781</c:v>
                </c:pt>
                <c:pt idx="146">
                  <c:v>7376.2228753153113</c:v>
                </c:pt>
                <c:pt idx="147">
                  <c:v>7400.5800992454979</c:v>
                </c:pt>
                <c:pt idx="148">
                  <c:v>7426.0984405533127</c:v>
                </c:pt>
                <c:pt idx="149">
                  <c:v>7355.5283518574279</c:v>
                </c:pt>
                <c:pt idx="150">
                  <c:v>7381.0466931652427</c:v>
                </c:pt>
                <c:pt idx="151">
                  <c:v>7302.7616911718233</c:v>
                </c:pt>
                <c:pt idx="152">
                  <c:v>7296.4437097542841</c:v>
                </c:pt>
                <c:pt idx="153">
                  <c:v>7212.8910166602891</c:v>
                </c:pt>
                <c:pt idx="154">
                  <c:v>7226.2226855213421</c:v>
                </c:pt>
                <c:pt idx="155">
                  <c:v>7113.32265816361</c:v>
                </c:pt>
                <c:pt idx="156">
                  <c:v>7138.8409994714248</c:v>
                </c:pt>
                <c:pt idx="157">
                  <c:v>6946.5097610677203</c:v>
                </c:pt>
                <c:pt idx="158">
                  <c:v>6626.6872474142183</c:v>
                </c:pt>
                <c:pt idx="159">
                  <c:v>6084.378300290291</c:v>
                </c:pt>
                <c:pt idx="160">
                  <c:v>2874.5820780031836</c:v>
                </c:pt>
                <c:pt idx="161">
                  <c:v>2900.1004193109984</c:v>
                </c:pt>
                <c:pt idx="162">
                  <c:v>2925.6187606188132</c:v>
                </c:pt>
                <c:pt idx="163">
                  <c:v>2951.137101926628</c:v>
                </c:pt>
                <c:pt idx="164">
                  <c:v>2681.2575750376159</c:v>
                </c:pt>
                <c:pt idx="165">
                  <c:v>2635.03345963117</c:v>
                </c:pt>
                <c:pt idx="166">
                  <c:v>2401.1398523390731</c:v>
                </c:pt>
                <c:pt idx="167">
                  <c:v>2308.4954813827558</c:v>
                </c:pt>
                <c:pt idx="168">
                  <c:v>2194.3970148166313</c:v>
                </c:pt>
                <c:pt idx="169">
                  <c:v>2051.3137429526337</c:v>
                </c:pt>
                <c:pt idx="170">
                  <c:v>2053.1975457330204</c:v>
                </c:pt>
                <c:pt idx="171">
                  <c:v>2078.7158870408352</c:v>
                </c:pt>
                <c:pt idx="172">
                  <c:v>2098.4811259428334</c:v>
                </c:pt>
                <c:pt idx="173">
                  <c:v>2123.9994672506482</c:v>
                </c:pt>
                <c:pt idx="174">
                  <c:v>2149.517808558463</c:v>
                </c:pt>
                <c:pt idx="175">
                  <c:v>2175.0361498662778</c:v>
                </c:pt>
                <c:pt idx="176">
                  <c:v>2200.5544911740926</c:v>
                </c:pt>
                <c:pt idx="177">
                  <c:v>2226.0728324819074</c:v>
                </c:pt>
                <c:pt idx="178">
                  <c:v>2251.5911737897222</c:v>
                </c:pt>
                <c:pt idx="179">
                  <c:v>2277.109515097537</c:v>
                </c:pt>
                <c:pt idx="180">
                  <c:v>2302.6278564053523</c:v>
                </c:pt>
                <c:pt idx="181">
                  <c:v>2298.5050514902277</c:v>
                </c:pt>
                <c:pt idx="182">
                  <c:v>2280.3662350094105</c:v>
                </c:pt>
                <c:pt idx="183">
                  <c:v>2288.136720089497</c:v>
                </c:pt>
                <c:pt idx="184">
                  <c:v>2313.6550613973118</c:v>
                </c:pt>
                <c:pt idx="185">
                  <c:v>2288.3019206875051</c:v>
                </c:pt>
                <c:pt idx="186">
                  <c:v>2293.5097082123948</c:v>
                </c:pt>
                <c:pt idx="187">
                  <c:v>2319.0280495202096</c:v>
                </c:pt>
                <c:pt idx="188">
                  <c:v>2267.2255902303546</c:v>
                </c:pt>
                <c:pt idx="189">
                  <c:v>2232.0107600544998</c:v>
                </c:pt>
                <c:pt idx="190">
                  <c:v>2257.5291013623146</c:v>
                </c:pt>
                <c:pt idx="191">
                  <c:v>2283.0474426701294</c:v>
                </c:pt>
                <c:pt idx="192">
                  <c:v>2308.5657839779442</c:v>
                </c:pt>
                <c:pt idx="193">
                  <c:v>2200.0238527706483</c:v>
                </c:pt>
                <c:pt idx="194">
                  <c:v>2178.2140250749321</c:v>
                </c:pt>
                <c:pt idx="195">
                  <c:v>2203.7323663827469</c:v>
                </c:pt>
                <c:pt idx="196">
                  <c:v>2204.5780958144278</c:v>
                </c:pt>
                <c:pt idx="197">
                  <c:v>2230.0964371222426</c:v>
                </c:pt>
                <c:pt idx="198">
                  <c:v>2255.6147784300574</c:v>
                </c:pt>
                <c:pt idx="199">
                  <c:v>2281.1331197378722</c:v>
                </c:pt>
                <c:pt idx="200">
                  <c:v>2167.7014269412321</c:v>
                </c:pt>
                <c:pt idx="201">
                  <c:v>2079.8754676682274</c:v>
                </c:pt>
                <c:pt idx="202">
                  <c:v>2105.3938089760422</c:v>
                </c:pt>
                <c:pt idx="203">
                  <c:v>2130.9121502838575</c:v>
                </c:pt>
                <c:pt idx="204">
                  <c:v>2156.4304915916723</c:v>
                </c:pt>
                <c:pt idx="205">
                  <c:v>2181.9488328994871</c:v>
                </c:pt>
                <c:pt idx="206">
                  <c:v>2207.4671742073019</c:v>
                </c:pt>
                <c:pt idx="207">
                  <c:v>2232.9855155151167</c:v>
                </c:pt>
                <c:pt idx="208">
                  <c:v>2240.2127712754072</c:v>
                </c:pt>
                <c:pt idx="209">
                  <c:v>1851.1069029330449</c:v>
                </c:pt>
                <c:pt idx="210">
                  <c:v>1876.62524424086</c:v>
                </c:pt>
                <c:pt idx="211">
                  <c:v>1845.7451747486234</c:v>
                </c:pt>
                <c:pt idx="212">
                  <c:v>1687.9333351536291</c:v>
                </c:pt>
                <c:pt idx="213">
                  <c:v>1713.4516764614441</c:v>
                </c:pt>
                <c:pt idx="214">
                  <c:v>1738.9700177692591</c:v>
                </c:pt>
                <c:pt idx="215">
                  <c:v>1764.4883590770742</c:v>
                </c:pt>
                <c:pt idx="216">
                  <c:v>1790.0067003848892</c:v>
                </c:pt>
                <c:pt idx="217">
                  <c:v>1815.5250416927042</c:v>
                </c:pt>
                <c:pt idx="218">
                  <c:v>1705.8075233232173</c:v>
                </c:pt>
                <c:pt idx="219">
                  <c:v>1731.3258646310323</c:v>
                </c:pt>
                <c:pt idx="220">
                  <c:v>1639.4796888482729</c:v>
                </c:pt>
                <c:pt idx="221">
                  <c:v>1654.9207651262609</c:v>
                </c:pt>
                <c:pt idx="222">
                  <c:v>1613.9301493215385</c:v>
                </c:pt>
                <c:pt idx="223">
                  <c:v>1639.4426031172407</c:v>
                </c:pt>
                <c:pt idx="224">
                  <c:v>1608.6207875787413</c:v>
                </c:pt>
                <c:pt idx="225">
                  <c:v>1622.5626361373622</c:v>
                </c:pt>
                <c:pt idx="226">
                  <c:v>1617.5948931725588</c:v>
                </c:pt>
                <c:pt idx="227">
                  <c:v>1527.1514133571125</c:v>
                </c:pt>
                <c:pt idx="228">
                  <c:v>1552.6697546649275</c:v>
                </c:pt>
                <c:pt idx="229">
                  <c:v>1451.5944126963507</c:v>
                </c:pt>
                <c:pt idx="230">
                  <c:v>1477.1127540041657</c:v>
                </c:pt>
                <c:pt idx="231">
                  <c:v>1502.4572306642742</c:v>
                </c:pt>
                <c:pt idx="232">
                  <c:v>1480.0425906936091</c:v>
                </c:pt>
                <c:pt idx="233">
                  <c:v>1288.6720114527207</c:v>
                </c:pt>
                <c:pt idx="234">
                  <c:v>1314.1903527605357</c:v>
                </c:pt>
                <c:pt idx="235">
                  <c:v>1339.7086940683507</c:v>
                </c:pt>
                <c:pt idx="236">
                  <c:v>1343.5815575170843</c:v>
                </c:pt>
                <c:pt idx="237">
                  <c:v>1369.0998988248994</c:v>
                </c:pt>
                <c:pt idx="238">
                  <c:v>1335.3598522554346</c:v>
                </c:pt>
                <c:pt idx="239">
                  <c:v>1360.8781935632496</c:v>
                </c:pt>
                <c:pt idx="240">
                  <c:v>1326.725534560492</c:v>
                </c:pt>
                <c:pt idx="241">
                  <c:v>1352.243875868307</c:v>
                </c:pt>
                <c:pt idx="242">
                  <c:v>1307.8132926104411</c:v>
                </c:pt>
                <c:pt idx="243">
                  <c:v>1134.6387911008344</c:v>
                </c:pt>
                <c:pt idx="244">
                  <c:v>947.86800875944198</c:v>
                </c:pt>
                <c:pt idx="245">
                  <c:v>973.38635006725701</c:v>
                </c:pt>
                <c:pt idx="246">
                  <c:v>991.63026939651809</c:v>
                </c:pt>
                <c:pt idx="247">
                  <c:v>733.63232404448058</c:v>
                </c:pt>
                <c:pt idx="248">
                  <c:v>759.15066535229562</c:v>
                </c:pt>
                <c:pt idx="249">
                  <c:v>766.08973018609549</c:v>
                </c:pt>
                <c:pt idx="250">
                  <c:v>778.33400837615591</c:v>
                </c:pt>
                <c:pt idx="251">
                  <c:v>741.64779019077127</c:v>
                </c:pt>
                <c:pt idx="252">
                  <c:v>282.34139371944713</c:v>
                </c:pt>
                <c:pt idx="253">
                  <c:v>226.40569604549421</c:v>
                </c:pt>
                <c:pt idx="254">
                  <c:v>141.21801272818414</c:v>
                </c:pt>
                <c:pt idx="255">
                  <c:v>67.235350191373868</c:v>
                </c:pt>
                <c:pt idx="256">
                  <c:v>92.753691499188847</c:v>
                </c:pt>
                <c:pt idx="257">
                  <c:v>93.228691396412302</c:v>
                </c:pt>
                <c:pt idx="258">
                  <c:v>118.74703270422731</c:v>
                </c:pt>
                <c:pt idx="259">
                  <c:v>-51.036682615629957</c:v>
                </c:pt>
                <c:pt idx="260">
                  <c:v>-25.518341307814978</c:v>
                </c:pt>
              </c:numCache>
            </c:numRef>
          </c:yVal>
          <c:smooth val="1"/>
        </c:ser>
        <c:ser>
          <c:idx val="3"/>
          <c:order val="3"/>
          <c:tx>
            <c:v>UK</c:v>
          </c:tx>
          <c:marker>
            <c:symbol val="dot"/>
            <c:size val="3"/>
          </c:marker>
          <c:xVal>
            <c:numRef>
              <c:f>CmcMarkets!$AM$20:$AM$280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CmcMarkets!$AQ$20:$AQ$280</c:f>
              <c:numCache>
                <c:formatCode>0.00</c:formatCode>
                <c:ptCount val="261"/>
                <c:pt idx="0">
                  <c:v>15028.91227245096</c:v>
                </c:pt>
                <c:pt idx="1">
                  <c:v>15057.128976739899</c:v>
                </c:pt>
                <c:pt idx="2">
                  <c:v>15085.345681028839</c:v>
                </c:pt>
                <c:pt idx="3">
                  <c:v>15057.519465009233</c:v>
                </c:pt>
                <c:pt idx="4">
                  <c:v>15050.974871802389</c:v>
                </c:pt>
                <c:pt idx="5">
                  <c:v>14982.473306823667</c:v>
                </c:pt>
                <c:pt idx="6">
                  <c:v>15010.690011112607</c:v>
                </c:pt>
                <c:pt idx="7">
                  <c:v>15038.906715401547</c:v>
                </c:pt>
                <c:pt idx="8">
                  <c:v>14994.318495391975</c:v>
                </c:pt>
                <c:pt idx="9">
                  <c:v>14953.180217093992</c:v>
                </c:pt>
                <c:pt idx="10">
                  <c:v>14913.05413289522</c:v>
                </c:pt>
                <c:pt idx="11">
                  <c:v>14908.073168051949</c:v>
                </c:pt>
                <c:pt idx="12">
                  <c:v>14921.213621025052</c:v>
                </c:pt>
                <c:pt idx="13">
                  <c:v>14948.068029291258</c:v>
                </c:pt>
                <c:pt idx="14">
                  <c:v>14976.284733580198</c:v>
                </c:pt>
                <c:pt idx="15">
                  <c:v>15004.501437869138</c:v>
                </c:pt>
                <c:pt idx="16">
                  <c:v>14893.882919594578</c:v>
                </c:pt>
                <c:pt idx="17">
                  <c:v>14922.099623883518</c:v>
                </c:pt>
                <c:pt idx="18">
                  <c:v>14950.316328172457</c:v>
                </c:pt>
                <c:pt idx="19">
                  <c:v>14978.533032461397</c:v>
                </c:pt>
                <c:pt idx="20">
                  <c:v>14899.996901243345</c:v>
                </c:pt>
                <c:pt idx="21">
                  <c:v>14928.213605532284</c:v>
                </c:pt>
                <c:pt idx="22">
                  <c:v>14947.518586890237</c:v>
                </c:pt>
                <c:pt idx="23">
                  <c:v>14935.071360042934</c:v>
                </c:pt>
                <c:pt idx="24">
                  <c:v>14963.288064331873</c:v>
                </c:pt>
                <c:pt idx="25">
                  <c:v>14963.921239171377</c:v>
                </c:pt>
                <c:pt idx="26">
                  <c:v>14985.863692698334</c:v>
                </c:pt>
                <c:pt idx="27">
                  <c:v>14940.182257185677</c:v>
                </c:pt>
                <c:pt idx="28">
                  <c:v>14968.398961474617</c:v>
                </c:pt>
                <c:pt idx="29">
                  <c:v>14996.615665763557</c:v>
                </c:pt>
                <c:pt idx="30">
                  <c:v>15024.832370052496</c:v>
                </c:pt>
                <c:pt idx="31">
                  <c:v>15053.049074341436</c:v>
                </c:pt>
                <c:pt idx="32">
                  <c:v>15081.265778630375</c:v>
                </c:pt>
                <c:pt idx="33">
                  <c:v>15109.482482919315</c:v>
                </c:pt>
                <c:pt idx="34">
                  <c:v>14766.969830497574</c:v>
                </c:pt>
                <c:pt idx="35">
                  <c:v>14795.186534786513</c:v>
                </c:pt>
                <c:pt idx="36">
                  <c:v>14823.403239075453</c:v>
                </c:pt>
                <c:pt idx="37">
                  <c:v>14840.772071334577</c:v>
                </c:pt>
                <c:pt idx="38">
                  <c:v>14868.988775623517</c:v>
                </c:pt>
                <c:pt idx="39">
                  <c:v>14745.789490776759</c:v>
                </c:pt>
                <c:pt idx="40">
                  <c:v>14774.006195065698</c:v>
                </c:pt>
                <c:pt idx="41">
                  <c:v>14699.503738359968</c:v>
                </c:pt>
                <c:pt idx="42">
                  <c:v>14636.516458863352</c:v>
                </c:pt>
                <c:pt idx="43">
                  <c:v>14664.733163152292</c:v>
                </c:pt>
                <c:pt idx="44">
                  <c:v>14456.117277593668</c:v>
                </c:pt>
                <c:pt idx="45">
                  <c:v>14344.232742956869</c:v>
                </c:pt>
                <c:pt idx="46">
                  <c:v>14372.449447245808</c:v>
                </c:pt>
                <c:pt idx="47">
                  <c:v>14400.666151534748</c:v>
                </c:pt>
                <c:pt idx="48">
                  <c:v>14428.882855823687</c:v>
                </c:pt>
                <c:pt idx="49">
                  <c:v>14457.099560112627</c:v>
                </c:pt>
                <c:pt idx="50">
                  <c:v>14485.316264401567</c:v>
                </c:pt>
                <c:pt idx="51">
                  <c:v>14500.283836638568</c:v>
                </c:pt>
                <c:pt idx="52">
                  <c:v>14346.34489495914</c:v>
                </c:pt>
                <c:pt idx="53">
                  <c:v>14260.881955803439</c:v>
                </c:pt>
                <c:pt idx="54">
                  <c:v>14289.098660092379</c:v>
                </c:pt>
                <c:pt idx="55">
                  <c:v>14277.884491042598</c:v>
                </c:pt>
                <c:pt idx="56">
                  <c:v>14306.101195331537</c:v>
                </c:pt>
                <c:pt idx="57">
                  <c:v>14117.983393856664</c:v>
                </c:pt>
                <c:pt idx="58">
                  <c:v>14098.718894785959</c:v>
                </c:pt>
                <c:pt idx="59">
                  <c:v>13922.367725071488</c:v>
                </c:pt>
                <c:pt idx="60">
                  <c:v>13950.584429360428</c:v>
                </c:pt>
                <c:pt idx="61">
                  <c:v>13857.404978755607</c:v>
                </c:pt>
                <c:pt idx="62">
                  <c:v>13612.117702324456</c:v>
                </c:pt>
                <c:pt idx="63">
                  <c:v>13537.728124250121</c:v>
                </c:pt>
                <c:pt idx="64">
                  <c:v>13546.825975344485</c:v>
                </c:pt>
                <c:pt idx="65">
                  <c:v>13450.400235740413</c:v>
                </c:pt>
                <c:pt idx="66">
                  <c:v>13478.616940029353</c:v>
                </c:pt>
                <c:pt idx="67">
                  <c:v>13506.833644318292</c:v>
                </c:pt>
                <c:pt idx="68">
                  <c:v>13429.716711428846</c:v>
                </c:pt>
                <c:pt idx="69">
                  <c:v>13249.622996983189</c:v>
                </c:pt>
                <c:pt idx="70">
                  <c:v>13277.839701272129</c:v>
                </c:pt>
                <c:pt idx="71">
                  <c:v>13233.149150572654</c:v>
                </c:pt>
                <c:pt idx="72">
                  <c:v>13261.365854861593</c:v>
                </c:pt>
                <c:pt idx="73">
                  <c:v>13282.076692816825</c:v>
                </c:pt>
                <c:pt idx="74">
                  <c:v>13199.334651260508</c:v>
                </c:pt>
                <c:pt idx="75">
                  <c:v>13170.37125292211</c:v>
                </c:pt>
                <c:pt idx="76">
                  <c:v>13198.58795721105</c:v>
                </c:pt>
                <c:pt idx="77">
                  <c:v>13212.085457756526</c:v>
                </c:pt>
                <c:pt idx="78">
                  <c:v>13240.302162045466</c:v>
                </c:pt>
                <c:pt idx="79">
                  <c:v>13268.518866334405</c:v>
                </c:pt>
                <c:pt idx="80">
                  <c:v>13274.620306036479</c:v>
                </c:pt>
                <c:pt idx="81">
                  <c:v>13241.901556046583</c:v>
                </c:pt>
                <c:pt idx="82">
                  <c:v>13170.996032150349</c:v>
                </c:pt>
                <c:pt idx="83">
                  <c:v>13199.212736439289</c:v>
                </c:pt>
                <c:pt idx="84">
                  <c:v>13217.119278564518</c:v>
                </c:pt>
                <c:pt idx="85">
                  <c:v>13109.069109854752</c:v>
                </c:pt>
                <c:pt idx="86">
                  <c:v>13137.285814143692</c:v>
                </c:pt>
                <c:pt idx="87">
                  <c:v>12764.071615260546</c:v>
                </c:pt>
                <c:pt idx="88">
                  <c:v>12763.005766426035</c:v>
                </c:pt>
                <c:pt idx="89">
                  <c:v>12782.327388712685</c:v>
                </c:pt>
                <c:pt idx="90">
                  <c:v>12554.741811376965</c:v>
                </c:pt>
                <c:pt idx="91">
                  <c:v>12264.676148236309</c:v>
                </c:pt>
                <c:pt idx="92">
                  <c:v>12216.098705808568</c:v>
                </c:pt>
                <c:pt idx="93">
                  <c:v>12244.315410097508</c:v>
                </c:pt>
                <c:pt idx="94">
                  <c:v>12272.532114386448</c:v>
                </c:pt>
                <c:pt idx="95">
                  <c:v>12300.748818675387</c:v>
                </c:pt>
                <c:pt idx="96">
                  <c:v>12198.056994440052</c:v>
                </c:pt>
                <c:pt idx="97">
                  <c:v>12176.065883625646</c:v>
                </c:pt>
                <c:pt idx="98">
                  <c:v>12087.087314567842</c:v>
                </c:pt>
                <c:pt idx="99">
                  <c:v>12086.201972818106</c:v>
                </c:pt>
                <c:pt idx="100">
                  <c:v>12111.2366907583</c:v>
                </c:pt>
                <c:pt idx="101">
                  <c:v>12094.47456728207</c:v>
                </c:pt>
                <c:pt idx="102">
                  <c:v>12122.69127157101</c:v>
                </c:pt>
                <c:pt idx="103">
                  <c:v>11874.994327184335</c:v>
                </c:pt>
                <c:pt idx="104">
                  <c:v>11483.642230686537</c:v>
                </c:pt>
                <c:pt idx="105">
                  <c:v>11511.858934975477</c:v>
                </c:pt>
                <c:pt idx="106">
                  <c:v>11540.075639264416</c:v>
                </c:pt>
                <c:pt idx="107">
                  <c:v>11522.219182024721</c:v>
                </c:pt>
                <c:pt idx="108">
                  <c:v>11550.43588631366</c:v>
                </c:pt>
                <c:pt idx="109">
                  <c:v>11422.684444941417</c:v>
                </c:pt>
                <c:pt idx="110">
                  <c:v>11340.350988338667</c:v>
                </c:pt>
                <c:pt idx="111">
                  <c:v>11368.567692627606</c:v>
                </c:pt>
                <c:pt idx="112">
                  <c:v>11396.784396916546</c:v>
                </c:pt>
                <c:pt idx="113">
                  <c:v>11412.013381888966</c:v>
                </c:pt>
                <c:pt idx="114">
                  <c:v>11398.272523045709</c:v>
                </c:pt>
                <c:pt idx="115">
                  <c:v>11426.489227334649</c:v>
                </c:pt>
                <c:pt idx="116">
                  <c:v>11454.705931623588</c:v>
                </c:pt>
                <c:pt idx="117">
                  <c:v>11482.922635912528</c:v>
                </c:pt>
                <c:pt idx="118">
                  <c:v>11376.86366088835</c:v>
                </c:pt>
                <c:pt idx="119">
                  <c:v>11405.080365177289</c:v>
                </c:pt>
                <c:pt idx="120">
                  <c:v>11420.885360444165</c:v>
                </c:pt>
                <c:pt idx="121">
                  <c:v>11250.550564751131</c:v>
                </c:pt>
                <c:pt idx="122">
                  <c:v>11278.76726904007</c:v>
                </c:pt>
                <c:pt idx="123">
                  <c:v>11263.24865877636</c:v>
                </c:pt>
                <c:pt idx="124">
                  <c:v>11291.465363065299</c:v>
                </c:pt>
                <c:pt idx="125">
                  <c:v>11319.682067354239</c:v>
                </c:pt>
                <c:pt idx="126">
                  <c:v>11347.898771643178</c:v>
                </c:pt>
                <c:pt idx="127">
                  <c:v>11376.115475932118</c:v>
                </c:pt>
                <c:pt idx="128">
                  <c:v>11404.332180221058</c:v>
                </c:pt>
                <c:pt idx="129">
                  <c:v>11432.548884509997</c:v>
                </c:pt>
                <c:pt idx="130">
                  <c:v>11415.855233515218</c:v>
                </c:pt>
                <c:pt idx="131">
                  <c:v>11362.866517453702</c:v>
                </c:pt>
                <c:pt idx="132">
                  <c:v>11389.787606520082</c:v>
                </c:pt>
                <c:pt idx="133">
                  <c:v>11338.445105088556</c:v>
                </c:pt>
                <c:pt idx="134">
                  <c:v>11366.430488611742</c:v>
                </c:pt>
                <c:pt idx="135">
                  <c:v>11394.647192900682</c:v>
                </c:pt>
                <c:pt idx="136">
                  <c:v>11422.863897189622</c:v>
                </c:pt>
                <c:pt idx="137">
                  <c:v>11451.080601478561</c:v>
                </c:pt>
                <c:pt idx="138">
                  <c:v>11479.297305767501</c:v>
                </c:pt>
                <c:pt idx="139">
                  <c:v>11507.51401005644</c:v>
                </c:pt>
                <c:pt idx="140">
                  <c:v>11501.430054508603</c:v>
                </c:pt>
                <c:pt idx="141">
                  <c:v>11413.397207281956</c:v>
                </c:pt>
                <c:pt idx="142">
                  <c:v>11441.613911570896</c:v>
                </c:pt>
                <c:pt idx="143">
                  <c:v>11469.830615859835</c:v>
                </c:pt>
                <c:pt idx="144">
                  <c:v>11493.167409759222</c:v>
                </c:pt>
                <c:pt idx="145">
                  <c:v>11521.384114048162</c:v>
                </c:pt>
                <c:pt idx="146">
                  <c:v>11549.600818337101</c:v>
                </c:pt>
                <c:pt idx="147">
                  <c:v>11577.817522626041</c:v>
                </c:pt>
                <c:pt idx="148">
                  <c:v>11597.66450684954</c:v>
                </c:pt>
                <c:pt idx="149">
                  <c:v>11625.88121113848</c:v>
                </c:pt>
                <c:pt idx="150">
                  <c:v>11654.097915427419</c:v>
                </c:pt>
                <c:pt idx="151">
                  <c:v>11246.033404973494</c:v>
                </c:pt>
                <c:pt idx="152">
                  <c:v>11274.250109262433</c:v>
                </c:pt>
                <c:pt idx="153">
                  <c:v>11075.302884379771</c:v>
                </c:pt>
                <c:pt idx="154">
                  <c:v>11103.519588668711</c:v>
                </c:pt>
                <c:pt idx="155">
                  <c:v>10602.602639139377</c:v>
                </c:pt>
                <c:pt idx="156">
                  <c:v>10609.269686070953</c:v>
                </c:pt>
                <c:pt idx="157">
                  <c:v>10171.483474788734</c:v>
                </c:pt>
                <c:pt idx="158">
                  <c:v>9981.4607126305928</c:v>
                </c:pt>
                <c:pt idx="159">
                  <c:v>8469.31967922697</c:v>
                </c:pt>
                <c:pt idx="160">
                  <c:v>7839.652675393394</c:v>
                </c:pt>
                <c:pt idx="161">
                  <c:v>7849.785981548901</c:v>
                </c:pt>
                <c:pt idx="162">
                  <c:v>7875.0843869793389</c:v>
                </c:pt>
                <c:pt idx="163">
                  <c:v>7619.3041121829092</c:v>
                </c:pt>
                <c:pt idx="164">
                  <c:v>7596.9247482218279</c:v>
                </c:pt>
                <c:pt idx="165">
                  <c:v>7514.0011560383018</c:v>
                </c:pt>
                <c:pt idx="166">
                  <c:v>7444.1630198884568</c:v>
                </c:pt>
                <c:pt idx="167">
                  <c:v>7472.3797241773955</c:v>
                </c:pt>
                <c:pt idx="168">
                  <c:v>7326.5656404773235</c:v>
                </c:pt>
                <c:pt idx="169">
                  <c:v>7113.8766070008778</c:v>
                </c:pt>
                <c:pt idx="170">
                  <c:v>7142.0933112898165</c:v>
                </c:pt>
                <c:pt idx="171">
                  <c:v>7170.3100155787552</c:v>
                </c:pt>
                <c:pt idx="172">
                  <c:v>7144.8204098419228</c:v>
                </c:pt>
                <c:pt idx="173">
                  <c:v>7131.4590360463035</c:v>
                </c:pt>
                <c:pt idx="174">
                  <c:v>7092.2179128073994</c:v>
                </c:pt>
                <c:pt idx="175">
                  <c:v>6967.8460709340843</c:v>
                </c:pt>
                <c:pt idx="176">
                  <c:v>6850.960745010796</c:v>
                </c:pt>
                <c:pt idx="177">
                  <c:v>6879.1774492997347</c:v>
                </c:pt>
                <c:pt idx="178">
                  <c:v>6907.3941535886734</c:v>
                </c:pt>
                <c:pt idx="179">
                  <c:v>6935.610857877612</c:v>
                </c:pt>
                <c:pt idx="180">
                  <c:v>6963.8275621665507</c:v>
                </c:pt>
                <c:pt idx="181">
                  <c:v>6965.3323592559245</c:v>
                </c:pt>
                <c:pt idx="182">
                  <c:v>6961.2181268100967</c:v>
                </c:pt>
                <c:pt idx="183">
                  <c:v>6989.4348310990354</c:v>
                </c:pt>
                <c:pt idx="184">
                  <c:v>6822.2957682381284</c:v>
                </c:pt>
                <c:pt idx="185">
                  <c:v>6740.8369756629108</c:v>
                </c:pt>
                <c:pt idx="186">
                  <c:v>6704.0481010537096</c:v>
                </c:pt>
                <c:pt idx="187">
                  <c:v>6703.7867121639501</c:v>
                </c:pt>
                <c:pt idx="188">
                  <c:v>6371.5396179529735</c:v>
                </c:pt>
                <c:pt idx="189">
                  <c:v>6267.3433321536259</c:v>
                </c:pt>
                <c:pt idx="190">
                  <c:v>6201.9916957182768</c:v>
                </c:pt>
                <c:pt idx="191">
                  <c:v>6230.2084000072155</c:v>
                </c:pt>
                <c:pt idx="192">
                  <c:v>6258.4251042961541</c:v>
                </c:pt>
                <c:pt idx="193">
                  <c:v>6093.2726761531494</c:v>
                </c:pt>
                <c:pt idx="194">
                  <c:v>6116.7565432094661</c:v>
                </c:pt>
                <c:pt idx="195">
                  <c:v>6016.3434432087215</c:v>
                </c:pt>
                <c:pt idx="196">
                  <c:v>6044.5601474976602</c:v>
                </c:pt>
                <c:pt idx="197">
                  <c:v>5876.9556857335656</c:v>
                </c:pt>
                <c:pt idx="198">
                  <c:v>5731.9140498388042</c:v>
                </c:pt>
                <c:pt idx="199">
                  <c:v>5722.3784964312636</c:v>
                </c:pt>
                <c:pt idx="200">
                  <c:v>5750.5952007202022</c:v>
                </c:pt>
                <c:pt idx="201">
                  <c:v>5727.8495840995774</c:v>
                </c:pt>
                <c:pt idx="202">
                  <c:v>5650.0040051875003</c:v>
                </c:pt>
                <c:pt idx="203">
                  <c:v>5425.1025812361013</c:v>
                </c:pt>
                <c:pt idx="204">
                  <c:v>5453.31928552504</c:v>
                </c:pt>
                <c:pt idx="205">
                  <c:v>5481.5359898139786</c:v>
                </c:pt>
                <c:pt idx="206">
                  <c:v>5509.7526941029173</c:v>
                </c:pt>
                <c:pt idx="207">
                  <c:v>5457.1149766904546</c:v>
                </c:pt>
                <c:pt idx="208">
                  <c:v>5485.3316809793932</c:v>
                </c:pt>
                <c:pt idx="209">
                  <c:v>5412.9764926969801</c:v>
                </c:pt>
                <c:pt idx="210">
                  <c:v>5321.0908227071905</c:v>
                </c:pt>
                <c:pt idx="211">
                  <c:v>5183.514511378412</c:v>
                </c:pt>
                <c:pt idx="212">
                  <c:v>5211.7312156673506</c:v>
                </c:pt>
                <c:pt idx="213">
                  <c:v>5194.1956645700893</c:v>
                </c:pt>
                <c:pt idx="214">
                  <c:v>5037.8343830779713</c:v>
                </c:pt>
                <c:pt idx="215">
                  <c:v>5066.05108736691</c:v>
                </c:pt>
                <c:pt idx="216">
                  <c:v>5065.4805404288109</c:v>
                </c:pt>
                <c:pt idx="217">
                  <c:v>5093.6972447177495</c:v>
                </c:pt>
                <c:pt idx="218">
                  <c:v>5097.3851813542851</c:v>
                </c:pt>
                <c:pt idx="219">
                  <c:v>5125.6018856432238</c:v>
                </c:pt>
                <c:pt idx="220">
                  <c:v>4805.0356227852099</c:v>
                </c:pt>
                <c:pt idx="221">
                  <c:v>4833.2523270741485</c:v>
                </c:pt>
                <c:pt idx="222">
                  <c:v>4715.1814531493719</c:v>
                </c:pt>
                <c:pt idx="223">
                  <c:v>4731.4025387957581</c:v>
                </c:pt>
                <c:pt idx="224">
                  <c:v>4755.6489515561907</c:v>
                </c:pt>
                <c:pt idx="225">
                  <c:v>3911.3805293001469</c:v>
                </c:pt>
                <c:pt idx="226">
                  <c:v>3916.3803386498212</c:v>
                </c:pt>
                <c:pt idx="227">
                  <c:v>3811.6525747300989</c:v>
                </c:pt>
                <c:pt idx="228">
                  <c:v>3722.0119456194748</c:v>
                </c:pt>
                <c:pt idx="229">
                  <c:v>3750.2286499084139</c:v>
                </c:pt>
                <c:pt idx="230">
                  <c:v>3778.445354197353</c:v>
                </c:pt>
                <c:pt idx="231">
                  <c:v>3722.8095645847638</c:v>
                </c:pt>
                <c:pt idx="232">
                  <c:v>3751.026268873703</c:v>
                </c:pt>
                <c:pt idx="233">
                  <c:v>3779.2429731626421</c:v>
                </c:pt>
                <c:pt idx="234">
                  <c:v>3807.4596774515812</c:v>
                </c:pt>
                <c:pt idx="235">
                  <c:v>3820.451705376669</c:v>
                </c:pt>
                <c:pt idx="236">
                  <c:v>3656.2593290280552</c:v>
                </c:pt>
                <c:pt idx="237">
                  <c:v>3684.4760333169943</c:v>
                </c:pt>
                <c:pt idx="238">
                  <c:v>3574.0762623493729</c:v>
                </c:pt>
                <c:pt idx="239">
                  <c:v>3411.7135407957326</c:v>
                </c:pt>
                <c:pt idx="240">
                  <c:v>3406.5784718875707</c:v>
                </c:pt>
                <c:pt idx="241">
                  <c:v>3145.186156475298</c:v>
                </c:pt>
                <c:pt idx="242">
                  <c:v>2359.1659188212252</c:v>
                </c:pt>
                <c:pt idx="243">
                  <c:v>2387.3826231101643</c:v>
                </c:pt>
                <c:pt idx="244">
                  <c:v>2264.4847382483968</c:v>
                </c:pt>
                <c:pt idx="245">
                  <c:v>2277.1303356790759</c:v>
                </c:pt>
                <c:pt idx="246">
                  <c:v>2302.9366106223006</c:v>
                </c:pt>
                <c:pt idx="247">
                  <c:v>2199.4171064011553</c:v>
                </c:pt>
                <c:pt idx="248">
                  <c:v>1848.2087846981453</c:v>
                </c:pt>
                <c:pt idx="249">
                  <c:v>1876.4254889870845</c:v>
                </c:pt>
                <c:pt idx="250">
                  <c:v>1711.9453561222676</c:v>
                </c:pt>
                <c:pt idx="251">
                  <c:v>1521.3143286615339</c:v>
                </c:pt>
                <c:pt idx="252">
                  <c:v>1079.0263485706255</c:v>
                </c:pt>
                <c:pt idx="253">
                  <c:v>1107.2430528595646</c:v>
                </c:pt>
                <c:pt idx="254">
                  <c:v>1119.3558395938346</c:v>
                </c:pt>
                <c:pt idx="255">
                  <c:v>1004.7596090162881</c:v>
                </c:pt>
                <c:pt idx="256">
                  <c:v>1032.9763133052272</c:v>
                </c:pt>
                <c:pt idx="257">
                  <c:v>607.0812094275783</c:v>
                </c:pt>
                <c:pt idx="258">
                  <c:v>397.09574494091777</c:v>
                </c:pt>
                <c:pt idx="259">
                  <c:v>323.79780023381306</c:v>
                </c:pt>
                <c:pt idx="260">
                  <c:v>-28.216704288939042</c:v>
                </c:pt>
              </c:numCache>
            </c:numRef>
          </c:yVal>
          <c:smooth val="1"/>
        </c:ser>
        <c:ser>
          <c:idx val="4"/>
          <c:order val="4"/>
          <c:tx>
            <c:v>CAC</c:v>
          </c:tx>
          <c:marker>
            <c:symbol val="dot"/>
            <c:size val="3"/>
          </c:marker>
          <c:xVal>
            <c:numRef>
              <c:f>CmcMarkets!$AM$20:$AM$280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CmcMarkets!$AR$20:$AR$280</c:f>
              <c:numCache>
                <c:formatCode>0.00</c:formatCode>
                <c:ptCount val="261"/>
                <c:pt idx="0">
                  <c:v>4708.7319484106738</c:v>
                </c:pt>
                <c:pt idx="1">
                  <c:v>4725.4264392287041</c:v>
                </c:pt>
                <c:pt idx="2">
                  <c:v>4742.1209300467344</c:v>
                </c:pt>
                <c:pt idx="3">
                  <c:v>4692.4902923593827</c:v>
                </c:pt>
                <c:pt idx="4">
                  <c:v>4709.184783177413</c:v>
                </c:pt>
                <c:pt idx="5">
                  <c:v>4725.8792739954433</c:v>
                </c:pt>
                <c:pt idx="6">
                  <c:v>4742.5737648134736</c:v>
                </c:pt>
                <c:pt idx="7">
                  <c:v>4759.268255631504</c:v>
                </c:pt>
                <c:pt idx="8">
                  <c:v>4775.9627464495343</c:v>
                </c:pt>
                <c:pt idx="9">
                  <c:v>4792.6572372675646</c:v>
                </c:pt>
                <c:pt idx="10">
                  <c:v>4754.9289760414595</c:v>
                </c:pt>
                <c:pt idx="11">
                  <c:v>4771.6234668594898</c:v>
                </c:pt>
                <c:pt idx="12">
                  <c:v>4788.3179576775201</c:v>
                </c:pt>
                <c:pt idx="13">
                  <c:v>4805.0124484955504</c:v>
                </c:pt>
                <c:pt idx="14">
                  <c:v>4821.7069393135807</c:v>
                </c:pt>
                <c:pt idx="15">
                  <c:v>4814.2358366579811</c:v>
                </c:pt>
                <c:pt idx="16">
                  <c:v>4793.0334213637261</c:v>
                </c:pt>
                <c:pt idx="17">
                  <c:v>4809.7279121817564</c:v>
                </c:pt>
                <c:pt idx="18">
                  <c:v>4826.4224029997868</c:v>
                </c:pt>
                <c:pt idx="19">
                  <c:v>4843.1168938178171</c:v>
                </c:pt>
                <c:pt idx="20">
                  <c:v>4859.8113846358474</c:v>
                </c:pt>
                <c:pt idx="21">
                  <c:v>4876.5058754538777</c:v>
                </c:pt>
                <c:pt idx="22">
                  <c:v>4893.200366271908</c:v>
                </c:pt>
                <c:pt idx="23">
                  <c:v>4909.8948570899383</c:v>
                </c:pt>
                <c:pt idx="24">
                  <c:v>4926.5893479079687</c:v>
                </c:pt>
                <c:pt idx="25">
                  <c:v>4943.283838725999</c:v>
                </c:pt>
                <c:pt idx="26">
                  <c:v>4959.9783295440293</c:v>
                </c:pt>
                <c:pt idx="27">
                  <c:v>4976.6728203620596</c:v>
                </c:pt>
                <c:pt idx="28">
                  <c:v>4993.3673111800899</c:v>
                </c:pt>
                <c:pt idx="29">
                  <c:v>5010.0618019981202</c:v>
                </c:pt>
                <c:pt idx="30">
                  <c:v>5026.7562928161506</c:v>
                </c:pt>
                <c:pt idx="31">
                  <c:v>5043.4507836341809</c:v>
                </c:pt>
                <c:pt idx="32">
                  <c:v>5060.1452744522112</c:v>
                </c:pt>
                <c:pt idx="33">
                  <c:v>5076.8397652702415</c:v>
                </c:pt>
                <c:pt idx="34">
                  <c:v>5093.5342560882718</c:v>
                </c:pt>
                <c:pt idx="35">
                  <c:v>5110.2287469063021</c:v>
                </c:pt>
                <c:pt idx="36">
                  <c:v>5126.9232377243325</c:v>
                </c:pt>
                <c:pt idx="37">
                  <c:v>5143.6177285423628</c:v>
                </c:pt>
                <c:pt idx="38">
                  <c:v>5160.3122193603931</c:v>
                </c:pt>
                <c:pt idx="39">
                  <c:v>5165.7939247253225</c:v>
                </c:pt>
                <c:pt idx="40">
                  <c:v>5182.4884155433529</c:v>
                </c:pt>
                <c:pt idx="41">
                  <c:v>5173.6772841284246</c:v>
                </c:pt>
                <c:pt idx="42">
                  <c:v>5115.7537456894588</c:v>
                </c:pt>
                <c:pt idx="43">
                  <c:v>5132.4482365074891</c:v>
                </c:pt>
                <c:pt idx="44">
                  <c:v>5061.8492762388287</c:v>
                </c:pt>
                <c:pt idx="45">
                  <c:v>5062.7050222511125</c:v>
                </c:pt>
                <c:pt idx="46">
                  <c:v>5079.3995130691428</c:v>
                </c:pt>
                <c:pt idx="47">
                  <c:v>5096.0940038871731</c:v>
                </c:pt>
                <c:pt idx="48">
                  <c:v>5112.7884947052034</c:v>
                </c:pt>
                <c:pt idx="49">
                  <c:v>5129.4829855232338</c:v>
                </c:pt>
                <c:pt idx="50">
                  <c:v>5146.1774763412641</c:v>
                </c:pt>
                <c:pt idx="51">
                  <c:v>5162.8719671592944</c:v>
                </c:pt>
                <c:pt idx="52">
                  <c:v>5179.5664579773247</c:v>
                </c:pt>
                <c:pt idx="53">
                  <c:v>5084.5538448540674</c:v>
                </c:pt>
                <c:pt idx="54">
                  <c:v>5101.2483356720977</c:v>
                </c:pt>
                <c:pt idx="55">
                  <c:v>5117.942826490128</c:v>
                </c:pt>
                <c:pt idx="56">
                  <c:v>5134.6373173081583</c:v>
                </c:pt>
                <c:pt idx="57">
                  <c:v>5151.3318081261887</c:v>
                </c:pt>
                <c:pt idx="58">
                  <c:v>5168.026298944219</c:v>
                </c:pt>
                <c:pt idx="59">
                  <c:v>5062.5412690441799</c:v>
                </c:pt>
                <c:pt idx="60">
                  <c:v>5079.2357598622102</c:v>
                </c:pt>
                <c:pt idx="61">
                  <c:v>5053.2957185348469</c:v>
                </c:pt>
                <c:pt idx="62">
                  <c:v>4299.26584151312</c:v>
                </c:pt>
                <c:pt idx="63">
                  <c:v>4315.9603323311503</c:v>
                </c:pt>
                <c:pt idx="64">
                  <c:v>4129.3830235563519</c:v>
                </c:pt>
                <c:pt idx="65">
                  <c:v>4146.0775143743822</c:v>
                </c:pt>
                <c:pt idx="66">
                  <c:v>4162.7720051924125</c:v>
                </c:pt>
                <c:pt idx="67">
                  <c:v>4080.8349434601696</c:v>
                </c:pt>
                <c:pt idx="68">
                  <c:v>4073.7933061442318</c:v>
                </c:pt>
                <c:pt idx="69">
                  <c:v>4074.3416295424668</c:v>
                </c:pt>
                <c:pt idx="70">
                  <c:v>4091.0361203604966</c:v>
                </c:pt>
                <c:pt idx="71">
                  <c:v>4107.7306111785265</c:v>
                </c:pt>
                <c:pt idx="72">
                  <c:v>4124.4251019965568</c:v>
                </c:pt>
                <c:pt idx="73">
                  <c:v>4141.1195928145871</c:v>
                </c:pt>
                <c:pt idx="74">
                  <c:v>4157.8140836326174</c:v>
                </c:pt>
                <c:pt idx="75">
                  <c:v>4174.5085744506478</c:v>
                </c:pt>
                <c:pt idx="76">
                  <c:v>4191.2030652686781</c:v>
                </c:pt>
                <c:pt idx="77">
                  <c:v>4207.8975560867084</c:v>
                </c:pt>
                <c:pt idx="78">
                  <c:v>4224.5920469047387</c:v>
                </c:pt>
                <c:pt idx="79">
                  <c:v>4239.0005761428747</c:v>
                </c:pt>
                <c:pt idx="80">
                  <c:v>4238.3683687195589</c:v>
                </c:pt>
                <c:pt idx="81">
                  <c:v>4229.9010572376383</c:v>
                </c:pt>
                <c:pt idx="82">
                  <c:v>4246.5955480556686</c:v>
                </c:pt>
                <c:pt idx="83">
                  <c:v>4263.2900388736989</c:v>
                </c:pt>
                <c:pt idx="84">
                  <c:v>4279.9845296917292</c:v>
                </c:pt>
                <c:pt idx="85">
                  <c:v>4296.6790205097595</c:v>
                </c:pt>
                <c:pt idx="86">
                  <c:v>4313.3735113277899</c:v>
                </c:pt>
                <c:pt idx="87">
                  <c:v>4330.0680021458202</c:v>
                </c:pt>
                <c:pt idx="88">
                  <c:v>4346.7624929638505</c:v>
                </c:pt>
                <c:pt idx="89">
                  <c:v>4363.4569837818808</c:v>
                </c:pt>
                <c:pt idx="90">
                  <c:v>4221.7760728669855</c:v>
                </c:pt>
                <c:pt idx="91">
                  <c:v>4108.8294264390352</c:v>
                </c:pt>
                <c:pt idx="92">
                  <c:v>4125.5239172570655</c:v>
                </c:pt>
                <c:pt idx="93">
                  <c:v>4111.0182449092836</c:v>
                </c:pt>
                <c:pt idx="94">
                  <c:v>4092.062307738734</c:v>
                </c:pt>
                <c:pt idx="95">
                  <c:v>4108.7567985567639</c:v>
                </c:pt>
                <c:pt idx="96">
                  <c:v>4103.4160039475892</c:v>
                </c:pt>
                <c:pt idx="97">
                  <c:v>4120.1104947656195</c:v>
                </c:pt>
                <c:pt idx="98">
                  <c:v>4136.8049855836498</c:v>
                </c:pt>
                <c:pt idx="99">
                  <c:v>4141.60672181687</c:v>
                </c:pt>
                <c:pt idx="100">
                  <c:v>4158.3012126349004</c:v>
                </c:pt>
                <c:pt idx="101">
                  <c:v>4174.9957034529307</c:v>
                </c:pt>
                <c:pt idx="102">
                  <c:v>4157.9582457957194</c:v>
                </c:pt>
                <c:pt idx="103">
                  <c:v>4135.6601482607093</c:v>
                </c:pt>
                <c:pt idx="104">
                  <c:v>3952.3453653940928</c:v>
                </c:pt>
                <c:pt idx="105">
                  <c:v>3969.0398562121227</c:v>
                </c:pt>
                <c:pt idx="106">
                  <c:v>3985.7343470301525</c:v>
                </c:pt>
                <c:pt idx="107">
                  <c:v>4002.4288378481824</c:v>
                </c:pt>
                <c:pt idx="108">
                  <c:v>4019.1233286662123</c:v>
                </c:pt>
                <c:pt idx="109">
                  <c:v>4035.8178194842421</c:v>
                </c:pt>
                <c:pt idx="110">
                  <c:v>4052.512310302272</c:v>
                </c:pt>
                <c:pt idx="111">
                  <c:v>4069.2068011203019</c:v>
                </c:pt>
                <c:pt idx="112">
                  <c:v>4085.9012919383317</c:v>
                </c:pt>
                <c:pt idx="113">
                  <c:v>4102.5957827563616</c:v>
                </c:pt>
                <c:pt idx="114">
                  <c:v>4114.1288887980454</c:v>
                </c:pt>
                <c:pt idx="115">
                  <c:v>4130.8233796160757</c:v>
                </c:pt>
                <c:pt idx="116">
                  <c:v>4147.517870434106</c:v>
                </c:pt>
                <c:pt idx="117">
                  <c:v>4164.2123612521364</c:v>
                </c:pt>
                <c:pt idx="118">
                  <c:v>4180.9068520701667</c:v>
                </c:pt>
                <c:pt idx="119">
                  <c:v>4197.601342888197</c:v>
                </c:pt>
                <c:pt idx="120">
                  <c:v>4214.2958337062273</c:v>
                </c:pt>
                <c:pt idx="121">
                  <c:v>4164.200344846342</c:v>
                </c:pt>
                <c:pt idx="122">
                  <c:v>4180.8948356643723</c:v>
                </c:pt>
                <c:pt idx="123">
                  <c:v>4197.5893264824026</c:v>
                </c:pt>
                <c:pt idx="124">
                  <c:v>4214.2838173004329</c:v>
                </c:pt>
                <c:pt idx="125">
                  <c:v>4230.9783081184632</c:v>
                </c:pt>
                <c:pt idx="126">
                  <c:v>4247.6727989364936</c:v>
                </c:pt>
                <c:pt idx="127">
                  <c:v>4264.3672897545239</c:v>
                </c:pt>
                <c:pt idx="128">
                  <c:v>4281.0617805725542</c:v>
                </c:pt>
                <c:pt idx="129">
                  <c:v>4297.7562713905845</c:v>
                </c:pt>
                <c:pt idx="130">
                  <c:v>4314.4507622086148</c:v>
                </c:pt>
                <c:pt idx="131">
                  <c:v>4297.8269361064058</c:v>
                </c:pt>
                <c:pt idx="132">
                  <c:v>4314.5214269244361</c:v>
                </c:pt>
                <c:pt idx="133">
                  <c:v>4331.2159177424664</c:v>
                </c:pt>
                <c:pt idx="134">
                  <c:v>4333.6953852485649</c:v>
                </c:pt>
                <c:pt idx="135">
                  <c:v>4337.9937729330832</c:v>
                </c:pt>
                <c:pt idx="136">
                  <c:v>4354.6882637511135</c:v>
                </c:pt>
                <c:pt idx="137">
                  <c:v>4371.3827545691438</c:v>
                </c:pt>
                <c:pt idx="138">
                  <c:v>4388.0772453871741</c:v>
                </c:pt>
                <c:pt idx="139">
                  <c:v>4404.7717362052044</c:v>
                </c:pt>
                <c:pt idx="140">
                  <c:v>4421.4662270232348</c:v>
                </c:pt>
                <c:pt idx="141">
                  <c:v>4438.1607178412651</c:v>
                </c:pt>
                <c:pt idx="142">
                  <c:v>4454.8552086592954</c:v>
                </c:pt>
                <c:pt idx="143">
                  <c:v>4471.5496994773257</c:v>
                </c:pt>
                <c:pt idx="144">
                  <c:v>4488.244190295356</c:v>
                </c:pt>
                <c:pt idx="145">
                  <c:v>4480.2991087177106</c:v>
                </c:pt>
                <c:pt idx="146">
                  <c:v>4496.9935995357409</c:v>
                </c:pt>
                <c:pt idx="147">
                  <c:v>4513.6880903537713</c:v>
                </c:pt>
                <c:pt idx="148">
                  <c:v>4530.3825811718016</c:v>
                </c:pt>
                <c:pt idx="149">
                  <c:v>4507.4805723152158</c:v>
                </c:pt>
                <c:pt idx="150">
                  <c:v>4524.1750631332461</c:v>
                </c:pt>
                <c:pt idx="151">
                  <c:v>4468.5076206597641</c:v>
                </c:pt>
                <c:pt idx="152">
                  <c:v>4435.1131243270374</c:v>
                </c:pt>
                <c:pt idx="153">
                  <c:v>4451.8076151450678</c:v>
                </c:pt>
                <c:pt idx="154">
                  <c:v>4468.5021059630981</c:v>
                </c:pt>
                <c:pt idx="155">
                  <c:v>4451.6722139134454</c:v>
                </c:pt>
                <c:pt idx="156">
                  <c:v>4468.3667047314757</c:v>
                </c:pt>
                <c:pt idx="157">
                  <c:v>4363.7396539348601</c:v>
                </c:pt>
                <c:pt idx="158">
                  <c:v>4150.6000225386506</c:v>
                </c:pt>
                <c:pt idx="159">
                  <c:v>3956.6557028574662</c:v>
                </c:pt>
                <c:pt idx="160">
                  <c:v>2238.6724160535964</c:v>
                </c:pt>
                <c:pt idx="161">
                  <c:v>2216.7637199635255</c:v>
                </c:pt>
                <c:pt idx="162">
                  <c:v>2139.4376129370107</c:v>
                </c:pt>
                <c:pt idx="163">
                  <c:v>2156.1321037550406</c:v>
                </c:pt>
                <c:pt idx="164">
                  <c:v>1761.4487568861018</c:v>
                </c:pt>
                <c:pt idx="165">
                  <c:v>1592.5205351462319</c:v>
                </c:pt>
                <c:pt idx="166">
                  <c:v>1504.0835232958277</c:v>
                </c:pt>
                <c:pt idx="167">
                  <c:v>1520.7780141138578</c:v>
                </c:pt>
                <c:pt idx="168">
                  <c:v>1537.4725049318879</c:v>
                </c:pt>
                <c:pt idx="169">
                  <c:v>1413.396740462925</c:v>
                </c:pt>
                <c:pt idx="170">
                  <c:v>1430.0912312809551</c:v>
                </c:pt>
                <c:pt idx="171">
                  <c:v>1446.7857220989852</c:v>
                </c:pt>
                <c:pt idx="172">
                  <c:v>1463.4802129170153</c:v>
                </c:pt>
                <c:pt idx="173">
                  <c:v>1480.1747037350453</c:v>
                </c:pt>
                <c:pt idx="174">
                  <c:v>1496.8691945530754</c:v>
                </c:pt>
                <c:pt idx="175">
                  <c:v>1508.6197871484321</c:v>
                </c:pt>
                <c:pt idx="176">
                  <c:v>1525.3142779664622</c:v>
                </c:pt>
                <c:pt idx="177">
                  <c:v>1542.0087687844923</c:v>
                </c:pt>
                <c:pt idx="178">
                  <c:v>1558.7032596025224</c:v>
                </c:pt>
                <c:pt idx="179">
                  <c:v>1575.3977504205525</c:v>
                </c:pt>
                <c:pt idx="180">
                  <c:v>1592.0922412385826</c:v>
                </c:pt>
                <c:pt idx="181">
                  <c:v>1608.7867320566127</c:v>
                </c:pt>
                <c:pt idx="182">
                  <c:v>1601.0137588863927</c:v>
                </c:pt>
                <c:pt idx="183">
                  <c:v>1617.7082497044228</c:v>
                </c:pt>
                <c:pt idx="184">
                  <c:v>1551.0813958847052</c:v>
                </c:pt>
                <c:pt idx="185">
                  <c:v>1456.2525553525711</c:v>
                </c:pt>
                <c:pt idx="186">
                  <c:v>1446.5305797869362</c:v>
                </c:pt>
                <c:pt idx="187">
                  <c:v>1463.2250706049663</c:v>
                </c:pt>
                <c:pt idx="188">
                  <c:v>1479.9195614229964</c:v>
                </c:pt>
                <c:pt idx="189">
                  <c:v>1460.7453600432332</c:v>
                </c:pt>
                <c:pt idx="190">
                  <c:v>1477.4398508612633</c:v>
                </c:pt>
                <c:pt idx="191">
                  <c:v>1494.1343416792934</c:v>
                </c:pt>
                <c:pt idx="192">
                  <c:v>1510.8288324973234</c:v>
                </c:pt>
                <c:pt idx="193">
                  <c:v>1523.7717730779498</c:v>
                </c:pt>
                <c:pt idx="194">
                  <c:v>1466.0565696505714</c:v>
                </c:pt>
                <c:pt idx="195">
                  <c:v>1482.7510604686015</c:v>
                </c:pt>
                <c:pt idx="196">
                  <c:v>1499.4455512866316</c:v>
                </c:pt>
                <c:pt idx="197">
                  <c:v>1516.1400421046617</c:v>
                </c:pt>
                <c:pt idx="198">
                  <c:v>1532.8345329226918</c:v>
                </c:pt>
                <c:pt idx="199">
                  <c:v>1549.5290237407219</c:v>
                </c:pt>
                <c:pt idx="200">
                  <c:v>1397.9340340908611</c:v>
                </c:pt>
                <c:pt idx="201">
                  <c:v>1373.0367758356524</c:v>
                </c:pt>
                <c:pt idx="202">
                  <c:v>1389.7312666536825</c:v>
                </c:pt>
                <c:pt idx="203">
                  <c:v>1406.4257574717126</c:v>
                </c:pt>
                <c:pt idx="204">
                  <c:v>1423.1202482897427</c:v>
                </c:pt>
                <c:pt idx="205">
                  <c:v>1439.8147391077728</c:v>
                </c:pt>
                <c:pt idx="206">
                  <c:v>1456.5092299258029</c:v>
                </c:pt>
                <c:pt idx="207">
                  <c:v>1469.2478038506599</c:v>
                </c:pt>
                <c:pt idx="208">
                  <c:v>1485.94229466869</c:v>
                </c:pt>
                <c:pt idx="209">
                  <c:v>1032.3794901054673</c:v>
                </c:pt>
                <c:pt idx="210">
                  <c:v>1049.0739809234974</c:v>
                </c:pt>
                <c:pt idx="211">
                  <c:v>1065.7684717415275</c:v>
                </c:pt>
                <c:pt idx="212">
                  <c:v>1026.8199749180915</c:v>
                </c:pt>
                <c:pt idx="213">
                  <c:v>1043.5144657361216</c:v>
                </c:pt>
                <c:pt idx="214">
                  <c:v>1060.2089565541517</c:v>
                </c:pt>
                <c:pt idx="215">
                  <c:v>1076.9034473721817</c:v>
                </c:pt>
                <c:pt idx="216">
                  <c:v>1093.5979381902118</c:v>
                </c:pt>
                <c:pt idx="217">
                  <c:v>1110.2924290082419</c:v>
                </c:pt>
                <c:pt idx="218">
                  <c:v>1064.3861922024532</c:v>
                </c:pt>
                <c:pt idx="219">
                  <c:v>1081.0806830204833</c:v>
                </c:pt>
                <c:pt idx="220">
                  <c:v>1052.5510035977429</c:v>
                </c:pt>
                <c:pt idx="221">
                  <c:v>1069.245494415773</c:v>
                </c:pt>
                <c:pt idx="222">
                  <c:v>1065.3490105841513</c:v>
                </c:pt>
                <c:pt idx="223">
                  <c:v>1065.1136061144555</c:v>
                </c:pt>
                <c:pt idx="224">
                  <c:v>1058.1414620378855</c:v>
                </c:pt>
                <c:pt idx="225">
                  <c:v>1074.8359528559156</c:v>
                </c:pt>
                <c:pt idx="226">
                  <c:v>1091.5304436739457</c:v>
                </c:pt>
                <c:pt idx="227">
                  <c:v>1094.0623279207837</c:v>
                </c:pt>
                <c:pt idx="228">
                  <c:v>1110.7568187388138</c:v>
                </c:pt>
                <c:pt idx="229">
                  <c:v>1124.9969613022092</c:v>
                </c:pt>
                <c:pt idx="230">
                  <c:v>1141.6914521202393</c:v>
                </c:pt>
                <c:pt idx="231">
                  <c:v>1158.3859429382694</c:v>
                </c:pt>
                <c:pt idx="232">
                  <c:v>1175.0804337562995</c:v>
                </c:pt>
                <c:pt idx="233">
                  <c:v>1002.9679090503719</c:v>
                </c:pt>
                <c:pt idx="234">
                  <c:v>1019.662399868402</c:v>
                </c:pt>
                <c:pt idx="235">
                  <c:v>1036.3568906864321</c:v>
                </c:pt>
                <c:pt idx="236">
                  <c:v>1038.8840302753413</c:v>
                </c:pt>
                <c:pt idx="237">
                  <c:v>1055.5785210933714</c:v>
                </c:pt>
                <c:pt idx="238">
                  <c:v>1072.2730119114015</c:v>
                </c:pt>
                <c:pt idx="239">
                  <c:v>1088.9675027294315</c:v>
                </c:pt>
                <c:pt idx="240">
                  <c:v>1052.0582796863359</c:v>
                </c:pt>
                <c:pt idx="241">
                  <c:v>990.38829361918795</c:v>
                </c:pt>
                <c:pt idx="242">
                  <c:v>931.8177228696311</c:v>
                </c:pt>
                <c:pt idx="243">
                  <c:v>861.2361866423895</c:v>
                </c:pt>
                <c:pt idx="244">
                  <c:v>707.21732301301245</c:v>
                </c:pt>
                <c:pt idx="245">
                  <c:v>723.91181383104254</c:v>
                </c:pt>
                <c:pt idx="246">
                  <c:v>697.28116768781183</c:v>
                </c:pt>
                <c:pt idx="247">
                  <c:v>609.38186646445661</c:v>
                </c:pt>
                <c:pt idx="248">
                  <c:v>626.0763572824867</c:v>
                </c:pt>
                <c:pt idx="249">
                  <c:v>642.77084810051667</c:v>
                </c:pt>
                <c:pt idx="250">
                  <c:v>659.46533891854676</c:v>
                </c:pt>
                <c:pt idx="251">
                  <c:v>668.16499652831521</c:v>
                </c:pt>
                <c:pt idx="252">
                  <c:v>453.56819387123937</c:v>
                </c:pt>
                <c:pt idx="253">
                  <c:v>361.71010047121956</c:v>
                </c:pt>
                <c:pt idx="254">
                  <c:v>196.69199678529552</c:v>
                </c:pt>
                <c:pt idx="255">
                  <c:v>213.38648760332555</c:v>
                </c:pt>
                <c:pt idx="256">
                  <c:v>230.08097842135561</c:v>
                </c:pt>
                <c:pt idx="257">
                  <c:v>246.7754692393857</c:v>
                </c:pt>
                <c:pt idx="258">
                  <c:v>263.46996005741573</c:v>
                </c:pt>
                <c:pt idx="259">
                  <c:v>52.403979392847504</c:v>
                </c:pt>
                <c:pt idx="260">
                  <c:v>-16.694490818030062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79168"/>
        <c:axId val="351880704"/>
      </c:scatterChart>
      <c:valAx>
        <c:axId val="351879168"/>
        <c:scaling>
          <c:orientation val="minMax"/>
          <c:max val="42780"/>
          <c:min val="42395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351880704"/>
        <c:crosses val="autoZero"/>
        <c:crossBetween val="midCat"/>
      </c:valAx>
      <c:valAx>
        <c:axId val="351880704"/>
        <c:scaling>
          <c:orientation val="minMax"/>
          <c:max val="40000"/>
          <c:min val="-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1879168"/>
        <c:crosses val="autoZero"/>
        <c:crossBetween val="midCat"/>
        <c:majorUnit val="5000"/>
        <c:minorUnit val="1000"/>
      </c:valAx>
    </c:plotArea>
    <c:legend>
      <c:legendPos val="r"/>
      <c:layout>
        <c:manualLayout>
          <c:xMode val="edge"/>
          <c:yMode val="edge"/>
          <c:x val="0.12566997902554758"/>
          <c:y val="9.0955652455793623E-2"/>
          <c:w val="0.11104352413963521"/>
          <c:h val="0.34692285974213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8486869469186"/>
          <c:y val="6.0874469940717747E-2"/>
          <c:w val="0.85842250046613022"/>
          <c:h val="0.82498361010723986"/>
        </c:manualLayout>
      </c:layout>
      <c:scatterChart>
        <c:scatterStyle val="smoothMarker"/>
        <c:varyColors val="0"/>
        <c:ser>
          <c:idx val="0"/>
          <c:order val="0"/>
          <c:tx>
            <c:v>OSLG 0.5%</c:v>
          </c:tx>
          <c:marker>
            <c:symbol val="none"/>
          </c:marker>
          <c:xVal>
            <c:numRef>
              <c:f>CmcMarkets!$AU$20:$AU$280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42727</c:v>
                </c:pt>
                <c:pt idx="30">
                  <c:v>42726</c:v>
                </c:pt>
                <c:pt idx="31">
                  <c:v>42725</c:v>
                </c:pt>
                <c:pt idx="32">
                  <c:v>42724</c:v>
                </c:pt>
                <c:pt idx="33">
                  <c:v>42723</c:v>
                </c:pt>
                <c:pt idx="34">
                  <c:v>42720</c:v>
                </c:pt>
                <c:pt idx="35">
                  <c:v>42719</c:v>
                </c:pt>
                <c:pt idx="36">
                  <c:v>42718</c:v>
                </c:pt>
                <c:pt idx="37">
                  <c:v>42717</c:v>
                </c:pt>
                <c:pt idx="38">
                  <c:v>42716</c:v>
                </c:pt>
                <c:pt idx="39">
                  <c:v>42713</c:v>
                </c:pt>
                <c:pt idx="40">
                  <c:v>42712</c:v>
                </c:pt>
                <c:pt idx="41">
                  <c:v>42711</c:v>
                </c:pt>
                <c:pt idx="42">
                  <c:v>42710</c:v>
                </c:pt>
                <c:pt idx="43">
                  <c:v>42709</c:v>
                </c:pt>
                <c:pt idx="44">
                  <c:v>42706</c:v>
                </c:pt>
                <c:pt idx="45">
                  <c:v>42705</c:v>
                </c:pt>
                <c:pt idx="46">
                  <c:v>42704</c:v>
                </c:pt>
                <c:pt idx="47">
                  <c:v>42703</c:v>
                </c:pt>
                <c:pt idx="48">
                  <c:v>42702</c:v>
                </c:pt>
                <c:pt idx="49">
                  <c:v>42699</c:v>
                </c:pt>
                <c:pt idx="50">
                  <c:v>42698</c:v>
                </c:pt>
                <c:pt idx="51">
                  <c:v>42697</c:v>
                </c:pt>
                <c:pt idx="52">
                  <c:v>42696</c:v>
                </c:pt>
                <c:pt idx="53">
                  <c:v>42695</c:v>
                </c:pt>
                <c:pt idx="54">
                  <c:v>42692</c:v>
                </c:pt>
                <c:pt idx="55">
                  <c:v>42691</c:v>
                </c:pt>
                <c:pt idx="56">
                  <c:v>42690</c:v>
                </c:pt>
                <c:pt idx="57">
                  <c:v>42689</c:v>
                </c:pt>
                <c:pt idx="58">
                  <c:v>42688</c:v>
                </c:pt>
                <c:pt idx="59">
                  <c:v>42685</c:v>
                </c:pt>
                <c:pt idx="60">
                  <c:v>42684</c:v>
                </c:pt>
                <c:pt idx="61">
                  <c:v>42683</c:v>
                </c:pt>
                <c:pt idx="62">
                  <c:v>42682</c:v>
                </c:pt>
                <c:pt idx="63">
                  <c:v>42681</c:v>
                </c:pt>
                <c:pt idx="64">
                  <c:v>42678</c:v>
                </c:pt>
                <c:pt idx="65">
                  <c:v>42677</c:v>
                </c:pt>
                <c:pt idx="66">
                  <c:v>42676</c:v>
                </c:pt>
                <c:pt idx="67">
                  <c:v>42675</c:v>
                </c:pt>
                <c:pt idx="68">
                  <c:v>42674</c:v>
                </c:pt>
                <c:pt idx="69">
                  <c:v>42671</c:v>
                </c:pt>
                <c:pt idx="70">
                  <c:v>42670</c:v>
                </c:pt>
                <c:pt idx="71">
                  <c:v>42669</c:v>
                </c:pt>
                <c:pt idx="72">
                  <c:v>42668</c:v>
                </c:pt>
                <c:pt idx="73">
                  <c:v>42667</c:v>
                </c:pt>
                <c:pt idx="74">
                  <c:v>42664</c:v>
                </c:pt>
                <c:pt idx="75">
                  <c:v>42663</c:v>
                </c:pt>
                <c:pt idx="76">
                  <c:v>42662</c:v>
                </c:pt>
                <c:pt idx="77">
                  <c:v>42661</c:v>
                </c:pt>
                <c:pt idx="78">
                  <c:v>42660</c:v>
                </c:pt>
                <c:pt idx="79">
                  <c:v>42657</c:v>
                </c:pt>
                <c:pt idx="80">
                  <c:v>42656</c:v>
                </c:pt>
                <c:pt idx="81">
                  <c:v>42655</c:v>
                </c:pt>
                <c:pt idx="82">
                  <c:v>42654</c:v>
                </c:pt>
                <c:pt idx="83">
                  <c:v>42653</c:v>
                </c:pt>
                <c:pt idx="84">
                  <c:v>42650</c:v>
                </c:pt>
                <c:pt idx="85">
                  <c:v>42649</c:v>
                </c:pt>
                <c:pt idx="86">
                  <c:v>42648</c:v>
                </c:pt>
                <c:pt idx="87">
                  <c:v>42647</c:v>
                </c:pt>
                <c:pt idx="88">
                  <c:v>42646</c:v>
                </c:pt>
                <c:pt idx="89">
                  <c:v>42643</c:v>
                </c:pt>
                <c:pt idx="90">
                  <c:v>42642</c:v>
                </c:pt>
                <c:pt idx="91">
                  <c:v>42641</c:v>
                </c:pt>
                <c:pt idx="92">
                  <c:v>42640</c:v>
                </c:pt>
                <c:pt idx="93">
                  <c:v>42639</c:v>
                </c:pt>
                <c:pt idx="94">
                  <c:v>42636</c:v>
                </c:pt>
                <c:pt idx="95">
                  <c:v>42635</c:v>
                </c:pt>
                <c:pt idx="96">
                  <c:v>42634</c:v>
                </c:pt>
                <c:pt idx="97">
                  <c:v>42633</c:v>
                </c:pt>
                <c:pt idx="98">
                  <c:v>42632</c:v>
                </c:pt>
                <c:pt idx="99">
                  <c:v>42629</c:v>
                </c:pt>
                <c:pt idx="100">
                  <c:v>42628</c:v>
                </c:pt>
                <c:pt idx="101">
                  <c:v>42627</c:v>
                </c:pt>
                <c:pt idx="102">
                  <c:v>42626</c:v>
                </c:pt>
                <c:pt idx="103">
                  <c:v>42625</c:v>
                </c:pt>
                <c:pt idx="104">
                  <c:v>42622</c:v>
                </c:pt>
                <c:pt idx="105">
                  <c:v>42621</c:v>
                </c:pt>
                <c:pt idx="106">
                  <c:v>42620</c:v>
                </c:pt>
                <c:pt idx="107">
                  <c:v>42619</c:v>
                </c:pt>
                <c:pt idx="108">
                  <c:v>42618</c:v>
                </c:pt>
                <c:pt idx="109">
                  <c:v>42615</c:v>
                </c:pt>
                <c:pt idx="110">
                  <c:v>42614</c:v>
                </c:pt>
                <c:pt idx="111">
                  <c:v>42613</c:v>
                </c:pt>
                <c:pt idx="112">
                  <c:v>42612</c:v>
                </c:pt>
                <c:pt idx="113">
                  <c:v>42611</c:v>
                </c:pt>
                <c:pt idx="114">
                  <c:v>42608</c:v>
                </c:pt>
                <c:pt idx="115">
                  <c:v>42607</c:v>
                </c:pt>
                <c:pt idx="116">
                  <c:v>42606</c:v>
                </c:pt>
                <c:pt idx="117">
                  <c:v>42605</c:v>
                </c:pt>
                <c:pt idx="118">
                  <c:v>42604</c:v>
                </c:pt>
                <c:pt idx="119">
                  <c:v>42601</c:v>
                </c:pt>
                <c:pt idx="120">
                  <c:v>42600</c:v>
                </c:pt>
                <c:pt idx="121">
                  <c:v>42599</c:v>
                </c:pt>
                <c:pt idx="122">
                  <c:v>42598</c:v>
                </c:pt>
                <c:pt idx="123">
                  <c:v>42594</c:v>
                </c:pt>
                <c:pt idx="124">
                  <c:v>42593</c:v>
                </c:pt>
                <c:pt idx="125">
                  <c:v>42592</c:v>
                </c:pt>
                <c:pt idx="126">
                  <c:v>42591</c:v>
                </c:pt>
                <c:pt idx="127">
                  <c:v>42590</c:v>
                </c:pt>
                <c:pt idx="128">
                  <c:v>42587</c:v>
                </c:pt>
                <c:pt idx="129">
                  <c:v>42586</c:v>
                </c:pt>
                <c:pt idx="130">
                  <c:v>42585</c:v>
                </c:pt>
                <c:pt idx="131">
                  <c:v>42584</c:v>
                </c:pt>
                <c:pt idx="132">
                  <c:v>42583</c:v>
                </c:pt>
                <c:pt idx="133">
                  <c:v>42580</c:v>
                </c:pt>
                <c:pt idx="134">
                  <c:v>42579</c:v>
                </c:pt>
                <c:pt idx="135">
                  <c:v>42578</c:v>
                </c:pt>
                <c:pt idx="136">
                  <c:v>42577</c:v>
                </c:pt>
                <c:pt idx="137">
                  <c:v>42576</c:v>
                </c:pt>
                <c:pt idx="138">
                  <c:v>42573</c:v>
                </c:pt>
                <c:pt idx="139">
                  <c:v>42572</c:v>
                </c:pt>
                <c:pt idx="140">
                  <c:v>42571</c:v>
                </c:pt>
                <c:pt idx="141">
                  <c:v>42570</c:v>
                </c:pt>
                <c:pt idx="142">
                  <c:v>42569</c:v>
                </c:pt>
                <c:pt idx="143">
                  <c:v>42566</c:v>
                </c:pt>
                <c:pt idx="144">
                  <c:v>42565</c:v>
                </c:pt>
                <c:pt idx="145">
                  <c:v>42564</c:v>
                </c:pt>
                <c:pt idx="146">
                  <c:v>42563</c:v>
                </c:pt>
                <c:pt idx="147">
                  <c:v>42562</c:v>
                </c:pt>
                <c:pt idx="148">
                  <c:v>42559</c:v>
                </c:pt>
                <c:pt idx="149">
                  <c:v>42558</c:v>
                </c:pt>
                <c:pt idx="150">
                  <c:v>42557</c:v>
                </c:pt>
                <c:pt idx="151">
                  <c:v>42556</c:v>
                </c:pt>
                <c:pt idx="152">
                  <c:v>42555</c:v>
                </c:pt>
                <c:pt idx="153">
                  <c:v>42552</c:v>
                </c:pt>
                <c:pt idx="154">
                  <c:v>42551</c:v>
                </c:pt>
                <c:pt idx="155">
                  <c:v>42550</c:v>
                </c:pt>
                <c:pt idx="156">
                  <c:v>42549</c:v>
                </c:pt>
                <c:pt idx="157">
                  <c:v>42548</c:v>
                </c:pt>
                <c:pt idx="158">
                  <c:v>42545</c:v>
                </c:pt>
                <c:pt idx="159">
                  <c:v>42544</c:v>
                </c:pt>
                <c:pt idx="160">
                  <c:v>42543</c:v>
                </c:pt>
                <c:pt idx="161">
                  <c:v>42542</c:v>
                </c:pt>
                <c:pt idx="162">
                  <c:v>42541</c:v>
                </c:pt>
                <c:pt idx="163">
                  <c:v>42538</c:v>
                </c:pt>
                <c:pt idx="164">
                  <c:v>42537</c:v>
                </c:pt>
                <c:pt idx="165">
                  <c:v>42536</c:v>
                </c:pt>
                <c:pt idx="166">
                  <c:v>42535</c:v>
                </c:pt>
                <c:pt idx="167">
                  <c:v>42534</c:v>
                </c:pt>
                <c:pt idx="168">
                  <c:v>42531</c:v>
                </c:pt>
                <c:pt idx="169">
                  <c:v>42530</c:v>
                </c:pt>
                <c:pt idx="170">
                  <c:v>42529</c:v>
                </c:pt>
                <c:pt idx="171">
                  <c:v>42528</c:v>
                </c:pt>
                <c:pt idx="172">
                  <c:v>42527</c:v>
                </c:pt>
                <c:pt idx="173">
                  <c:v>42524</c:v>
                </c:pt>
                <c:pt idx="174">
                  <c:v>42523</c:v>
                </c:pt>
                <c:pt idx="175">
                  <c:v>42522</c:v>
                </c:pt>
                <c:pt idx="176">
                  <c:v>42521</c:v>
                </c:pt>
                <c:pt idx="177">
                  <c:v>42520</c:v>
                </c:pt>
                <c:pt idx="178">
                  <c:v>42517</c:v>
                </c:pt>
                <c:pt idx="179">
                  <c:v>42516</c:v>
                </c:pt>
                <c:pt idx="180">
                  <c:v>42515</c:v>
                </c:pt>
                <c:pt idx="181">
                  <c:v>42514</c:v>
                </c:pt>
                <c:pt idx="182">
                  <c:v>42513</c:v>
                </c:pt>
                <c:pt idx="183">
                  <c:v>42510</c:v>
                </c:pt>
                <c:pt idx="184">
                  <c:v>42509</c:v>
                </c:pt>
                <c:pt idx="185">
                  <c:v>42508</c:v>
                </c:pt>
                <c:pt idx="186">
                  <c:v>42507</c:v>
                </c:pt>
                <c:pt idx="187">
                  <c:v>42506</c:v>
                </c:pt>
                <c:pt idx="188">
                  <c:v>42503</c:v>
                </c:pt>
                <c:pt idx="189">
                  <c:v>42502</c:v>
                </c:pt>
                <c:pt idx="190">
                  <c:v>42501</c:v>
                </c:pt>
                <c:pt idx="191">
                  <c:v>42500</c:v>
                </c:pt>
                <c:pt idx="192">
                  <c:v>42499</c:v>
                </c:pt>
                <c:pt idx="193">
                  <c:v>42496</c:v>
                </c:pt>
                <c:pt idx="194">
                  <c:v>42495</c:v>
                </c:pt>
                <c:pt idx="195">
                  <c:v>42494</c:v>
                </c:pt>
                <c:pt idx="196">
                  <c:v>42493</c:v>
                </c:pt>
                <c:pt idx="197">
                  <c:v>42492</c:v>
                </c:pt>
                <c:pt idx="198">
                  <c:v>42489</c:v>
                </c:pt>
                <c:pt idx="199">
                  <c:v>42488</c:v>
                </c:pt>
                <c:pt idx="200">
                  <c:v>42487</c:v>
                </c:pt>
                <c:pt idx="201">
                  <c:v>42486</c:v>
                </c:pt>
                <c:pt idx="202">
                  <c:v>42485</c:v>
                </c:pt>
                <c:pt idx="203">
                  <c:v>42482</c:v>
                </c:pt>
                <c:pt idx="204">
                  <c:v>42481</c:v>
                </c:pt>
                <c:pt idx="205">
                  <c:v>42480</c:v>
                </c:pt>
                <c:pt idx="206">
                  <c:v>42479</c:v>
                </c:pt>
                <c:pt idx="207">
                  <c:v>42478</c:v>
                </c:pt>
                <c:pt idx="208">
                  <c:v>42475</c:v>
                </c:pt>
                <c:pt idx="209">
                  <c:v>42474</c:v>
                </c:pt>
                <c:pt idx="210">
                  <c:v>42473</c:v>
                </c:pt>
                <c:pt idx="211">
                  <c:v>42472</c:v>
                </c:pt>
                <c:pt idx="212">
                  <c:v>42471</c:v>
                </c:pt>
                <c:pt idx="213">
                  <c:v>42468</c:v>
                </c:pt>
                <c:pt idx="214">
                  <c:v>42467</c:v>
                </c:pt>
                <c:pt idx="215">
                  <c:v>42466</c:v>
                </c:pt>
                <c:pt idx="216">
                  <c:v>42465</c:v>
                </c:pt>
                <c:pt idx="217">
                  <c:v>42464</c:v>
                </c:pt>
                <c:pt idx="218">
                  <c:v>42461</c:v>
                </c:pt>
                <c:pt idx="219">
                  <c:v>42460</c:v>
                </c:pt>
                <c:pt idx="220">
                  <c:v>42459</c:v>
                </c:pt>
                <c:pt idx="221">
                  <c:v>42458</c:v>
                </c:pt>
                <c:pt idx="222">
                  <c:v>42453</c:v>
                </c:pt>
                <c:pt idx="223">
                  <c:v>42452</c:v>
                </c:pt>
                <c:pt idx="224">
                  <c:v>42451</c:v>
                </c:pt>
                <c:pt idx="225">
                  <c:v>42450</c:v>
                </c:pt>
                <c:pt idx="226">
                  <c:v>42447</c:v>
                </c:pt>
                <c:pt idx="227">
                  <c:v>42446</c:v>
                </c:pt>
                <c:pt idx="228">
                  <c:v>42445</c:v>
                </c:pt>
                <c:pt idx="229">
                  <c:v>42444</c:v>
                </c:pt>
                <c:pt idx="230">
                  <c:v>42443</c:v>
                </c:pt>
                <c:pt idx="231">
                  <c:v>42440</c:v>
                </c:pt>
                <c:pt idx="232">
                  <c:v>42439</c:v>
                </c:pt>
                <c:pt idx="233">
                  <c:v>42438</c:v>
                </c:pt>
                <c:pt idx="234">
                  <c:v>42437</c:v>
                </c:pt>
                <c:pt idx="235">
                  <c:v>42436</c:v>
                </c:pt>
                <c:pt idx="236">
                  <c:v>42433</c:v>
                </c:pt>
                <c:pt idx="237">
                  <c:v>42432</c:v>
                </c:pt>
                <c:pt idx="238">
                  <c:v>42431</c:v>
                </c:pt>
                <c:pt idx="239">
                  <c:v>42430</c:v>
                </c:pt>
                <c:pt idx="240">
                  <c:v>42429</c:v>
                </c:pt>
                <c:pt idx="241">
                  <c:v>42426</c:v>
                </c:pt>
                <c:pt idx="242">
                  <c:v>42425</c:v>
                </c:pt>
                <c:pt idx="243">
                  <c:v>42424</c:v>
                </c:pt>
                <c:pt idx="244">
                  <c:v>42423</c:v>
                </c:pt>
                <c:pt idx="245">
                  <c:v>42422</c:v>
                </c:pt>
                <c:pt idx="246">
                  <c:v>42419</c:v>
                </c:pt>
                <c:pt idx="247">
                  <c:v>42418</c:v>
                </c:pt>
                <c:pt idx="248">
                  <c:v>42417</c:v>
                </c:pt>
                <c:pt idx="249">
                  <c:v>42416</c:v>
                </c:pt>
                <c:pt idx="250">
                  <c:v>42415</c:v>
                </c:pt>
                <c:pt idx="251">
                  <c:v>42412</c:v>
                </c:pt>
                <c:pt idx="252">
                  <c:v>42411</c:v>
                </c:pt>
                <c:pt idx="253">
                  <c:v>42410</c:v>
                </c:pt>
                <c:pt idx="254">
                  <c:v>42409</c:v>
                </c:pt>
                <c:pt idx="255">
                  <c:v>42408</c:v>
                </c:pt>
                <c:pt idx="256">
                  <c:v>42405</c:v>
                </c:pt>
                <c:pt idx="257">
                  <c:v>42404</c:v>
                </c:pt>
                <c:pt idx="258">
                  <c:v>42403</c:v>
                </c:pt>
                <c:pt idx="259">
                  <c:v>42402</c:v>
                </c:pt>
                <c:pt idx="260">
                  <c:v>42401</c:v>
                </c:pt>
              </c:numCache>
            </c:numRef>
          </c:xVal>
          <c:yVal>
            <c:numRef>
              <c:f>CmcMarkets!$AV$20:$AV$280</c:f>
              <c:numCache>
                <c:formatCode>0.00</c:formatCode>
                <c:ptCount val="261"/>
                <c:pt idx="0">
                  <c:v>7299.5420238768775</c:v>
                </c:pt>
                <c:pt idx="1">
                  <c:v>7327.0552513901048</c:v>
                </c:pt>
                <c:pt idx="2">
                  <c:v>7354.5684789033321</c:v>
                </c:pt>
                <c:pt idx="3">
                  <c:v>7353.1040729000797</c:v>
                </c:pt>
                <c:pt idx="4">
                  <c:v>7380.617300413307</c:v>
                </c:pt>
                <c:pt idx="5">
                  <c:v>7408.1305279265343</c:v>
                </c:pt>
                <c:pt idx="6">
                  <c:v>7435.6437554397617</c:v>
                </c:pt>
                <c:pt idx="7">
                  <c:v>7427.6051693601339</c:v>
                </c:pt>
                <c:pt idx="8">
                  <c:v>7364.6615571048305</c:v>
                </c:pt>
                <c:pt idx="9">
                  <c:v>7392.1747846180579</c:v>
                </c:pt>
                <c:pt idx="10">
                  <c:v>7419.6880121312852</c:v>
                </c:pt>
                <c:pt idx="11">
                  <c:v>7447.2012396445125</c:v>
                </c:pt>
                <c:pt idx="12">
                  <c:v>7474.7144671577398</c:v>
                </c:pt>
                <c:pt idx="13">
                  <c:v>7502.2276946709671</c:v>
                </c:pt>
                <c:pt idx="14">
                  <c:v>7529.7409221841945</c:v>
                </c:pt>
                <c:pt idx="15">
                  <c:v>7557.2541496974218</c:v>
                </c:pt>
                <c:pt idx="16">
                  <c:v>7525.506733306438</c:v>
                </c:pt>
                <c:pt idx="17">
                  <c:v>7553.0199608196654</c:v>
                </c:pt>
                <c:pt idx="18">
                  <c:v>7580.5331883328927</c:v>
                </c:pt>
                <c:pt idx="19">
                  <c:v>7608.04641584612</c:v>
                </c:pt>
                <c:pt idx="20">
                  <c:v>7635.5596433593473</c:v>
                </c:pt>
                <c:pt idx="21">
                  <c:v>7663.0728708725746</c:v>
                </c:pt>
                <c:pt idx="22">
                  <c:v>7690.586098385802</c:v>
                </c:pt>
                <c:pt idx="23">
                  <c:v>7692.7824030487154</c:v>
                </c:pt>
                <c:pt idx="24">
                  <c:v>7688.7111479528703</c:v>
                </c:pt>
                <c:pt idx="25">
                  <c:v>7716.2243754660976</c:v>
                </c:pt>
                <c:pt idx="26">
                  <c:v>7743.7376029793249</c:v>
                </c:pt>
                <c:pt idx="27">
                  <c:v>7771.2508304925523</c:v>
                </c:pt>
                <c:pt idx="28">
                  <c:v>7798.7640580057796</c:v>
                </c:pt>
                <c:pt idx="29">
                  <c:v>7826.2772855190069</c:v>
                </c:pt>
                <c:pt idx="30">
                  <c:v>7853.7905130322342</c:v>
                </c:pt>
                <c:pt idx="31">
                  <c:v>7881.3037405454616</c:v>
                </c:pt>
                <c:pt idx="32">
                  <c:v>7908.8169680586889</c:v>
                </c:pt>
                <c:pt idx="33">
                  <c:v>7936.3301955719162</c:v>
                </c:pt>
                <c:pt idx="34">
                  <c:v>7839.791768525015</c:v>
                </c:pt>
                <c:pt idx="35">
                  <c:v>7819.709200070648</c:v>
                </c:pt>
                <c:pt idx="36">
                  <c:v>7847.2224275838753</c:v>
                </c:pt>
                <c:pt idx="37">
                  <c:v>7874.7356550971026</c:v>
                </c:pt>
                <c:pt idx="38">
                  <c:v>7902.2488826103299</c:v>
                </c:pt>
                <c:pt idx="39">
                  <c:v>7920.9650768781958</c:v>
                </c:pt>
                <c:pt idx="40">
                  <c:v>7948.4783043914231</c:v>
                </c:pt>
                <c:pt idx="41">
                  <c:v>7949.3593579200724</c:v>
                </c:pt>
                <c:pt idx="42">
                  <c:v>7856.5347220294543</c:v>
                </c:pt>
                <c:pt idx="43">
                  <c:v>7884.0479495426816</c:v>
                </c:pt>
                <c:pt idx="44">
                  <c:v>7569.6342310578357</c:v>
                </c:pt>
                <c:pt idx="45">
                  <c:v>7597.147458571063</c:v>
                </c:pt>
                <c:pt idx="46">
                  <c:v>7624.6606860842903</c:v>
                </c:pt>
                <c:pt idx="47">
                  <c:v>7652.1739135975176</c:v>
                </c:pt>
                <c:pt idx="48">
                  <c:v>7679.687141110745</c:v>
                </c:pt>
                <c:pt idx="49">
                  <c:v>7633.5600339371258</c:v>
                </c:pt>
                <c:pt idx="50">
                  <c:v>7661.0732614503531</c:v>
                </c:pt>
                <c:pt idx="51">
                  <c:v>7688.5864889635805</c:v>
                </c:pt>
                <c:pt idx="52">
                  <c:v>7716.0997164768078</c:v>
                </c:pt>
                <c:pt idx="53">
                  <c:v>7702.2176458937065</c:v>
                </c:pt>
                <c:pt idx="54">
                  <c:v>7729.7308734069338</c:v>
                </c:pt>
                <c:pt idx="55">
                  <c:v>7757.2441009201611</c:v>
                </c:pt>
                <c:pt idx="56">
                  <c:v>7768.0328164332859</c:v>
                </c:pt>
                <c:pt idx="57">
                  <c:v>7795.5460439465132</c:v>
                </c:pt>
                <c:pt idx="58">
                  <c:v>7823.0592714597406</c:v>
                </c:pt>
                <c:pt idx="59">
                  <c:v>7710.6852319500222</c:v>
                </c:pt>
                <c:pt idx="60">
                  <c:v>7646.2761157054401</c:v>
                </c:pt>
                <c:pt idx="61">
                  <c:v>7504.6676653210634</c:v>
                </c:pt>
                <c:pt idx="62">
                  <c:v>6947.0588508134315</c:v>
                </c:pt>
                <c:pt idx="63">
                  <c:v>6974.5720783266588</c:v>
                </c:pt>
                <c:pt idx="64">
                  <c:v>6842.4774320955648</c:v>
                </c:pt>
                <c:pt idx="65">
                  <c:v>6869.9906596087922</c:v>
                </c:pt>
                <c:pt idx="66">
                  <c:v>6897.5038871220195</c:v>
                </c:pt>
                <c:pt idx="67">
                  <c:v>6917.4863896554152</c:v>
                </c:pt>
                <c:pt idx="68">
                  <c:v>6944.9996171686425</c:v>
                </c:pt>
                <c:pt idx="69">
                  <c:v>6972.5128446818699</c:v>
                </c:pt>
                <c:pt idx="70">
                  <c:v>6985.9639301050538</c:v>
                </c:pt>
                <c:pt idx="71">
                  <c:v>7013.4771576182811</c:v>
                </c:pt>
                <c:pt idx="72">
                  <c:v>7040.9903851315084</c:v>
                </c:pt>
                <c:pt idx="73">
                  <c:v>7068.5036126447358</c:v>
                </c:pt>
                <c:pt idx="74">
                  <c:v>7096.0168401579631</c:v>
                </c:pt>
                <c:pt idx="75">
                  <c:v>7123.5300676711904</c:v>
                </c:pt>
                <c:pt idx="76">
                  <c:v>7151.0432951844177</c:v>
                </c:pt>
                <c:pt idx="77">
                  <c:v>7178.5565226976451</c:v>
                </c:pt>
                <c:pt idx="78">
                  <c:v>7172.9713246285701</c:v>
                </c:pt>
                <c:pt idx="79">
                  <c:v>7200.4845521417974</c:v>
                </c:pt>
                <c:pt idx="80">
                  <c:v>7227.9977796550247</c:v>
                </c:pt>
                <c:pt idx="81">
                  <c:v>7218.6287076869039</c:v>
                </c:pt>
                <c:pt idx="82">
                  <c:v>7246.1419352001312</c:v>
                </c:pt>
                <c:pt idx="83">
                  <c:v>7273.6551627133585</c:v>
                </c:pt>
                <c:pt idx="84">
                  <c:v>7301.1683902265859</c:v>
                </c:pt>
                <c:pt idx="85">
                  <c:v>7328.6816177398132</c:v>
                </c:pt>
                <c:pt idx="86">
                  <c:v>7356.1948452530405</c:v>
                </c:pt>
                <c:pt idx="87">
                  <c:v>7304.9674649195285</c:v>
                </c:pt>
                <c:pt idx="88">
                  <c:v>7332.4806924327559</c:v>
                </c:pt>
                <c:pt idx="89">
                  <c:v>7359.9939199459832</c:v>
                </c:pt>
                <c:pt idx="90">
                  <c:v>7158.6929987816693</c:v>
                </c:pt>
                <c:pt idx="91">
                  <c:v>7021.3984129340288</c:v>
                </c:pt>
                <c:pt idx="92">
                  <c:v>7024.2239535259905</c:v>
                </c:pt>
                <c:pt idx="93">
                  <c:v>6983.2297161529232</c:v>
                </c:pt>
                <c:pt idx="94">
                  <c:v>6951.9439751042473</c:v>
                </c:pt>
                <c:pt idx="95">
                  <c:v>6979.4572026174746</c:v>
                </c:pt>
                <c:pt idx="96">
                  <c:v>6914.0617211535227</c:v>
                </c:pt>
                <c:pt idx="97">
                  <c:v>6802.7518661041022</c:v>
                </c:pt>
                <c:pt idx="98">
                  <c:v>6830.2650936173295</c:v>
                </c:pt>
                <c:pt idx="99">
                  <c:v>6582.3273269879737</c:v>
                </c:pt>
                <c:pt idx="100">
                  <c:v>6580.3934129065547</c:v>
                </c:pt>
                <c:pt idx="101">
                  <c:v>6573.4499663131382</c:v>
                </c:pt>
                <c:pt idx="102">
                  <c:v>6600.9631938263656</c:v>
                </c:pt>
                <c:pt idx="103">
                  <c:v>6578.1402351364231</c:v>
                </c:pt>
                <c:pt idx="104">
                  <c:v>6374.8250997527448</c:v>
                </c:pt>
                <c:pt idx="105">
                  <c:v>6402.3383272659721</c:v>
                </c:pt>
                <c:pt idx="106">
                  <c:v>6429.8515547791994</c:v>
                </c:pt>
                <c:pt idx="107">
                  <c:v>6457.3647822924268</c:v>
                </c:pt>
                <c:pt idx="108">
                  <c:v>6483.8105695065497</c:v>
                </c:pt>
                <c:pt idx="109">
                  <c:v>6511.323797019777</c:v>
                </c:pt>
                <c:pt idx="110">
                  <c:v>6505.5467105574426</c:v>
                </c:pt>
                <c:pt idx="111">
                  <c:v>6533.0599380706699</c:v>
                </c:pt>
                <c:pt idx="112">
                  <c:v>6560.5731655838972</c:v>
                </c:pt>
                <c:pt idx="113">
                  <c:v>6588.0863930971245</c:v>
                </c:pt>
                <c:pt idx="114">
                  <c:v>6555.7014991011092</c:v>
                </c:pt>
                <c:pt idx="115">
                  <c:v>6583.2147266143365</c:v>
                </c:pt>
                <c:pt idx="116">
                  <c:v>6610.4169177956601</c:v>
                </c:pt>
                <c:pt idx="117">
                  <c:v>6620.2743257243646</c:v>
                </c:pt>
                <c:pt idx="118">
                  <c:v>6641.115724614544</c:v>
                </c:pt>
                <c:pt idx="119">
                  <c:v>6668.6289521277713</c:v>
                </c:pt>
                <c:pt idx="120">
                  <c:v>6667.2155100988894</c:v>
                </c:pt>
                <c:pt idx="121">
                  <c:v>6629.8233935048384</c:v>
                </c:pt>
                <c:pt idx="122">
                  <c:v>6657.3366210180657</c:v>
                </c:pt>
                <c:pt idx="123">
                  <c:v>6675.7486405777518</c:v>
                </c:pt>
                <c:pt idx="124">
                  <c:v>6703.2618680909791</c:v>
                </c:pt>
                <c:pt idx="125">
                  <c:v>6730.7750956042064</c:v>
                </c:pt>
                <c:pt idx="126">
                  <c:v>6741.9737223594484</c:v>
                </c:pt>
                <c:pt idx="127">
                  <c:v>6769.4869498726757</c:v>
                </c:pt>
                <c:pt idx="128">
                  <c:v>6797.000177385903</c:v>
                </c:pt>
                <c:pt idx="129">
                  <c:v>6824.5134048991304</c:v>
                </c:pt>
                <c:pt idx="130">
                  <c:v>6852.0266324123577</c:v>
                </c:pt>
                <c:pt idx="131">
                  <c:v>6872.6444693915728</c:v>
                </c:pt>
                <c:pt idx="132">
                  <c:v>6900.1576969048001</c:v>
                </c:pt>
                <c:pt idx="133">
                  <c:v>6710.7038469277632</c:v>
                </c:pt>
                <c:pt idx="134">
                  <c:v>6736.2802347980451</c:v>
                </c:pt>
                <c:pt idx="135">
                  <c:v>6763.7934623112724</c:v>
                </c:pt>
                <c:pt idx="136">
                  <c:v>6791.3066898244997</c:v>
                </c:pt>
                <c:pt idx="137">
                  <c:v>6818.819917337727</c:v>
                </c:pt>
                <c:pt idx="138">
                  <c:v>6846.3331448509543</c:v>
                </c:pt>
                <c:pt idx="139">
                  <c:v>6861.2684703589675</c:v>
                </c:pt>
                <c:pt idx="140">
                  <c:v>6888.7816978721949</c:v>
                </c:pt>
                <c:pt idx="141">
                  <c:v>6888.5952831430513</c:v>
                </c:pt>
                <c:pt idx="142">
                  <c:v>6911.7462698133513</c:v>
                </c:pt>
                <c:pt idx="143">
                  <c:v>6939.2594973265786</c:v>
                </c:pt>
                <c:pt idx="144">
                  <c:v>6939.9545222703391</c:v>
                </c:pt>
                <c:pt idx="145">
                  <c:v>6861.3452779421423</c:v>
                </c:pt>
                <c:pt idx="146">
                  <c:v>6888.8585054553696</c:v>
                </c:pt>
                <c:pt idx="147">
                  <c:v>6916.3717329685969</c:v>
                </c:pt>
                <c:pt idx="148">
                  <c:v>6866.8782999933273</c:v>
                </c:pt>
                <c:pt idx="149">
                  <c:v>6860.0358085174958</c:v>
                </c:pt>
                <c:pt idx="150">
                  <c:v>6827.5330383755854</c:v>
                </c:pt>
                <c:pt idx="151">
                  <c:v>6820.7695125825639</c:v>
                </c:pt>
                <c:pt idx="152">
                  <c:v>6794.6310476481958</c:v>
                </c:pt>
                <c:pt idx="153">
                  <c:v>6822.1442751614231</c:v>
                </c:pt>
                <c:pt idx="154">
                  <c:v>6702.437853898582</c:v>
                </c:pt>
                <c:pt idx="155">
                  <c:v>6729.9510814118094</c:v>
                </c:pt>
                <c:pt idx="156">
                  <c:v>6532.2091693384009</c:v>
                </c:pt>
                <c:pt idx="157">
                  <c:v>6135.3557035194181</c:v>
                </c:pt>
                <c:pt idx="158">
                  <c:v>6076.2602583029766</c:v>
                </c:pt>
                <c:pt idx="159">
                  <c:v>3863.3949481222307</c:v>
                </c:pt>
                <c:pt idx="160">
                  <c:v>3890.9081756354581</c:v>
                </c:pt>
                <c:pt idx="161">
                  <c:v>3918.4214031486854</c:v>
                </c:pt>
                <c:pt idx="162">
                  <c:v>3945.9346306619127</c:v>
                </c:pt>
                <c:pt idx="163">
                  <c:v>3163.0808690084914</c:v>
                </c:pt>
                <c:pt idx="164">
                  <c:v>3181.4654707824679</c:v>
                </c:pt>
                <c:pt idx="165">
                  <c:v>2898.5598521046882</c:v>
                </c:pt>
                <c:pt idx="166">
                  <c:v>2791.0503318723654</c:v>
                </c:pt>
                <c:pt idx="167">
                  <c:v>2681.4640061477112</c:v>
                </c:pt>
                <c:pt idx="168">
                  <c:v>2532.3701526146056</c:v>
                </c:pt>
                <c:pt idx="169">
                  <c:v>2537.0889965870465</c:v>
                </c:pt>
                <c:pt idx="170">
                  <c:v>2564.6022241002738</c:v>
                </c:pt>
                <c:pt idx="171">
                  <c:v>2592.1154516135011</c:v>
                </c:pt>
                <c:pt idx="172">
                  <c:v>2619.6286791267285</c:v>
                </c:pt>
                <c:pt idx="173">
                  <c:v>2647.1419066399558</c:v>
                </c:pt>
                <c:pt idx="174">
                  <c:v>2674.6551341531831</c:v>
                </c:pt>
                <c:pt idx="175">
                  <c:v>2702.1683616664104</c:v>
                </c:pt>
                <c:pt idx="176">
                  <c:v>2729.6815891796377</c:v>
                </c:pt>
                <c:pt idx="177">
                  <c:v>2757.1948166928651</c:v>
                </c:pt>
                <c:pt idx="178">
                  <c:v>2784.7080442060924</c:v>
                </c:pt>
                <c:pt idx="179">
                  <c:v>2808.3646689505094</c:v>
                </c:pt>
                <c:pt idx="180">
                  <c:v>2835.8778964637368</c:v>
                </c:pt>
                <c:pt idx="181">
                  <c:v>2844.5831020844544</c:v>
                </c:pt>
                <c:pt idx="182">
                  <c:v>2852.3000662329537</c:v>
                </c:pt>
                <c:pt idx="183">
                  <c:v>2878.6953373836704</c:v>
                </c:pt>
                <c:pt idx="184">
                  <c:v>2852.7952738053991</c:v>
                </c:pt>
                <c:pt idx="185">
                  <c:v>2831.3855289668186</c:v>
                </c:pt>
                <c:pt idx="186">
                  <c:v>2858.8987564800459</c:v>
                </c:pt>
                <c:pt idx="187">
                  <c:v>2886.4119839932732</c:v>
                </c:pt>
                <c:pt idx="188">
                  <c:v>2911.3412343075383</c:v>
                </c:pt>
                <c:pt idx="189">
                  <c:v>2919.7798687805457</c:v>
                </c:pt>
                <c:pt idx="190">
                  <c:v>2946.8563322915656</c:v>
                </c:pt>
                <c:pt idx="191">
                  <c:v>2974.369559804793</c:v>
                </c:pt>
                <c:pt idx="192">
                  <c:v>2957.5431724635851</c:v>
                </c:pt>
                <c:pt idx="193">
                  <c:v>2892.441726142235</c:v>
                </c:pt>
                <c:pt idx="194">
                  <c:v>2919.9549536554623</c:v>
                </c:pt>
                <c:pt idx="195">
                  <c:v>2947.4681811686896</c:v>
                </c:pt>
                <c:pt idx="196">
                  <c:v>2974.9814086819169</c:v>
                </c:pt>
                <c:pt idx="197">
                  <c:v>3002.4946361951443</c:v>
                </c:pt>
                <c:pt idx="198">
                  <c:v>3030.0078637083716</c:v>
                </c:pt>
                <c:pt idx="199">
                  <c:v>2952.1399753657283</c:v>
                </c:pt>
                <c:pt idx="200">
                  <c:v>2938.3553017184067</c:v>
                </c:pt>
                <c:pt idx="201">
                  <c:v>2965.8685292316341</c:v>
                </c:pt>
                <c:pt idx="202">
                  <c:v>2931.8637831393421</c:v>
                </c:pt>
                <c:pt idx="203">
                  <c:v>2959.3770106525694</c:v>
                </c:pt>
                <c:pt idx="204">
                  <c:v>2986.8902381657967</c:v>
                </c:pt>
                <c:pt idx="205">
                  <c:v>3014.4034656790241</c:v>
                </c:pt>
                <c:pt idx="206">
                  <c:v>2989.5022868676956</c:v>
                </c:pt>
                <c:pt idx="207">
                  <c:v>3017.0155143809229</c:v>
                </c:pt>
                <c:pt idx="208">
                  <c:v>2848.3688878135044</c:v>
                </c:pt>
                <c:pt idx="209">
                  <c:v>2875.8821153267318</c:v>
                </c:pt>
                <c:pt idx="210">
                  <c:v>2891.0439874695649</c:v>
                </c:pt>
                <c:pt idx="211">
                  <c:v>2677.0090672089636</c:v>
                </c:pt>
                <c:pt idx="212">
                  <c:v>2704.522294722191</c:v>
                </c:pt>
                <c:pt idx="213">
                  <c:v>2732.0355222354183</c:v>
                </c:pt>
                <c:pt idx="214">
                  <c:v>2690.5638771152981</c:v>
                </c:pt>
                <c:pt idx="215">
                  <c:v>2718.0771046285254</c:v>
                </c:pt>
                <c:pt idx="216">
                  <c:v>2726.4571167805411</c:v>
                </c:pt>
                <c:pt idx="217">
                  <c:v>2589.9955169788191</c:v>
                </c:pt>
                <c:pt idx="218">
                  <c:v>2614.8991420439952</c:v>
                </c:pt>
                <c:pt idx="219">
                  <c:v>2416.7208552581133</c:v>
                </c:pt>
                <c:pt idx="220">
                  <c:v>2375.5510312082179</c:v>
                </c:pt>
                <c:pt idx="221">
                  <c:v>2335.5397666223589</c:v>
                </c:pt>
                <c:pt idx="222">
                  <c:v>2363.0529941355862</c:v>
                </c:pt>
                <c:pt idx="223">
                  <c:v>2340.3930382698409</c:v>
                </c:pt>
                <c:pt idx="224">
                  <c:v>2367.9062657830682</c:v>
                </c:pt>
                <c:pt idx="225">
                  <c:v>2359.8254392235631</c:v>
                </c:pt>
                <c:pt idx="226">
                  <c:v>1846.3447820500064</c:v>
                </c:pt>
                <c:pt idx="227">
                  <c:v>1873.858009563234</c:v>
                </c:pt>
                <c:pt idx="228">
                  <c:v>1763.435279845068</c:v>
                </c:pt>
                <c:pt idx="229">
                  <c:v>1790.9485073582955</c:v>
                </c:pt>
                <c:pt idx="230">
                  <c:v>1818.461734871523</c:v>
                </c:pt>
                <c:pt idx="231">
                  <c:v>1730.5713891686773</c:v>
                </c:pt>
                <c:pt idx="232">
                  <c:v>1580.8812411250715</c:v>
                </c:pt>
                <c:pt idx="233">
                  <c:v>1608.394468638299</c:v>
                </c:pt>
                <c:pt idx="234">
                  <c:v>1635.9076961515266</c:v>
                </c:pt>
                <c:pt idx="235">
                  <c:v>1625.4062525497336</c:v>
                </c:pt>
                <c:pt idx="236">
                  <c:v>1652.9194800629612</c:v>
                </c:pt>
                <c:pt idx="237">
                  <c:v>1641.0959682394493</c:v>
                </c:pt>
                <c:pt idx="238">
                  <c:v>1668.6091957526769</c:v>
                </c:pt>
                <c:pt idx="239">
                  <c:v>1648.9583609267447</c:v>
                </c:pt>
                <c:pt idx="240">
                  <c:v>1676.4715884399723</c:v>
                </c:pt>
                <c:pt idx="241">
                  <c:v>1628.9101997939774</c:v>
                </c:pt>
                <c:pt idx="242">
                  <c:v>1467.4911695224882</c:v>
                </c:pt>
                <c:pt idx="243">
                  <c:v>1311.8673582566537</c:v>
                </c:pt>
                <c:pt idx="244">
                  <c:v>1339.3805857698812</c:v>
                </c:pt>
                <c:pt idx="245">
                  <c:v>1275.5885168231732</c:v>
                </c:pt>
                <c:pt idx="246">
                  <c:v>1076.010610373271</c:v>
                </c:pt>
                <c:pt idx="247">
                  <c:v>1061.1498607858334</c:v>
                </c:pt>
                <c:pt idx="248">
                  <c:v>1042.3416330438881</c:v>
                </c:pt>
                <c:pt idx="249">
                  <c:v>1066.2318639224127</c:v>
                </c:pt>
                <c:pt idx="250">
                  <c:v>1054.4973617463461</c:v>
                </c:pt>
                <c:pt idx="251">
                  <c:v>617.05850187638566</c:v>
                </c:pt>
                <c:pt idx="252">
                  <c:v>381.24419185712861</c:v>
                </c:pt>
                <c:pt idx="253">
                  <c:v>217.87285887989322</c:v>
                </c:pt>
                <c:pt idx="254">
                  <c:v>127.2663833687036</c:v>
                </c:pt>
                <c:pt idx="255">
                  <c:v>123.25452750836843</c:v>
                </c:pt>
                <c:pt idx="256">
                  <c:v>73.618128923595123</c:v>
                </c:pt>
                <c:pt idx="257">
                  <c:v>101.13135643682267</c:v>
                </c:pt>
                <c:pt idx="258">
                  <c:v>-82.539682539682531</c:v>
                </c:pt>
                <c:pt idx="259">
                  <c:v>-55.026455026455011</c:v>
                </c:pt>
                <c:pt idx="260">
                  <c:v>-27.51322751322752</c:v>
                </c:pt>
              </c:numCache>
            </c:numRef>
          </c:yVal>
          <c:smooth val="1"/>
        </c:ser>
        <c:ser>
          <c:idx val="1"/>
          <c:order val="1"/>
          <c:tx>
            <c:v>OSLG 0.4%</c:v>
          </c:tx>
          <c:marker>
            <c:symbol val="none"/>
          </c:marker>
          <c:xVal>
            <c:numRef>
              <c:f>CmcMarkets!$AU$20:$AU$280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42727</c:v>
                </c:pt>
                <c:pt idx="30">
                  <c:v>42726</c:v>
                </c:pt>
                <c:pt idx="31">
                  <c:v>42725</c:v>
                </c:pt>
                <c:pt idx="32">
                  <c:v>42724</c:v>
                </c:pt>
                <c:pt idx="33">
                  <c:v>42723</c:v>
                </c:pt>
                <c:pt idx="34">
                  <c:v>42720</c:v>
                </c:pt>
                <c:pt idx="35">
                  <c:v>42719</c:v>
                </c:pt>
                <c:pt idx="36">
                  <c:v>42718</c:v>
                </c:pt>
                <c:pt idx="37">
                  <c:v>42717</c:v>
                </c:pt>
                <c:pt idx="38">
                  <c:v>42716</c:v>
                </c:pt>
                <c:pt idx="39">
                  <c:v>42713</c:v>
                </c:pt>
                <c:pt idx="40">
                  <c:v>42712</c:v>
                </c:pt>
                <c:pt idx="41">
                  <c:v>42711</c:v>
                </c:pt>
                <c:pt idx="42">
                  <c:v>42710</c:v>
                </c:pt>
                <c:pt idx="43">
                  <c:v>42709</c:v>
                </c:pt>
                <c:pt idx="44">
                  <c:v>42706</c:v>
                </c:pt>
                <c:pt idx="45">
                  <c:v>42705</c:v>
                </c:pt>
                <c:pt idx="46">
                  <c:v>42704</c:v>
                </c:pt>
                <c:pt idx="47">
                  <c:v>42703</c:v>
                </c:pt>
                <c:pt idx="48">
                  <c:v>42702</c:v>
                </c:pt>
                <c:pt idx="49">
                  <c:v>42699</c:v>
                </c:pt>
                <c:pt idx="50">
                  <c:v>42698</c:v>
                </c:pt>
                <c:pt idx="51">
                  <c:v>42697</c:v>
                </c:pt>
                <c:pt idx="52">
                  <c:v>42696</c:v>
                </c:pt>
                <c:pt idx="53">
                  <c:v>42695</c:v>
                </c:pt>
                <c:pt idx="54">
                  <c:v>42692</c:v>
                </c:pt>
                <c:pt idx="55">
                  <c:v>42691</c:v>
                </c:pt>
                <c:pt idx="56">
                  <c:v>42690</c:v>
                </c:pt>
                <c:pt idx="57">
                  <c:v>42689</c:v>
                </c:pt>
                <c:pt idx="58">
                  <c:v>42688</c:v>
                </c:pt>
                <c:pt idx="59">
                  <c:v>42685</c:v>
                </c:pt>
                <c:pt idx="60">
                  <c:v>42684</c:v>
                </c:pt>
                <c:pt idx="61">
                  <c:v>42683</c:v>
                </c:pt>
                <c:pt idx="62">
                  <c:v>42682</c:v>
                </c:pt>
                <c:pt idx="63">
                  <c:v>42681</c:v>
                </c:pt>
                <c:pt idx="64">
                  <c:v>42678</c:v>
                </c:pt>
                <c:pt idx="65">
                  <c:v>42677</c:v>
                </c:pt>
                <c:pt idx="66">
                  <c:v>42676</c:v>
                </c:pt>
                <c:pt idx="67">
                  <c:v>42675</c:v>
                </c:pt>
                <c:pt idx="68">
                  <c:v>42674</c:v>
                </c:pt>
                <c:pt idx="69">
                  <c:v>42671</c:v>
                </c:pt>
                <c:pt idx="70">
                  <c:v>42670</c:v>
                </c:pt>
                <c:pt idx="71">
                  <c:v>42669</c:v>
                </c:pt>
                <c:pt idx="72">
                  <c:v>42668</c:v>
                </c:pt>
                <c:pt idx="73">
                  <c:v>42667</c:v>
                </c:pt>
                <c:pt idx="74">
                  <c:v>42664</c:v>
                </c:pt>
                <c:pt idx="75">
                  <c:v>42663</c:v>
                </c:pt>
                <c:pt idx="76">
                  <c:v>42662</c:v>
                </c:pt>
                <c:pt idx="77">
                  <c:v>42661</c:v>
                </c:pt>
                <c:pt idx="78">
                  <c:v>42660</c:v>
                </c:pt>
                <c:pt idx="79">
                  <c:v>42657</c:v>
                </c:pt>
                <c:pt idx="80">
                  <c:v>42656</c:v>
                </c:pt>
                <c:pt idx="81">
                  <c:v>42655</c:v>
                </c:pt>
                <c:pt idx="82">
                  <c:v>42654</c:v>
                </c:pt>
                <c:pt idx="83">
                  <c:v>42653</c:v>
                </c:pt>
                <c:pt idx="84">
                  <c:v>42650</c:v>
                </c:pt>
                <c:pt idx="85">
                  <c:v>42649</c:v>
                </c:pt>
                <c:pt idx="86">
                  <c:v>42648</c:v>
                </c:pt>
                <c:pt idx="87">
                  <c:v>42647</c:v>
                </c:pt>
                <c:pt idx="88">
                  <c:v>42646</c:v>
                </c:pt>
                <c:pt idx="89">
                  <c:v>42643</c:v>
                </c:pt>
                <c:pt idx="90">
                  <c:v>42642</c:v>
                </c:pt>
                <c:pt idx="91">
                  <c:v>42641</c:v>
                </c:pt>
                <c:pt idx="92">
                  <c:v>42640</c:v>
                </c:pt>
                <c:pt idx="93">
                  <c:v>42639</c:v>
                </c:pt>
                <c:pt idx="94">
                  <c:v>42636</c:v>
                </c:pt>
                <c:pt idx="95">
                  <c:v>42635</c:v>
                </c:pt>
                <c:pt idx="96">
                  <c:v>42634</c:v>
                </c:pt>
                <c:pt idx="97">
                  <c:v>42633</c:v>
                </c:pt>
                <c:pt idx="98">
                  <c:v>42632</c:v>
                </c:pt>
                <c:pt idx="99">
                  <c:v>42629</c:v>
                </c:pt>
                <c:pt idx="100">
                  <c:v>42628</c:v>
                </c:pt>
                <c:pt idx="101">
                  <c:v>42627</c:v>
                </c:pt>
                <c:pt idx="102">
                  <c:v>42626</c:v>
                </c:pt>
                <c:pt idx="103">
                  <c:v>42625</c:v>
                </c:pt>
                <c:pt idx="104">
                  <c:v>42622</c:v>
                </c:pt>
                <c:pt idx="105">
                  <c:v>42621</c:v>
                </c:pt>
                <c:pt idx="106">
                  <c:v>42620</c:v>
                </c:pt>
                <c:pt idx="107">
                  <c:v>42619</c:v>
                </c:pt>
                <c:pt idx="108">
                  <c:v>42618</c:v>
                </c:pt>
                <c:pt idx="109">
                  <c:v>42615</c:v>
                </c:pt>
                <c:pt idx="110">
                  <c:v>42614</c:v>
                </c:pt>
                <c:pt idx="111">
                  <c:v>42613</c:v>
                </c:pt>
                <c:pt idx="112">
                  <c:v>42612</c:v>
                </c:pt>
                <c:pt idx="113">
                  <c:v>42611</c:v>
                </c:pt>
                <c:pt idx="114">
                  <c:v>42608</c:v>
                </c:pt>
                <c:pt idx="115">
                  <c:v>42607</c:v>
                </c:pt>
                <c:pt idx="116">
                  <c:v>42606</c:v>
                </c:pt>
                <c:pt idx="117">
                  <c:v>42605</c:v>
                </c:pt>
                <c:pt idx="118">
                  <c:v>42604</c:v>
                </c:pt>
                <c:pt idx="119">
                  <c:v>42601</c:v>
                </c:pt>
                <c:pt idx="120">
                  <c:v>42600</c:v>
                </c:pt>
                <c:pt idx="121">
                  <c:v>42599</c:v>
                </c:pt>
                <c:pt idx="122">
                  <c:v>42598</c:v>
                </c:pt>
                <c:pt idx="123">
                  <c:v>42594</c:v>
                </c:pt>
                <c:pt idx="124">
                  <c:v>42593</c:v>
                </c:pt>
                <c:pt idx="125">
                  <c:v>42592</c:v>
                </c:pt>
                <c:pt idx="126">
                  <c:v>42591</c:v>
                </c:pt>
                <c:pt idx="127">
                  <c:v>42590</c:v>
                </c:pt>
                <c:pt idx="128">
                  <c:v>42587</c:v>
                </c:pt>
                <c:pt idx="129">
                  <c:v>42586</c:v>
                </c:pt>
                <c:pt idx="130">
                  <c:v>42585</c:v>
                </c:pt>
                <c:pt idx="131">
                  <c:v>42584</c:v>
                </c:pt>
                <c:pt idx="132">
                  <c:v>42583</c:v>
                </c:pt>
                <c:pt idx="133">
                  <c:v>42580</c:v>
                </c:pt>
                <c:pt idx="134">
                  <c:v>42579</c:v>
                </c:pt>
                <c:pt idx="135">
                  <c:v>42578</c:v>
                </c:pt>
                <c:pt idx="136">
                  <c:v>42577</c:v>
                </c:pt>
                <c:pt idx="137">
                  <c:v>42576</c:v>
                </c:pt>
                <c:pt idx="138">
                  <c:v>42573</c:v>
                </c:pt>
                <c:pt idx="139">
                  <c:v>42572</c:v>
                </c:pt>
                <c:pt idx="140">
                  <c:v>42571</c:v>
                </c:pt>
                <c:pt idx="141">
                  <c:v>42570</c:v>
                </c:pt>
                <c:pt idx="142">
                  <c:v>42569</c:v>
                </c:pt>
                <c:pt idx="143">
                  <c:v>42566</c:v>
                </c:pt>
                <c:pt idx="144">
                  <c:v>42565</c:v>
                </c:pt>
                <c:pt idx="145">
                  <c:v>42564</c:v>
                </c:pt>
                <c:pt idx="146">
                  <c:v>42563</c:v>
                </c:pt>
                <c:pt idx="147">
                  <c:v>42562</c:v>
                </c:pt>
                <c:pt idx="148">
                  <c:v>42559</c:v>
                </c:pt>
                <c:pt idx="149">
                  <c:v>42558</c:v>
                </c:pt>
                <c:pt idx="150">
                  <c:v>42557</c:v>
                </c:pt>
                <c:pt idx="151">
                  <c:v>42556</c:v>
                </c:pt>
                <c:pt idx="152">
                  <c:v>42555</c:v>
                </c:pt>
                <c:pt idx="153">
                  <c:v>42552</c:v>
                </c:pt>
                <c:pt idx="154">
                  <c:v>42551</c:v>
                </c:pt>
                <c:pt idx="155">
                  <c:v>42550</c:v>
                </c:pt>
                <c:pt idx="156">
                  <c:v>42549</c:v>
                </c:pt>
                <c:pt idx="157">
                  <c:v>42548</c:v>
                </c:pt>
                <c:pt idx="158">
                  <c:v>42545</c:v>
                </c:pt>
                <c:pt idx="159">
                  <c:v>42544</c:v>
                </c:pt>
                <c:pt idx="160">
                  <c:v>42543</c:v>
                </c:pt>
                <c:pt idx="161">
                  <c:v>42542</c:v>
                </c:pt>
                <c:pt idx="162">
                  <c:v>42541</c:v>
                </c:pt>
                <c:pt idx="163">
                  <c:v>42538</c:v>
                </c:pt>
                <c:pt idx="164">
                  <c:v>42537</c:v>
                </c:pt>
                <c:pt idx="165">
                  <c:v>42536</c:v>
                </c:pt>
                <c:pt idx="166">
                  <c:v>42535</c:v>
                </c:pt>
                <c:pt idx="167">
                  <c:v>42534</c:v>
                </c:pt>
                <c:pt idx="168">
                  <c:v>42531</c:v>
                </c:pt>
                <c:pt idx="169">
                  <c:v>42530</c:v>
                </c:pt>
                <c:pt idx="170">
                  <c:v>42529</c:v>
                </c:pt>
                <c:pt idx="171">
                  <c:v>42528</c:v>
                </c:pt>
                <c:pt idx="172">
                  <c:v>42527</c:v>
                </c:pt>
                <c:pt idx="173">
                  <c:v>42524</c:v>
                </c:pt>
                <c:pt idx="174">
                  <c:v>42523</c:v>
                </c:pt>
                <c:pt idx="175">
                  <c:v>42522</c:v>
                </c:pt>
                <c:pt idx="176">
                  <c:v>42521</c:v>
                </c:pt>
                <c:pt idx="177">
                  <c:v>42520</c:v>
                </c:pt>
                <c:pt idx="178">
                  <c:v>42517</c:v>
                </c:pt>
                <c:pt idx="179">
                  <c:v>42516</c:v>
                </c:pt>
                <c:pt idx="180">
                  <c:v>42515</c:v>
                </c:pt>
                <c:pt idx="181">
                  <c:v>42514</c:v>
                </c:pt>
                <c:pt idx="182">
                  <c:v>42513</c:v>
                </c:pt>
                <c:pt idx="183">
                  <c:v>42510</c:v>
                </c:pt>
                <c:pt idx="184">
                  <c:v>42509</c:v>
                </c:pt>
                <c:pt idx="185">
                  <c:v>42508</c:v>
                </c:pt>
                <c:pt idx="186">
                  <c:v>42507</c:v>
                </c:pt>
                <c:pt idx="187">
                  <c:v>42506</c:v>
                </c:pt>
                <c:pt idx="188">
                  <c:v>42503</c:v>
                </c:pt>
                <c:pt idx="189">
                  <c:v>42502</c:v>
                </c:pt>
                <c:pt idx="190">
                  <c:v>42501</c:v>
                </c:pt>
                <c:pt idx="191">
                  <c:v>42500</c:v>
                </c:pt>
                <c:pt idx="192">
                  <c:v>42499</c:v>
                </c:pt>
                <c:pt idx="193">
                  <c:v>42496</c:v>
                </c:pt>
                <c:pt idx="194">
                  <c:v>42495</c:v>
                </c:pt>
                <c:pt idx="195">
                  <c:v>42494</c:v>
                </c:pt>
                <c:pt idx="196">
                  <c:v>42493</c:v>
                </c:pt>
                <c:pt idx="197">
                  <c:v>42492</c:v>
                </c:pt>
                <c:pt idx="198">
                  <c:v>42489</c:v>
                </c:pt>
                <c:pt idx="199">
                  <c:v>42488</c:v>
                </c:pt>
                <c:pt idx="200">
                  <c:v>42487</c:v>
                </c:pt>
                <c:pt idx="201">
                  <c:v>42486</c:v>
                </c:pt>
                <c:pt idx="202">
                  <c:v>42485</c:v>
                </c:pt>
                <c:pt idx="203">
                  <c:v>42482</c:v>
                </c:pt>
                <c:pt idx="204">
                  <c:v>42481</c:v>
                </c:pt>
                <c:pt idx="205">
                  <c:v>42480</c:v>
                </c:pt>
                <c:pt idx="206">
                  <c:v>42479</c:v>
                </c:pt>
                <c:pt idx="207">
                  <c:v>42478</c:v>
                </c:pt>
                <c:pt idx="208">
                  <c:v>42475</c:v>
                </c:pt>
                <c:pt idx="209">
                  <c:v>42474</c:v>
                </c:pt>
                <c:pt idx="210">
                  <c:v>42473</c:v>
                </c:pt>
                <c:pt idx="211">
                  <c:v>42472</c:v>
                </c:pt>
                <c:pt idx="212">
                  <c:v>42471</c:v>
                </c:pt>
                <c:pt idx="213">
                  <c:v>42468</c:v>
                </c:pt>
                <c:pt idx="214">
                  <c:v>42467</c:v>
                </c:pt>
                <c:pt idx="215">
                  <c:v>42466</c:v>
                </c:pt>
                <c:pt idx="216">
                  <c:v>42465</c:v>
                </c:pt>
                <c:pt idx="217">
                  <c:v>42464</c:v>
                </c:pt>
                <c:pt idx="218">
                  <c:v>42461</c:v>
                </c:pt>
                <c:pt idx="219">
                  <c:v>42460</c:v>
                </c:pt>
                <c:pt idx="220">
                  <c:v>42459</c:v>
                </c:pt>
                <c:pt idx="221">
                  <c:v>42458</c:v>
                </c:pt>
                <c:pt idx="222">
                  <c:v>42453</c:v>
                </c:pt>
                <c:pt idx="223">
                  <c:v>42452</c:v>
                </c:pt>
                <c:pt idx="224">
                  <c:v>42451</c:v>
                </c:pt>
                <c:pt idx="225">
                  <c:v>42450</c:v>
                </c:pt>
                <c:pt idx="226">
                  <c:v>42447</c:v>
                </c:pt>
                <c:pt idx="227">
                  <c:v>42446</c:v>
                </c:pt>
                <c:pt idx="228">
                  <c:v>42445</c:v>
                </c:pt>
                <c:pt idx="229">
                  <c:v>42444</c:v>
                </c:pt>
                <c:pt idx="230">
                  <c:v>42443</c:v>
                </c:pt>
                <c:pt idx="231">
                  <c:v>42440</c:v>
                </c:pt>
                <c:pt idx="232">
                  <c:v>42439</c:v>
                </c:pt>
                <c:pt idx="233">
                  <c:v>42438</c:v>
                </c:pt>
                <c:pt idx="234">
                  <c:v>42437</c:v>
                </c:pt>
                <c:pt idx="235">
                  <c:v>42436</c:v>
                </c:pt>
                <c:pt idx="236">
                  <c:v>42433</c:v>
                </c:pt>
                <c:pt idx="237">
                  <c:v>42432</c:v>
                </c:pt>
                <c:pt idx="238">
                  <c:v>42431</c:v>
                </c:pt>
                <c:pt idx="239">
                  <c:v>42430</c:v>
                </c:pt>
                <c:pt idx="240">
                  <c:v>42429</c:v>
                </c:pt>
                <c:pt idx="241">
                  <c:v>42426</c:v>
                </c:pt>
                <c:pt idx="242">
                  <c:v>42425</c:v>
                </c:pt>
                <c:pt idx="243">
                  <c:v>42424</c:v>
                </c:pt>
                <c:pt idx="244">
                  <c:v>42423</c:v>
                </c:pt>
                <c:pt idx="245">
                  <c:v>42422</c:v>
                </c:pt>
                <c:pt idx="246">
                  <c:v>42419</c:v>
                </c:pt>
                <c:pt idx="247">
                  <c:v>42418</c:v>
                </c:pt>
                <c:pt idx="248">
                  <c:v>42417</c:v>
                </c:pt>
                <c:pt idx="249">
                  <c:v>42416</c:v>
                </c:pt>
                <c:pt idx="250">
                  <c:v>42415</c:v>
                </c:pt>
                <c:pt idx="251">
                  <c:v>42412</c:v>
                </c:pt>
                <c:pt idx="252">
                  <c:v>42411</c:v>
                </c:pt>
                <c:pt idx="253">
                  <c:v>42410</c:v>
                </c:pt>
                <c:pt idx="254">
                  <c:v>42409</c:v>
                </c:pt>
                <c:pt idx="255">
                  <c:v>42408</c:v>
                </c:pt>
                <c:pt idx="256">
                  <c:v>42405</c:v>
                </c:pt>
                <c:pt idx="257">
                  <c:v>42404</c:v>
                </c:pt>
                <c:pt idx="258">
                  <c:v>42403</c:v>
                </c:pt>
                <c:pt idx="259">
                  <c:v>42402</c:v>
                </c:pt>
                <c:pt idx="260">
                  <c:v>42401</c:v>
                </c:pt>
              </c:numCache>
            </c:numRef>
          </c:xVal>
          <c:yVal>
            <c:numRef>
              <c:f>CmcMarkets!$AW$20:$AW$280</c:f>
              <c:numCache>
                <c:formatCode>0.00</c:formatCode>
                <c:ptCount val="261"/>
                <c:pt idx="0">
                  <c:v>10095.184911175364</c:v>
                </c:pt>
                <c:pt idx="1">
                  <c:v>10122.698138688591</c:v>
                </c:pt>
                <c:pt idx="2">
                  <c:v>10150.211366201818</c:v>
                </c:pt>
                <c:pt idx="3">
                  <c:v>10128.746960198565</c:v>
                </c:pt>
                <c:pt idx="4">
                  <c:v>10156.260187711792</c:v>
                </c:pt>
                <c:pt idx="5">
                  <c:v>10164.985433189255</c:v>
                </c:pt>
                <c:pt idx="6">
                  <c:v>10192.498660702482</c:v>
                </c:pt>
                <c:pt idx="7">
                  <c:v>10164.460074622853</c:v>
                </c:pt>
                <c:pt idx="8">
                  <c:v>10081.51646236755</c:v>
                </c:pt>
                <c:pt idx="9">
                  <c:v>10109.029689880777</c:v>
                </c:pt>
                <c:pt idx="10">
                  <c:v>10136.542917394005</c:v>
                </c:pt>
                <c:pt idx="11">
                  <c:v>10153.099325283403</c:v>
                </c:pt>
                <c:pt idx="12">
                  <c:v>10180.612552796631</c:v>
                </c:pt>
                <c:pt idx="13">
                  <c:v>10208.125780309858</c:v>
                </c:pt>
                <c:pt idx="14">
                  <c:v>10235.639007823085</c:v>
                </c:pt>
                <c:pt idx="15">
                  <c:v>10263.152235336313</c:v>
                </c:pt>
                <c:pt idx="16">
                  <c:v>10211.404818945328</c:v>
                </c:pt>
                <c:pt idx="17">
                  <c:v>10227.901582070986</c:v>
                </c:pt>
                <c:pt idx="18">
                  <c:v>10255.414809584214</c:v>
                </c:pt>
                <c:pt idx="19">
                  <c:v>10282.928037097441</c:v>
                </c:pt>
                <c:pt idx="20">
                  <c:v>10300.270998281461</c:v>
                </c:pt>
                <c:pt idx="21">
                  <c:v>10312.269819498473</c:v>
                </c:pt>
                <c:pt idx="22">
                  <c:v>10339.783047011701</c:v>
                </c:pt>
                <c:pt idx="23">
                  <c:v>10321.979351674614</c:v>
                </c:pt>
                <c:pt idx="24">
                  <c:v>10297.908096578769</c:v>
                </c:pt>
                <c:pt idx="25">
                  <c:v>10318.767027440303</c:v>
                </c:pt>
                <c:pt idx="26">
                  <c:v>10346.28025495353</c:v>
                </c:pt>
                <c:pt idx="27">
                  <c:v>10373.793482466757</c:v>
                </c:pt>
                <c:pt idx="28">
                  <c:v>10401.306709979985</c:v>
                </c:pt>
                <c:pt idx="29">
                  <c:v>10428.819937493212</c:v>
                </c:pt>
                <c:pt idx="30">
                  <c:v>10456.333165006439</c:v>
                </c:pt>
                <c:pt idx="31">
                  <c:v>10483.846392519667</c:v>
                </c:pt>
                <c:pt idx="32">
                  <c:v>10511.359620032894</c:v>
                </c:pt>
                <c:pt idx="33">
                  <c:v>10538.872847546121</c:v>
                </c:pt>
                <c:pt idx="34">
                  <c:v>10422.334420499219</c:v>
                </c:pt>
                <c:pt idx="35">
                  <c:v>10382.251852044852</c:v>
                </c:pt>
                <c:pt idx="36">
                  <c:v>10409.765079558079</c:v>
                </c:pt>
                <c:pt idx="37">
                  <c:v>10437.278307071307</c:v>
                </c:pt>
                <c:pt idx="38">
                  <c:v>10464.791534584534</c:v>
                </c:pt>
                <c:pt idx="39">
                  <c:v>10463.507728852399</c:v>
                </c:pt>
                <c:pt idx="40">
                  <c:v>10472.467908407783</c:v>
                </c:pt>
                <c:pt idx="41">
                  <c:v>10453.348961936434</c:v>
                </c:pt>
                <c:pt idx="42">
                  <c:v>10340.524326045816</c:v>
                </c:pt>
                <c:pt idx="43">
                  <c:v>10368.037553559043</c:v>
                </c:pt>
                <c:pt idx="44">
                  <c:v>10033.623835074197</c:v>
                </c:pt>
                <c:pt idx="45">
                  <c:v>10046.508437579052</c:v>
                </c:pt>
                <c:pt idx="46">
                  <c:v>10074.021665092279</c:v>
                </c:pt>
                <c:pt idx="47">
                  <c:v>10101.534892605507</c:v>
                </c:pt>
                <c:pt idx="48">
                  <c:v>10129.048120118734</c:v>
                </c:pt>
                <c:pt idx="49">
                  <c:v>10062.921012945115</c:v>
                </c:pt>
                <c:pt idx="50">
                  <c:v>10090.434240458342</c:v>
                </c:pt>
                <c:pt idx="51">
                  <c:v>10117.947467971569</c:v>
                </c:pt>
                <c:pt idx="52">
                  <c:v>10135.419042072072</c:v>
                </c:pt>
                <c:pt idx="53">
                  <c:v>10101.536971488969</c:v>
                </c:pt>
                <c:pt idx="54">
                  <c:v>10129.050199002197</c:v>
                </c:pt>
                <c:pt idx="55">
                  <c:v>10156.563426515424</c:v>
                </c:pt>
                <c:pt idx="56">
                  <c:v>10147.352142028549</c:v>
                </c:pt>
                <c:pt idx="57">
                  <c:v>10168.90658972018</c:v>
                </c:pt>
                <c:pt idx="58">
                  <c:v>10196.419817233407</c:v>
                </c:pt>
                <c:pt idx="59">
                  <c:v>10064.04577772369</c:v>
                </c:pt>
                <c:pt idx="60">
                  <c:v>9979.6366614791077</c:v>
                </c:pt>
                <c:pt idx="61">
                  <c:v>9818.0282110947319</c:v>
                </c:pt>
                <c:pt idx="62">
                  <c:v>9240.4193965871</c:v>
                </c:pt>
                <c:pt idx="63">
                  <c:v>9267.9326241003273</c:v>
                </c:pt>
                <c:pt idx="64">
                  <c:v>9115.8379778692342</c:v>
                </c:pt>
                <c:pt idx="65">
                  <c:v>9143.3512053824616</c:v>
                </c:pt>
                <c:pt idx="66">
                  <c:v>9169.0268514167492</c:v>
                </c:pt>
                <c:pt idx="67">
                  <c:v>9169.0093539501449</c:v>
                </c:pt>
                <c:pt idx="68">
                  <c:v>9196.5225814633723</c:v>
                </c:pt>
                <c:pt idx="69">
                  <c:v>9212.6745157736441</c:v>
                </c:pt>
                <c:pt idx="70">
                  <c:v>9206.1256011968289</c:v>
                </c:pt>
                <c:pt idx="71">
                  <c:v>9233.6388287100563</c:v>
                </c:pt>
                <c:pt idx="72">
                  <c:v>9261.1520562232836</c:v>
                </c:pt>
                <c:pt idx="73">
                  <c:v>9288.6652837365109</c:v>
                </c:pt>
                <c:pt idx="74">
                  <c:v>9312.2669720327322</c:v>
                </c:pt>
                <c:pt idx="75">
                  <c:v>9324.0323705624069</c:v>
                </c:pt>
                <c:pt idx="76">
                  <c:v>9351.5455980756342</c:v>
                </c:pt>
                <c:pt idx="77">
                  <c:v>9379.0588255888615</c:v>
                </c:pt>
                <c:pt idx="78">
                  <c:v>9353.4736275197865</c:v>
                </c:pt>
                <c:pt idx="79">
                  <c:v>9380.9868550330139</c:v>
                </c:pt>
                <c:pt idx="80">
                  <c:v>9408.5000825462412</c:v>
                </c:pt>
                <c:pt idx="81">
                  <c:v>9379.1310105781195</c:v>
                </c:pt>
                <c:pt idx="82">
                  <c:v>9406.6442380913468</c:v>
                </c:pt>
                <c:pt idx="83">
                  <c:v>9420.7436193333269</c:v>
                </c:pt>
                <c:pt idx="84">
                  <c:v>9448.2568468465543</c:v>
                </c:pt>
                <c:pt idx="85">
                  <c:v>9475.7700743597816</c:v>
                </c:pt>
                <c:pt idx="86">
                  <c:v>9503.2833018730089</c:v>
                </c:pt>
                <c:pt idx="87">
                  <c:v>9432.0559215394969</c:v>
                </c:pt>
                <c:pt idx="88">
                  <c:v>9459.5691490527242</c:v>
                </c:pt>
                <c:pt idx="89">
                  <c:v>9487.0823765659516</c:v>
                </c:pt>
                <c:pt idx="90">
                  <c:v>9265.7814554016368</c:v>
                </c:pt>
                <c:pt idx="91">
                  <c:v>9108.4868695539972</c:v>
                </c:pt>
                <c:pt idx="92">
                  <c:v>9091.3124101459598</c:v>
                </c:pt>
                <c:pt idx="93">
                  <c:v>9030.3181727728916</c:v>
                </c:pt>
                <c:pt idx="94">
                  <c:v>8979.0324317242157</c:v>
                </c:pt>
                <c:pt idx="95">
                  <c:v>9006.545659237443</c:v>
                </c:pt>
                <c:pt idx="96">
                  <c:v>8921.150177773492</c:v>
                </c:pt>
                <c:pt idx="97">
                  <c:v>8789.8403227240706</c:v>
                </c:pt>
                <c:pt idx="98">
                  <c:v>8817.3535502372979</c:v>
                </c:pt>
                <c:pt idx="99">
                  <c:v>8549.415783607943</c:v>
                </c:pt>
                <c:pt idx="100">
                  <c:v>8527.481869526524</c:v>
                </c:pt>
                <c:pt idx="101">
                  <c:v>8500.5384229331066</c:v>
                </c:pt>
                <c:pt idx="102">
                  <c:v>8523.1506980909016</c:v>
                </c:pt>
                <c:pt idx="103">
                  <c:v>8480.3277394009601</c:v>
                </c:pt>
                <c:pt idx="104">
                  <c:v>8257.0126040172818</c:v>
                </c:pt>
                <c:pt idx="105">
                  <c:v>8284.5258315305091</c:v>
                </c:pt>
                <c:pt idx="106">
                  <c:v>8312.0390590437364</c:v>
                </c:pt>
                <c:pt idx="107">
                  <c:v>8331.9473549009253</c:v>
                </c:pt>
                <c:pt idx="108">
                  <c:v>8338.3931421150482</c:v>
                </c:pt>
                <c:pt idx="109">
                  <c:v>8352.9279931874426</c:v>
                </c:pt>
                <c:pt idx="110">
                  <c:v>8327.1509067251081</c:v>
                </c:pt>
                <c:pt idx="111">
                  <c:v>8354.6641342383355</c:v>
                </c:pt>
                <c:pt idx="112">
                  <c:v>8382.1773617515628</c:v>
                </c:pt>
                <c:pt idx="113">
                  <c:v>8391.9003620627991</c:v>
                </c:pt>
                <c:pt idx="114">
                  <c:v>8339.5154680667838</c:v>
                </c:pt>
                <c:pt idx="115">
                  <c:v>8367.0286955800111</c:v>
                </c:pt>
                <c:pt idx="116">
                  <c:v>8374.2308867613337</c:v>
                </c:pt>
                <c:pt idx="117">
                  <c:v>8364.0882946900383</c:v>
                </c:pt>
                <c:pt idx="118">
                  <c:v>8364.9296935802176</c:v>
                </c:pt>
                <c:pt idx="119">
                  <c:v>8392.442921093445</c:v>
                </c:pt>
                <c:pt idx="120">
                  <c:v>8371.0294790645621</c:v>
                </c:pt>
                <c:pt idx="121">
                  <c:v>8313.6373624705102</c:v>
                </c:pt>
                <c:pt idx="122">
                  <c:v>8341.1505899837375</c:v>
                </c:pt>
                <c:pt idx="123">
                  <c:v>8339.5626095434236</c:v>
                </c:pt>
                <c:pt idx="124">
                  <c:v>8367.0758370566509</c:v>
                </c:pt>
                <c:pt idx="125">
                  <c:v>8394.5890645698782</c:v>
                </c:pt>
                <c:pt idx="126">
                  <c:v>8385.7876913251202</c:v>
                </c:pt>
                <c:pt idx="127">
                  <c:v>8413.3009188383476</c:v>
                </c:pt>
                <c:pt idx="128">
                  <c:v>8425.1643550192402</c:v>
                </c:pt>
                <c:pt idx="129">
                  <c:v>8446.1308879665266</c:v>
                </c:pt>
                <c:pt idx="130">
                  <c:v>8461.8060739484608</c:v>
                </c:pt>
                <c:pt idx="131">
                  <c:v>8462.4239109276768</c:v>
                </c:pt>
                <c:pt idx="132">
                  <c:v>8489.9371384409042</c:v>
                </c:pt>
                <c:pt idx="133">
                  <c:v>8280.4832884638672</c:v>
                </c:pt>
                <c:pt idx="134">
                  <c:v>8286.0596763341491</c:v>
                </c:pt>
                <c:pt idx="135">
                  <c:v>8313.5729038473764</c:v>
                </c:pt>
                <c:pt idx="136">
                  <c:v>8341.0861313606038</c:v>
                </c:pt>
                <c:pt idx="137">
                  <c:v>8368.5993588738311</c:v>
                </c:pt>
                <c:pt idx="138">
                  <c:v>8396.1125863870584</c:v>
                </c:pt>
                <c:pt idx="139">
                  <c:v>8391.0479118950716</c:v>
                </c:pt>
                <c:pt idx="140">
                  <c:v>8410.810015566949</c:v>
                </c:pt>
                <c:pt idx="141">
                  <c:v>8390.6236008378055</c:v>
                </c:pt>
                <c:pt idx="142">
                  <c:v>8393.7745875081055</c:v>
                </c:pt>
                <c:pt idx="143">
                  <c:v>8421.2878150213328</c:v>
                </c:pt>
                <c:pt idx="144">
                  <c:v>8401.9828399650924</c:v>
                </c:pt>
                <c:pt idx="145">
                  <c:v>8303.3735956368964</c:v>
                </c:pt>
                <c:pt idx="146">
                  <c:v>8326.5307119662029</c:v>
                </c:pt>
                <c:pt idx="147">
                  <c:v>8354.0439394794303</c:v>
                </c:pt>
                <c:pt idx="148">
                  <c:v>8284.5505065041598</c:v>
                </c:pt>
                <c:pt idx="149">
                  <c:v>8257.7080150283291</c:v>
                </c:pt>
                <c:pt idx="150">
                  <c:v>8205.2052448864179</c:v>
                </c:pt>
                <c:pt idx="151">
                  <c:v>8178.4417190933955</c:v>
                </c:pt>
                <c:pt idx="152">
                  <c:v>8132.3032541590273</c:v>
                </c:pt>
                <c:pt idx="153">
                  <c:v>8148.6262395970571</c:v>
                </c:pt>
                <c:pt idx="154">
                  <c:v>8008.919818334216</c:v>
                </c:pt>
                <c:pt idx="155">
                  <c:v>8036.4330458474433</c:v>
                </c:pt>
                <c:pt idx="156">
                  <c:v>7818.6911337740348</c:v>
                </c:pt>
                <c:pt idx="157">
                  <c:v>7401.837667955052</c:v>
                </c:pt>
                <c:pt idx="158">
                  <c:v>7322.7422227386105</c:v>
                </c:pt>
                <c:pt idx="159">
                  <c:v>5089.8769125578638</c:v>
                </c:pt>
                <c:pt idx="160">
                  <c:v>5117.3901400710911</c:v>
                </c:pt>
                <c:pt idx="161">
                  <c:v>5136.5413018908321</c:v>
                </c:pt>
                <c:pt idx="162">
                  <c:v>5164.0545294040594</c:v>
                </c:pt>
                <c:pt idx="163">
                  <c:v>4361.2007677506381</c:v>
                </c:pt>
                <c:pt idx="164">
                  <c:v>4359.5853695246142</c:v>
                </c:pt>
                <c:pt idx="165">
                  <c:v>4056.6797508468348</c:v>
                </c:pt>
                <c:pt idx="166">
                  <c:v>3929.1702306145121</c:v>
                </c:pt>
                <c:pt idx="167">
                  <c:v>3799.5839048898579</c:v>
                </c:pt>
                <c:pt idx="168">
                  <c:v>3630.4900513567522</c:v>
                </c:pt>
                <c:pt idx="169">
                  <c:v>3615.2088953291932</c:v>
                </c:pt>
                <c:pt idx="170">
                  <c:v>3642.7221228424205</c:v>
                </c:pt>
                <c:pt idx="171">
                  <c:v>3666.3345513293134</c:v>
                </c:pt>
                <c:pt idx="172">
                  <c:v>3685.1294977567204</c:v>
                </c:pt>
                <c:pt idx="173">
                  <c:v>3712.6427252699477</c:v>
                </c:pt>
                <c:pt idx="174">
                  <c:v>3736.6894222287201</c:v>
                </c:pt>
                <c:pt idx="175">
                  <c:v>3764.2026497419474</c:v>
                </c:pt>
                <c:pt idx="176">
                  <c:v>3791.7158772551747</c:v>
                </c:pt>
                <c:pt idx="177">
                  <c:v>3819.2291047684021</c:v>
                </c:pt>
                <c:pt idx="178">
                  <c:v>3846.7423322816294</c:v>
                </c:pt>
                <c:pt idx="179">
                  <c:v>3850.3989570260464</c:v>
                </c:pt>
                <c:pt idx="180">
                  <c:v>3868.3272285660551</c:v>
                </c:pt>
                <c:pt idx="181">
                  <c:v>3857.0324341867727</c:v>
                </c:pt>
                <c:pt idx="182">
                  <c:v>3844.749398335272</c:v>
                </c:pt>
                <c:pt idx="183">
                  <c:v>3851.1446694859887</c:v>
                </c:pt>
                <c:pt idx="184">
                  <c:v>3805.2446059077174</c:v>
                </c:pt>
                <c:pt idx="185">
                  <c:v>3763.8348610691373</c:v>
                </c:pt>
                <c:pt idx="186">
                  <c:v>3788.5614057956818</c:v>
                </c:pt>
                <c:pt idx="187">
                  <c:v>3816.0746333089091</c:v>
                </c:pt>
                <c:pt idx="188">
                  <c:v>3821.0038836231743</c:v>
                </c:pt>
                <c:pt idx="189">
                  <c:v>3809.4425180961816</c:v>
                </c:pt>
                <c:pt idx="190">
                  <c:v>3816.5189816072016</c:v>
                </c:pt>
                <c:pt idx="191">
                  <c:v>3844.0322091204289</c:v>
                </c:pt>
                <c:pt idx="192">
                  <c:v>3807.205821779221</c:v>
                </c:pt>
                <c:pt idx="193">
                  <c:v>3722.1043754578709</c:v>
                </c:pt>
                <c:pt idx="194">
                  <c:v>3749.6176029710982</c:v>
                </c:pt>
                <c:pt idx="195">
                  <c:v>3769.4685885298722</c:v>
                </c:pt>
                <c:pt idx="196">
                  <c:v>3796.9818160430996</c:v>
                </c:pt>
                <c:pt idx="197">
                  <c:v>3824.4950435563269</c:v>
                </c:pt>
                <c:pt idx="198">
                  <c:v>3852.0082710695542</c:v>
                </c:pt>
                <c:pt idx="199">
                  <c:v>3754.140382726911</c:v>
                </c:pt>
                <c:pt idx="200">
                  <c:v>3720.3557090795894</c:v>
                </c:pt>
                <c:pt idx="201">
                  <c:v>3747.8689365928167</c:v>
                </c:pt>
                <c:pt idx="202">
                  <c:v>3693.8641905005247</c:v>
                </c:pt>
                <c:pt idx="203">
                  <c:v>3721.377418013752</c:v>
                </c:pt>
                <c:pt idx="204">
                  <c:v>3748.8906455269794</c:v>
                </c:pt>
                <c:pt idx="205">
                  <c:v>3776.4038730402067</c:v>
                </c:pt>
                <c:pt idx="206">
                  <c:v>3731.5026942288782</c:v>
                </c:pt>
                <c:pt idx="207">
                  <c:v>3759.0159217421055</c:v>
                </c:pt>
                <c:pt idx="208">
                  <c:v>3570.3692951746871</c:v>
                </c:pt>
                <c:pt idx="209">
                  <c:v>3597.8825226879144</c:v>
                </c:pt>
                <c:pt idx="210">
                  <c:v>3593.0443948307475</c:v>
                </c:pt>
                <c:pt idx="211">
                  <c:v>3359.0094745701463</c:v>
                </c:pt>
                <c:pt idx="212">
                  <c:v>3386.5227020833736</c:v>
                </c:pt>
                <c:pt idx="213">
                  <c:v>3414.0359295966009</c:v>
                </c:pt>
                <c:pt idx="214">
                  <c:v>3352.5642844764807</c:v>
                </c:pt>
                <c:pt idx="215">
                  <c:v>3380.077511989708</c:v>
                </c:pt>
                <c:pt idx="216">
                  <c:v>3368.4575241417238</c:v>
                </c:pt>
                <c:pt idx="217">
                  <c:v>3211.9959243400017</c:v>
                </c:pt>
                <c:pt idx="218">
                  <c:v>3216.8995494051778</c:v>
                </c:pt>
                <c:pt idx="219">
                  <c:v>2998.7212626192959</c:v>
                </c:pt>
                <c:pt idx="220">
                  <c:v>2937.5514385694005</c:v>
                </c:pt>
                <c:pt idx="221">
                  <c:v>2877.5401739835415</c:v>
                </c:pt>
                <c:pt idx="222">
                  <c:v>2898.016066206897</c:v>
                </c:pt>
                <c:pt idx="223">
                  <c:v>2855.3561103411516</c:v>
                </c:pt>
                <c:pt idx="224">
                  <c:v>2882.869337854379</c:v>
                </c:pt>
                <c:pt idx="225">
                  <c:v>2854.7885112948738</c:v>
                </c:pt>
                <c:pt idx="226">
                  <c:v>2321.3078541213172</c:v>
                </c:pt>
                <c:pt idx="227">
                  <c:v>2337.5325667311049</c:v>
                </c:pt>
                <c:pt idx="228">
                  <c:v>2207.1098370129389</c:v>
                </c:pt>
                <c:pt idx="229">
                  <c:v>2234.6230645261662</c:v>
                </c:pt>
                <c:pt idx="230">
                  <c:v>2244.8878160971954</c:v>
                </c:pt>
                <c:pt idx="231">
                  <c:v>2136.9974703943499</c:v>
                </c:pt>
                <c:pt idx="232">
                  <c:v>1967.307322350744</c:v>
                </c:pt>
                <c:pt idx="233">
                  <c:v>1994.8205498639716</c:v>
                </c:pt>
                <c:pt idx="234">
                  <c:v>2022.3337773771991</c:v>
                </c:pt>
                <c:pt idx="235">
                  <c:v>1991.8323337754061</c:v>
                </c:pt>
                <c:pt idx="236">
                  <c:v>2019.3455612886337</c:v>
                </c:pt>
                <c:pt idx="237">
                  <c:v>1987.5220494651219</c:v>
                </c:pt>
                <c:pt idx="238">
                  <c:v>2015.0352769783494</c:v>
                </c:pt>
                <c:pt idx="239">
                  <c:v>1975.3844421524173</c:v>
                </c:pt>
                <c:pt idx="240">
                  <c:v>2002.8976696656448</c:v>
                </c:pt>
                <c:pt idx="241">
                  <c:v>1935.33628101965</c:v>
                </c:pt>
                <c:pt idx="242">
                  <c:v>1753.9172507481608</c:v>
                </c:pt>
                <c:pt idx="243">
                  <c:v>1578.2934394823262</c:v>
                </c:pt>
                <c:pt idx="244">
                  <c:v>1605.8066669955538</c:v>
                </c:pt>
                <c:pt idx="245">
                  <c:v>1522.0145980488458</c:v>
                </c:pt>
                <c:pt idx="246">
                  <c:v>1302.4366915989435</c:v>
                </c:pt>
                <c:pt idx="247">
                  <c:v>1267.575942011506</c:v>
                </c:pt>
                <c:pt idx="248">
                  <c:v>1228.7677142695607</c:v>
                </c:pt>
                <c:pt idx="249">
                  <c:v>1232.6579451480852</c:v>
                </c:pt>
                <c:pt idx="250">
                  <c:v>1200.9234429720186</c:v>
                </c:pt>
                <c:pt idx="251">
                  <c:v>743.48458310205808</c:v>
                </c:pt>
                <c:pt idx="252">
                  <c:v>487.67027308280109</c:v>
                </c:pt>
                <c:pt idx="253">
                  <c:v>304.29894010556569</c:v>
                </c:pt>
                <c:pt idx="254">
                  <c:v>193.69246459437608</c:v>
                </c:pt>
                <c:pt idx="255">
                  <c:v>169.6806087340409</c:v>
                </c:pt>
                <c:pt idx="256">
                  <c:v>100.0442101492676</c:v>
                </c:pt>
                <c:pt idx="257">
                  <c:v>121.13135643682267</c:v>
                </c:pt>
                <c:pt idx="258">
                  <c:v>-82.539682539682531</c:v>
                </c:pt>
                <c:pt idx="259">
                  <c:v>-55.026455026455011</c:v>
                </c:pt>
                <c:pt idx="260">
                  <c:v>-27.51322751322752</c:v>
                </c:pt>
              </c:numCache>
            </c:numRef>
          </c:yVal>
          <c:smooth val="1"/>
        </c:ser>
        <c:ser>
          <c:idx val="2"/>
          <c:order val="2"/>
          <c:tx>
            <c:v>OSLG 0.3%</c:v>
          </c:tx>
          <c:marker>
            <c:symbol val="none"/>
          </c:marker>
          <c:xVal>
            <c:numRef>
              <c:f>CmcMarkets!$AU$20:$AU$280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42727</c:v>
                </c:pt>
                <c:pt idx="30">
                  <c:v>42726</c:v>
                </c:pt>
                <c:pt idx="31">
                  <c:v>42725</c:v>
                </c:pt>
                <c:pt idx="32">
                  <c:v>42724</c:v>
                </c:pt>
                <c:pt idx="33">
                  <c:v>42723</c:v>
                </c:pt>
                <c:pt idx="34">
                  <c:v>42720</c:v>
                </c:pt>
                <c:pt idx="35">
                  <c:v>42719</c:v>
                </c:pt>
                <c:pt idx="36">
                  <c:v>42718</c:v>
                </c:pt>
                <c:pt idx="37">
                  <c:v>42717</c:v>
                </c:pt>
                <c:pt idx="38">
                  <c:v>42716</c:v>
                </c:pt>
                <c:pt idx="39">
                  <c:v>42713</c:v>
                </c:pt>
                <c:pt idx="40">
                  <c:v>42712</c:v>
                </c:pt>
                <c:pt idx="41">
                  <c:v>42711</c:v>
                </c:pt>
                <c:pt idx="42">
                  <c:v>42710</c:v>
                </c:pt>
                <c:pt idx="43">
                  <c:v>42709</c:v>
                </c:pt>
                <c:pt idx="44">
                  <c:v>42706</c:v>
                </c:pt>
                <c:pt idx="45">
                  <c:v>42705</c:v>
                </c:pt>
                <c:pt idx="46">
                  <c:v>42704</c:v>
                </c:pt>
                <c:pt idx="47">
                  <c:v>42703</c:v>
                </c:pt>
                <c:pt idx="48">
                  <c:v>42702</c:v>
                </c:pt>
                <c:pt idx="49">
                  <c:v>42699</c:v>
                </c:pt>
                <c:pt idx="50">
                  <c:v>42698</c:v>
                </c:pt>
                <c:pt idx="51">
                  <c:v>42697</c:v>
                </c:pt>
                <c:pt idx="52">
                  <c:v>42696</c:v>
                </c:pt>
                <c:pt idx="53">
                  <c:v>42695</c:v>
                </c:pt>
                <c:pt idx="54">
                  <c:v>42692</c:v>
                </c:pt>
                <c:pt idx="55">
                  <c:v>42691</c:v>
                </c:pt>
                <c:pt idx="56">
                  <c:v>42690</c:v>
                </c:pt>
                <c:pt idx="57">
                  <c:v>42689</c:v>
                </c:pt>
                <c:pt idx="58">
                  <c:v>42688</c:v>
                </c:pt>
                <c:pt idx="59">
                  <c:v>42685</c:v>
                </c:pt>
                <c:pt idx="60">
                  <c:v>42684</c:v>
                </c:pt>
                <c:pt idx="61">
                  <c:v>42683</c:v>
                </c:pt>
                <c:pt idx="62">
                  <c:v>42682</c:v>
                </c:pt>
                <c:pt idx="63">
                  <c:v>42681</c:v>
                </c:pt>
                <c:pt idx="64">
                  <c:v>42678</c:v>
                </c:pt>
                <c:pt idx="65">
                  <c:v>42677</c:v>
                </c:pt>
                <c:pt idx="66">
                  <c:v>42676</c:v>
                </c:pt>
                <c:pt idx="67">
                  <c:v>42675</c:v>
                </c:pt>
                <c:pt idx="68">
                  <c:v>42674</c:v>
                </c:pt>
                <c:pt idx="69">
                  <c:v>42671</c:v>
                </c:pt>
                <c:pt idx="70">
                  <c:v>42670</c:v>
                </c:pt>
                <c:pt idx="71">
                  <c:v>42669</c:v>
                </c:pt>
                <c:pt idx="72">
                  <c:v>42668</c:v>
                </c:pt>
                <c:pt idx="73">
                  <c:v>42667</c:v>
                </c:pt>
                <c:pt idx="74">
                  <c:v>42664</c:v>
                </c:pt>
                <c:pt idx="75">
                  <c:v>42663</c:v>
                </c:pt>
                <c:pt idx="76">
                  <c:v>42662</c:v>
                </c:pt>
                <c:pt idx="77">
                  <c:v>42661</c:v>
                </c:pt>
                <c:pt idx="78">
                  <c:v>42660</c:v>
                </c:pt>
                <c:pt idx="79">
                  <c:v>42657</c:v>
                </c:pt>
                <c:pt idx="80">
                  <c:v>42656</c:v>
                </c:pt>
                <c:pt idx="81">
                  <c:v>42655</c:v>
                </c:pt>
                <c:pt idx="82">
                  <c:v>42654</c:v>
                </c:pt>
                <c:pt idx="83">
                  <c:v>42653</c:v>
                </c:pt>
                <c:pt idx="84">
                  <c:v>42650</c:v>
                </c:pt>
                <c:pt idx="85">
                  <c:v>42649</c:v>
                </c:pt>
                <c:pt idx="86">
                  <c:v>42648</c:v>
                </c:pt>
                <c:pt idx="87">
                  <c:v>42647</c:v>
                </c:pt>
                <c:pt idx="88">
                  <c:v>42646</c:v>
                </c:pt>
                <c:pt idx="89">
                  <c:v>42643</c:v>
                </c:pt>
                <c:pt idx="90">
                  <c:v>42642</c:v>
                </c:pt>
                <c:pt idx="91">
                  <c:v>42641</c:v>
                </c:pt>
                <c:pt idx="92">
                  <c:v>42640</c:v>
                </c:pt>
                <c:pt idx="93">
                  <c:v>42639</c:v>
                </c:pt>
                <c:pt idx="94">
                  <c:v>42636</c:v>
                </c:pt>
                <c:pt idx="95">
                  <c:v>42635</c:v>
                </c:pt>
                <c:pt idx="96">
                  <c:v>42634</c:v>
                </c:pt>
                <c:pt idx="97">
                  <c:v>42633</c:v>
                </c:pt>
                <c:pt idx="98">
                  <c:v>42632</c:v>
                </c:pt>
                <c:pt idx="99">
                  <c:v>42629</c:v>
                </c:pt>
                <c:pt idx="100">
                  <c:v>42628</c:v>
                </c:pt>
                <c:pt idx="101">
                  <c:v>42627</c:v>
                </c:pt>
                <c:pt idx="102">
                  <c:v>42626</c:v>
                </c:pt>
                <c:pt idx="103">
                  <c:v>42625</c:v>
                </c:pt>
                <c:pt idx="104">
                  <c:v>42622</c:v>
                </c:pt>
                <c:pt idx="105">
                  <c:v>42621</c:v>
                </c:pt>
                <c:pt idx="106">
                  <c:v>42620</c:v>
                </c:pt>
                <c:pt idx="107">
                  <c:v>42619</c:v>
                </c:pt>
                <c:pt idx="108">
                  <c:v>42618</c:v>
                </c:pt>
                <c:pt idx="109">
                  <c:v>42615</c:v>
                </c:pt>
                <c:pt idx="110">
                  <c:v>42614</c:v>
                </c:pt>
                <c:pt idx="111">
                  <c:v>42613</c:v>
                </c:pt>
                <c:pt idx="112">
                  <c:v>42612</c:v>
                </c:pt>
                <c:pt idx="113">
                  <c:v>42611</c:v>
                </c:pt>
                <c:pt idx="114">
                  <c:v>42608</c:v>
                </c:pt>
                <c:pt idx="115">
                  <c:v>42607</c:v>
                </c:pt>
                <c:pt idx="116">
                  <c:v>42606</c:v>
                </c:pt>
                <c:pt idx="117">
                  <c:v>42605</c:v>
                </c:pt>
                <c:pt idx="118">
                  <c:v>42604</c:v>
                </c:pt>
                <c:pt idx="119">
                  <c:v>42601</c:v>
                </c:pt>
                <c:pt idx="120">
                  <c:v>42600</c:v>
                </c:pt>
                <c:pt idx="121">
                  <c:v>42599</c:v>
                </c:pt>
                <c:pt idx="122">
                  <c:v>42598</c:v>
                </c:pt>
                <c:pt idx="123">
                  <c:v>42594</c:v>
                </c:pt>
                <c:pt idx="124">
                  <c:v>42593</c:v>
                </c:pt>
                <c:pt idx="125">
                  <c:v>42592</c:v>
                </c:pt>
                <c:pt idx="126">
                  <c:v>42591</c:v>
                </c:pt>
                <c:pt idx="127">
                  <c:v>42590</c:v>
                </c:pt>
                <c:pt idx="128">
                  <c:v>42587</c:v>
                </c:pt>
                <c:pt idx="129">
                  <c:v>42586</c:v>
                </c:pt>
                <c:pt idx="130">
                  <c:v>42585</c:v>
                </c:pt>
                <c:pt idx="131">
                  <c:v>42584</c:v>
                </c:pt>
                <c:pt idx="132">
                  <c:v>42583</c:v>
                </c:pt>
                <c:pt idx="133">
                  <c:v>42580</c:v>
                </c:pt>
                <c:pt idx="134">
                  <c:v>42579</c:v>
                </c:pt>
                <c:pt idx="135">
                  <c:v>42578</c:v>
                </c:pt>
                <c:pt idx="136">
                  <c:v>42577</c:v>
                </c:pt>
                <c:pt idx="137">
                  <c:v>42576</c:v>
                </c:pt>
                <c:pt idx="138">
                  <c:v>42573</c:v>
                </c:pt>
                <c:pt idx="139">
                  <c:v>42572</c:v>
                </c:pt>
                <c:pt idx="140">
                  <c:v>42571</c:v>
                </c:pt>
                <c:pt idx="141">
                  <c:v>42570</c:v>
                </c:pt>
                <c:pt idx="142">
                  <c:v>42569</c:v>
                </c:pt>
                <c:pt idx="143">
                  <c:v>42566</c:v>
                </c:pt>
                <c:pt idx="144">
                  <c:v>42565</c:v>
                </c:pt>
                <c:pt idx="145">
                  <c:v>42564</c:v>
                </c:pt>
                <c:pt idx="146">
                  <c:v>42563</c:v>
                </c:pt>
                <c:pt idx="147">
                  <c:v>42562</c:v>
                </c:pt>
                <c:pt idx="148">
                  <c:v>42559</c:v>
                </c:pt>
                <c:pt idx="149">
                  <c:v>42558</c:v>
                </c:pt>
                <c:pt idx="150">
                  <c:v>42557</c:v>
                </c:pt>
                <c:pt idx="151">
                  <c:v>42556</c:v>
                </c:pt>
                <c:pt idx="152">
                  <c:v>42555</c:v>
                </c:pt>
                <c:pt idx="153">
                  <c:v>42552</c:v>
                </c:pt>
                <c:pt idx="154">
                  <c:v>42551</c:v>
                </c:pt>
                <c:pt idx="155">
                  <c:v>42550</c:v>
                </c:pt>
                <c:pt idx="156">
                  <c:v>42549</c:v>
                </c:pt>
                <c:pt idx="157">
                  <c:v>42548</c:v>
                </c:pt>
                <c:pt idx="158">
                  <c:v>42545</c:v>
                </c:pt>
                <c:pt idx="159">
                  <c:v>42544</c:v>
                </c:pt>
                <c:pt idx="160">
                  <c:v>42543</c:v>
                </c:pt>
                <c:pt idx="161">
                  <c:v>42542</c:v>
                </c:pt>
                <c:pt idx="162">
                  <c:v>42541</c:v>
                </c:pt>
                <c:pt idx="163">
                  <c:v>42538</c:v>
                </c:pt>
                <c:pt idx="164">
                  <c:v>42537</c:v>
                </c:pt>
                <c:pt idx="165">
                  <c:v>42536</c:v>
                </c:pt>
                <c:pt idx="166">
                  <c:v>42535</c:v>
                </c:pt>
                <c:pt idx="167">
                  <c:v>42534</c:v>
                </c:pt>
                <c:pt idx="168">
                  <c:v>42531</c:v>
                </c:pt>
                <c:pt idx="169">
                  <c:v>42530</c:v>
                </c:pt>
                <c:pt idx="170">
                  <c:v>42529</c:v>
                </c:pt>
                <c:pt idx="171">
                  <c:v>42528</c:v>
                </c:pt>
                <c:pt idx="172">
                  <c:v>42527</c:v>
                </c:pt>
                <c:pt idx="173">
                  <c:v>42524</c:v>
                </c:pt>
                <c:pt idx="174">
                  <c:v>42523</c:v>
                </c:pt>
                <c:pt idx="175">
                  <c:v>42522</c:v>
                </c:pt>
                <c:pt idx="176">
                  <c:v>42521</c:v>
                </c:pt>
                <c:pt idx="177">
                  <c:v>42520</c:v>
                </c:pt>
                <c:pt idx="178">
                  <c:v>42517</c:v>
                </c:pt>
                <c:pt idx="179">
                  <c:v>42516</c:v>
                </c:pt>
                <c:pt idx="180">
                  <c:v>42515</c:v>
                </c:pt>
                <c:pt idx="181">
                  <c:v>42514</c:v>
                </c:pt>
                <c:pt idx="182">
                  <c:v>42513</c:v>
                </c:pt>
                <c:pt idx="183">
                  <c:v>42510</c:v>
                </c:pt>
                <c:pt idx="184">
                  <c:v>42509</c:v>
                </c:pt>
                <c:pt idx="185">
                  <c:v>42508</c:v>
                </c:pt>
                <c:pt idx="186">
                  <c:v>42507</c:v>
                </c:pt>
                <c:pt idx="187">
                  <c:v>42506</c:v>
                </c:pt>
                <c:pt idx="188">
                  <c:v>42503</c:v>
                </c:pt>
                <c:pt idx="189">
                  <c:v>42502</c:v>
                </c:pt>
                <c:pt idx="190">
                  <c:v>42501</c:v>
                </c:pt>
                <c:pt idx="191">
                  <c:v>42500</c:v>
                </c:pt>
                <c:pt idx="192">
                  <c:v>42499</c:v>
                </c:pt>
                <c:pt idx="193">
                  <c:v>42496</c:v>
                </c:pt>
                <c:pt idx="194">
                  <c:v>42495</c:v>
                </c:pt>
                <c:pt idx="195">
                  <c:v>42494</c:v>
                </c:pt>
                <c:pt idx="196">
                  <c:v>42493</c:v>
                </c:pt>
                <c:pt idx="197">
                  <c:v>42492</c:v>
                </c:pt>
                <c:pt idx="198">
                  <c:v>42489</c:v>
                </c:pt>
                <c:pt idx="199">
                  <c:v>42488</c:v>
                </c:pt>
                <c:pt idx="200">
                  <c:v>42487</c:v>
                </c:pt>
                <c:pt idx="201">
                  <c:v>42486</c:v>
                </c:pt>
                <c:pt idx="202">
                  <c:v>42485</c:v>
                </c:pt>
                <c:pt idx="203">
                  <c:v>42482</c:v>
                </c:pt>
                <c:pt idx="204">
                  <c:v>42481</c:v>
                </c:pt>
                <c:pt idx="205">
                  <c:v>42480</c:v>
                </c:pt>
                <c:pt idx="206">
                  <c:v>42479</c:v>
                </c:pt>
                <c:pt idx="207">
                  <c:v>42478</c:v>
                </c:pt>
                <c:pt idx="208">
                  <c:v>42475</c:v>
                </c:pt>
                <c:pt idx="209">
                  <c:v>42474</c:v>
                </c:pt>
                <c:pt idx="210">
                  <c:v>42473</c:v>
                </c:pt>
                <c:pt idx="211">
                  <c:v>42472</c:v>
                </c:pt>
                <c:pt idx="212">
                  <c:v>42471</c:v>
                </c:pt>
                <c:pt idx="213">
                  <c:v>42468</c:v>
                </c:pt>
                <c:pt idx="214">
                  <c:v>42467</c:v>
                </c:pt>
                <c:pt idx="215">
                  <c:v>42466</c:v>
                </c:pt>
                <c:pt idx="216">
                  <c:v>42465</c:v>
                </c:pt>
                <c:pt idx="217">
                  <c:v>42464</c:v>
                </c:pt>
                <c:pt idx="218">
                  <c:v>42461</c:v>
                </c:pt>
                <c:pt idx="219">
                  <c:v>42460</c:v>
                </c:pt>
                <c:pt idx="220">
                  <c:v>42459</c:v>
                </c:pt>
                <c:pt idx="221">
                  <c:v>42458</c:v>
                </c:pt>
                <c:pt idx="222">
                  <c:v>42453</c:v>
                </c:pt>
                <c:pt idx="223">
                  <c:v>42452</c:v>
                </c:pt>
                <c:pt idx="224">
                  <c:v>42451</c:v>
                </c:pt>
                <c:pt idx="225">
                  <c:v>42450</c:v>
                </c:pt>
                <c:pt idx="226">
                  <c:v>42447</c:v>
                </c:pt>
                <c:pt idx="227">
                  <c:v>42446</c:v>
                </c:pt>
                <c:pt idx="228">
                  <c:v>42445</c:v>
                </c:pt>
                <c:pt idx="229">
                  <c:v>42444</c:v>
                </c:pt>
                <c:pt idx="230">
                  <c:v>42443</c:v>
                </c:pt>
                <c:pt idx="231">
                  <c:v>42440</c:v>
                </c:pt>
                <c:pt idx="232">
                  <c:v>42439</c:v>
                </c:pt>
                <c:pt idx="233">
                  <c:v>42438</c:v>
                </c:pt>
                <c:pt idx="234">
                  <c:v>42437</c:v>
                </c:pt>
                <c:pt idx="235">
                  <c:v>42436</c:v>
                </c:pt>
                <c:pt idx="236">
                  <c:v>42433</c:v>
                </c:pt>
                <c:pt idx="237">
                  <c:v>42432</c:v>
                </c:pt>
                <c:pt idx="238">
                  <c:v>42431</c:v>
                </c:pt>
                <c:pt idx="239">
                  <c:v>42430</c:v>
                </c:pt>
                <c:pt idx="240">
                  <c:v>42429</c:v>
                </c:pt>
                <c:pt idx="241">
                  <c:v>42426</c:v>
                </c:pt>
                <c:pt idx="242">
                  <c:v>42425</c:v>
                </c:pt>
                <c:pt idx="243">
                  <c:v>42424</c:v>
                </c:pt>
                <c:pt idx="244">
                  <c:v>42423</c:v>
                </c:pt>
                <c:pt idx="245">
                  <c:v>42422</c:v>
                </c:pt>
                <c:pt idx="246">
                  <c:v>42419</c:v>
                </c:pt>
                <c:pt idx="247">
                  <c:v>42418</c:v>
                </c:pt>
                <c:pt idx="248">
                  <c:v>42417</c:v>
                </c:pt>
                <c:pt idx="249">
                  <c:v>42416</c:v>
                </c:pt>
                <c:pt idx="250">
                  <c:v>42415</c:v>
                </c:pt>
                <c:pt idx="251">
                  <c:v>42412</c:v>
                </c:pt>
                <c:pt idx="252">
                  <c:v>42411</c:v>
                </c:pt>
                <c:pt idx="253">
                  <c:v>42410</c:v>
                </c:pt>
                <c:pt idx="254">
                  <c:v>42409</c:v>
                </c:pt>
                <c:pt idx="255">
                  <c:v>42408</c:v>
                </c:pt>
                <c:pt idx="256">
                  <c:v>42405</c:v>
                </c:pt>
                <c:pt idx="257">
                  <c:v>42404</c:v>
                </c:pt>
                <c:pt idx="258">
                  <c:v>42403</c:v>
                </c:pt>
                <c:pt idx="259">
                  <c:v>42402</c:v>
                </c:pt>
                <c:pt idx="260">
                  <c:v>42401</c:v>
                </c:pt>
              </c:numCache>
            </c:numRef>
          </c:xVal>
          <c:yVal>
            <c:numRef>
              <c:f>CmcMarkets!$AX$20:$AX$280</c:f>
              <c:numCache>
                <c:formatCode>0.00</c:formatCode>
                <c:ptCount val="261"/>
                <c:pt idx="0">
                  <c:v>13518.914492688767</c:v>
                </c:pt>
                <c:pt idx="1">
                  <c:v>13546.427720201995</c:v>
                </c:pt>
                <c:pt idx="2">
                  <c:v>13573.940947715222</c:v>
                </c:pt>
                <c:pt idx="3">
                  <c:v>13532.476541711969</c:v>
                </c:pt>
                <c:pt idx="4">
                  <c:v>13559.989769225196</c:v>
                </c:pt>
                <c:pt idx="5">
                  <c:v>13548.715014702659</c:v>
                </c:pt>
                <c:pt idx="6">
                  <c:v>13567.852161256716</c:v>
                </c:pt>
                <c:pt idx="7">
                  <c:v>13519.813575177088</c:v>
                </c:pt>
                <c:pt idx="8">
                  <c:v>13416.869962921784</c:v>
                </c:pt>
                <c:pt idx="9">
                  <c:v>13429.315135339939</c:v>
                </c:pt>
                <c:pt idx="10">
                  <c:v>13456.828362853166</c:v>
                </c:pt>
                <c:pt idx="11">
                  <c:v>13453.384770742565</c:v>
                </c:pt>
                <c:pt idx="12">
                  <c:v>13480.897998255792</c:v>
                </c:pt>
                <c:pt idx="13">
                  <c:v>13506.822647782397</c:v>
                </c:pt>
                <c:pt idx="14">
                  <c:v>13518.062981257688</c:v>
                </c:pt>
                <c:pt idx="15">
                  <c:v>13525.938695328265</c:v>
                </c:pt>
                <c:pt idx="16">
                  <c:v>13454.19127893728</c:v>
                </c:pt>
                <c:pt idx="17">
                  <c:v>13450.688042062939</c:v>
                </c:pt>
                <c:pt idx="18">
                  <c:v>13478.201269576166</c:v>
                </c:pt>
                <c:pt idx="19">
                  <c:v>13504.32404259549</c:v>
                </c:pt>
                <c:pt idx="20">
                  <c:v>13501.66700377951</c:v>
                </c:pt>
                <c:pt idx="21">
                  <c:v>13493.665824996522</c:v>
                </c:pt>
                <c:pt idx="22">
                  <c:v>13521.179052509749</c:v>
                </c:pt>
                <c:pt idx="23">
                  <c:v>13483.375357172663</c:v>
                </c:pt>
                <c:pt idx="24">
                  <c:v>13439.304102076818</c:v>
                </c:pt>
                <c:pt idx="25">
                  <c:v>13440.163032938352</c:v>
                </c:pt>
                <c:pt idx="26">
                  <c:v>13467.676260451579</c:v>
                </c:pt>
                <c:pt idx="27">
                  <c:v>13483.132941877757</c:v>
                </c:pt>
                <c:pt idx="28">
                  <c:v>13510.646169390984</c:v>
                </c:pt>
                <c:pt idx="29">
                  <c:v>13538.159396904211</c:v>
                </c:pt>
                <c:pt idx="30">
                  <c:v>13554.279123052756</c:v>
                </c:pt>
                <c:pt idx="31">
                  <c:v>13581.792350565984</c:v>
                </c:pt>
                <c:pt idx="32">
                  <c:v>13609.305578079211</c:v>
                </c:pt>
                <c:pt idx="33">
                  <c:v>13636.818805592438</c:v>
                </c:pt>
                <c:pt idx="34">
                  <c:v>13500.280378545536</c:v>
                </c:pt>
                <c:pt idx="35">
                  <c:v>13440.197810091169</c:v>
                </c:pt>
                <c:pt idx="36">
                  <c:v>13467.711037604397</c:v>
                </c:pt>
                <c:pt idx="37">
                  <c:v>13495.224265117624</c:v>
                </c:pt>
                <c:pt idx="38">
                  <c:v>13522.737492630851</c:v>
                </c:pt>
                <c:pt idx="39">
                  <c:v>13501.453686898716</c:v>
                </c:pt>
                <c:pt idx="40">
                  <c:v>13490.413866454101</c:v>
                </c:pt>
                <c:pt idx="41">
                  <c:v>13451.294919982751</c:v>
                </c:pt>
                <c:pt idx="42">
                  <c:v>13318.470284092133</c:v>
                </c:pt>
                <c:pt idx="43">
                  <c:v>13345.98351160536</c:v>
                </c:pt>
                <c:pt idx="44">
                  <c:v>12991.569793120514</c:v>
                </c:pt>
                <c:pt idx="45">
                  <c:v>12984.454395625369</c:v>
                </c:pt>
                <c:pt idx="46">
                  <c:v>13011.967623138597</c:v>
                </c:pt>
                <c:pt idx="47">
                  <c:v>13037.342017360888</c:v>
                </c:pt>
                <c:pt idx="48">
                  <c:v>13064.855244874116</c:v>
                </c:pt>
                <c:pt idx="49">
                  <c:v>12978.728137700497</c:v>
                </c:pt>
                <c:pt idx="50">
                  <c:v>13006.241365213724</c:v>
                </c:pt>
                <c:pt idx="51">
                  <c:v>13033.754592726951</c:v>
                </c:pt>
                <c:pt idx="52">
                  <c:v>13031.226166827453</c:v>
                </c:pt>
                <c:pt idx="53">
                  <c:v>12977.344096244351</c:v>
                </c:pt>
                <c:pt idx="54">
                  <c:v>13004.857323757578</c:v>
                </c:pt>
                <c:pt idx="55">
                  <c:v>13032.370551270806</c:v>
                </c:pt>
                <c:pt idx="56">
                  <c:v>13003.15926678393</c:v>
                </c:pt>
                <c:pt idx="57">
                  <c:v>13004.713714475562</c:v>
                </c:pt>
                <c:pt idx="58">
                  <c:v>13032.226941988789</c:v>
                </c:pt>
                <c:pt idx="59">
                  <c:v>12879.852902479071</c:v>
                </c:pt>
                <c:pt idx="60">
                  <c:v>12775.443786234489</c:v>
                </c:pt>
                <c:pt idx="61">
                  <c:v>12593.835335850114</c:v>
                </c:pt>
                <c:pt idx="62">
                  <c:v>11996.226521342482</c:v>
                </c:pt>
                <c:pt idx="63">
                  <c:v>12023.739748855709</c:v>
                </c:pt>
                <c:pt idx="64">
                  <c:v>11851.645102624616</c:v>
                </c:pt>
                <c:pt idx="65">
                  <c:v>11879.158330137843</c:v>
                </c:pt>
                <c:pt idx="66">
                  <c:v>11884.833976172131</c:v>
                </c:pt>
                <c:pt idx="67">
                  <c:v>11864.816478705527</c:v>
                </c:pt>
                <c:pt idx="68">
                  <c:v>11892.329706218754</c:v>
                </c:pt>
                <c:pt idx="69">
                  <c:v>11888.481640529026</c:v>
                </c:pt>
                <c:pt idx="70">
                  <c:v>11861.932725952211</c:v>
                </c:pt>
                <c:pt idx="71">
                  <c:v>11889.445953465438</c:v>
                </c:pt>
                <c:pt idx="72">
                  <c:v>11916.959180978665</c:v>
                </c:pt>
                <c:pt idx="73">
                  <c:v>11944.472408491893</c:v>
                </c:pt>
                <c:pt idx="74">
                  <c:v>11948.074096788114</c:v>
                </c:pt>
                <c:pt idx="75">
                  <c:v>11939.839495317787</c:v>
                </c:pt>
                <c:pt idx="76">
                  <c:v>11967.352722831014</c:v>
                </c:pt>
                <c:pt idx="77">
                  <c:v>11978.339158344008</c:v>
                </c:pt>
                <c:pt idx="78">
                  <c:v>11932.753960274933</c:v>
                </c:pt>
                <c:pt idx="79">
                  <c:v>11960.26718778816</c:v>
                </c:pt>
                <c:pt idx="80">
                  <c:v>11987.780415301388</c:v>
                </c:pt>
                <c:pt idx="81">
                  <c:v>11938.411343333266</c:v>
                </c:pt>
                <c:pt idx="82">
                  <c:v>11965.924570846493</c:v>
                </c:pt>
                <c:pt idx="83">
                  <c:v>11960.023952088473</c:v>
                </c:pt>
                <c:pt idx="84">
                  <c:v>11987.537179601701</c:v>
                </c:pt>
                <c:pt idx="85">
                  <c:v>12015.050407114928</c:v>
                </c:pt>
                <c:pt idx="86">
                  <c:v>12036.422297718713</c:v>
                </c:pt>
                <c:pt idx="87">
                  <c:v>11945.194917385201</c:v>
                </c:pt>
                <c:pt idx="88">
                  <c:v>11972.708144898428</c:v>
                </c:pt>
                <c:pt idx="89">
                  <c:v>11982.883417333283</c:v>
                </c:pt>
                <c:pt idx="90">
                  <c:v>11741.582496168969</c:v>
                </c:pt>
                <c:pt idx="91">
                  <c:v>11564.287910321329</c:v>
                </c:pt>
                <c:pt idx="92">
                  <c:v>11527.113450913292</c:v>
                </c:pt>
                <c:pt idx="93">
                  <c:v>11446.119213540223</c:v>
                </c:pt>
                <c:pt idx="94">
                  <c:v>11374.833472491548</c:v>
                </c:pt>
                <c:pt idx="95">
                  <c:v>11402.346700004775</c:v>
                </c:pt>
                <c:pt idx="96">
                  <c:v>11296.951218540824</c:v>
                </c:pt>
                <c:pt idx="97">
                  <c:v>11145.641363491402</c:v>
                </c:pt>
                <c:pt idx="98">
                  <c:v>11173.15459100463</c:v>
                </c:pt>
                <c:pt idx="99">
                  <c:v>10885.216824375275</c:v>
                </c:pt>
                <c:pt idx="100">
                  <c:v>10843.282910293856</c:v>
                </c:pt>
                <c:pt idx="101">
                  <c:v>10796.339463700439</c:v>
                </c:pt>
                <c:pt idx="102">
                  <c:v>10798.951738858234</c:v>
                </c:pt>
                <c:pt idx="103">
                  <c:v>10736.128780168292</c:v>
                </c:pt>
                <c:pt idx="104">
                  <c:v>10492.813644784614</c:v>
                </c:pt>
                <c:pt idx="105">
                  <c:v>10504.408407499441</c:v>
                </c:pt>
                <c:pt idx="106">
                  <c:v>10531.921635012668</c:v>
                </c:pt>
                <c:pt idx="107">
                  <c:v>10531.829930869857</c:v>
                </c:pt>
                <c:pt idx="108">
                  <c:v>10518.27571808398</c:v>
                </c:pt>
                <c:pt idx="109">
                  <c:v>10512.810569156374</c:v>
                </c:pt>
                <c:pt idx="110">
                  <c:v>10467.03348269404</c:v>
                </c:pt>
                <c:pt idx="111">
                  <c:v>10494.546710207267</c:v>
                </c:pt>
                <c:pt idx="112">
                  <c:v>10510.225808259247</c:v>
                </c:pt>
                <c:pt idx="113">
                  <c:v>10499.948808570483</c:v>
                </c:pt>
                <c:pt idx="114">
                  <c:v>10427.563914574468</c:v>
                </c:pt>
                <c:pt idx="115">
                  <c:v>10455.077142087695</c:v>
                </c:pt>
                <c:pt idx="116">
                  <c:v>10442.279333269018</c:v>
                </c:pt>
                <c:pt idx="117">
                  <c:v>10412.136741197723</c:v>
                </c:pt>
                <c:pt idx="118">
                  <c:v>10392.978140087902</c:v>
                </c:pt>
                <c:pt idx="119">
                  <c:v>10420.491367601129</c:v>
                </c:pt>
                <c:pt idx="120">
                  <c:v>10379.077925572246</c:v>
                </c:pt>
                <c:pt idx="121">
                  <c:v>10301.685808978194</c:v>
                </c:pt>
                <c:pt idx="122">
                  <c:v>10329.199036491422</c:v>
                </c:pt>
                <c:pt idx="123">
                  <c:v>10307.611056051108</c:v>
                </c:pt>
                <c:pt idx="124">
                  <c:v>10335.124283564335</c:v>
                </c:pt>
                <c:pt idx="125">
                  <c:v>10362.637511077563</c:v>
                </c:pt>
                <c:pt idx="126">
                  <c:v>10333.836137832805</c:v>
                </c:pt>
                <c:pt idx="127">
                  <c:v>10361.349365346032</c:v>
                </c:pt>
                <c:pt idx="128">
                  <c:v>10353.212801526925</c:v>
                </c:pt>
                <c:pt idx="129">
                  <c:v>10354.179334474211</c:v>
                </c:pt>
                <c:pt idx="130">
                  <c:v>10349.854520456145</c:v>
                </c:pt>
                <c:pt idx="131">
                  <c:v>10330.472357435361</c:v>
                </c:pt>
                <c:pt idx="132">
                  <c:v>10353.55635250343</c:v>
                </c:pt>
                <c:pt idx="133">
                  <c:v>10124.102502526393</c:v>
                </c:pt>
                <c:pt idx="134">
                  <c:v>10109.678890396675</c:v>
                </c:pt>
                <c:pt idx="135">
                  <c:v>10137.192117909903</c:v>
                </c:pt>
                <c:pt idx="136">
                  <c:v>10164.70534542313</c:v>
                </c:pt>
                <c:pt idx="137">
                  <c:v>10192.218572936357</c:v>
                </c:pt>
                <c:pt idx="138">
                  <c:v>10219.731800449585</c:v>
                </c:pt>
                <c:pt idx="139">
                  <c:v>10194.667125957598</c:v>
                </c:pt>
                <c:pt idx="140">
                  <c:v>10194.429229629475</c:v>
                </c:pt>
                <c:pt idx="141">
                  <c:v>10154.242814900332</c:v>
                </c:pt>
                <c:pt idx="142">
                  <c:v>10137.393801570632</c:v>
                </c:pt>
                <c:pt idx="143">
                  <c:v>10156.156094088677</c:v>
                </c:pt>
                <c:pt idx="144">
                  <c:v>10116.851119032437</c:v>
                </c:pt>
                <c:pt idx="145">
                  <c:v>9998.2418747042411</c:v>
                </c:pt>
                <c:pt idx="146">
                  <c:v>10001.398991033548</c:v>
                </c:pt>
                <c:pt idx="147">
                  <c:v>10028.912218546775</c:v>
                </c:pt>
                <c:pt idx="148">
                  <c:v>9939.4187855715045</c:v>
                </c:pt>
                <c:pt idx="149">
                  <c:v>9892.5762940956738</c:v>
                </c:pt>
                <c:pt idx="150">
                  <c:v>9820.0735239537626</c:v>
                </c:pt>
                <c:pt idx="151">
                  <c:v>9773.3099981607411</c:v>
                </c:pt>
                <c:pt idx="152">
                  <c:v>9707.1715332263739</c:v>
                </c:pt>
                <c:pt idx="153">
                  <c:v>9703.4945186644036</c:v>
                </c:pt>
                <c:pt idx="154">
                  <c:v>9543.7880974015625</c:v>
                </c:pt>
                <c:pt idx="155">
                  <c:v>9554.789769206498</c:v>
                </c:pt>
                <c:pt idx="156">
                  <c:v>9317.0478571330896</c:v>
                </c:pt>
                <c:pt idx="157">
                  <c:v>8880.1943913141058</c:v>
                </c:pt>
                <c:pt idx="158">
                  <c:v>8781.0989460976634</c:v>
                </c:pt>
                <c:pt idx="159">
                  <c:v>6528.2336359169167</c:v>
                </c:pt>
                <c:pt idx="160">
                  <c:v>6555.746863430144</c:v>
                </c:pt>
                <c:pt idx="161">
                  <c:v>6554.8980252498859</c:v>
                </c:pt>
                <c:pt idx="162">
                  <c:v>6582.4112527631132</c:v>
                </c:pt>
                <c:pt idx="163">
                  <c:v>5759.5574911096919</c:v>
                </c:pt>
                <c:pt idx="164">
                  <c:v>5737.942092883668</c:v>
                </c:pt>
                <c:pt idx="165">
                  <c:v>5415.0364742058882</c:v>
                </c:pt>
                <c:pt idx="166">
                  <c:v>5267.5269539735655</c:v>
                </c:pt>
                <c:pt idx="167">
                  <c:v>5117.9406282489108</c:v>
                </c:pt>
                <c:pt idx="168">
                  <c:v>4928.8467747158047</c:v>
                </c:pt>
                <c:pt idx="169">
                  <c:v>4893.5656186882461</c:v>
                </c:pt>
                <c:pt idx="170">
                  <c:v>4921.0788462014734</c:v>
                </c:pt>
                <c:pt idx="171">
                  <c:v>4924.6912746883663</c:v>
                </c:pt>
                <c:pt idx="172">
                  <c:v>4923.4862211157733</c:v>
                </c:pt>
                <c:pt idx="173">
                  <c:v>4950.9994486290007</c:v>
                </c:pt>
                <c:pt idx="174">
                  <c:v>4955.046145587773</c:v>
                </c:pt>
                <c:pt idx="175">
                  <c:v>4982.5593731010003</c:v>
                </c:pt>
                <c:pt idx="176">
                  <c:v>5010.0726006142277</c:v>
                </c:pt>
                <c:pt idx="177">
                  <c:v>5037.585828127455</c:v>
                </c:pt>
                <c:pt idx="178">
                  <c:v>5049.6480494636653</c:v>
                </c:pt>
                <c:pt idx="179">
                  <c:v>5033.3046742080824</c:v>
                </c:pt>
                <c:pt idx="180">
                  <c:v>5031.232945748091</c:v>
                </c:pt>
                <c:pt idx="181">
                  <c:v>4999.9381513688086</c:v>
                </c:pt>
                <c:pt idx="182">
                  <c:v>4967.6551155173083</c:v>
                </c:pt>
                <c:pt idx="183">
                  <c:v>4954.0503866680256</c:v>
                </c:pt>
                <c:pt idx="184">
                  <c:v>4888.1503230897542</c:v>
                </c:pt>
                <c:pt idx="185">
                  <c:v>4826.7405782511742</c:v>
                </c:pt>
                <c:pt idx="186">
                  <c:v>4831.4671229777186</c:v>
                </c:pt>
                <c:pt idx="187">
                  <c:v>4853.469855193217</c:v>
                </c:pt>
                <c:pt idx="188">
                  <c:v>4838.3991055074821</c:v>
                </c:pt>
                <c:pt idx="189">
                  <c:v>4806.8377399804895</c:v>
                </c:pt>
                <c:pt idx="190">
                  <c:v>4793.9142034915094</c:v>
                </c:pt>
                <c:pt idx="191">
                  <c:v>4821.4274310047367</c:v>
                </c:pt>
                <c:pt idx="192">
                  <c:v>4764.6010436635288</c:v>
                </c:pt>
                <c:pt idx="193">
                  <c:v>4659.4995973421792</c:v>
                </c:pt>
                <c:pt idx="194">
                  <c:v>4687.0128248554065</c:v>
                </c:pt>
                <c:pt idx="195">
                  <c:v>4686.863810414181</c:v>
                </c:pt>
                <c:pt idx="196">
                  <c:v>4714.3770379274083</c:v>
                </c:pt>
                <c:pt idx="197">
                  <c:v>4741.8902654406356</c:v>
                </c:pt>
                <c:pt idx="198">
                  <c:v>4759.7534055822571</c:v>
                </c:pt>
                <c:pt idx="199">
                  <c:v>4641.8855172396134</c:v>
                </c:pt>
                <c:pt idx="200">
                  <c:v>4588.1008435922922</c:v>
                </c:pt>
                <c:pt idx="201">
                  <c:v>4615.6140711055195</c:v>
                </c:pt>
                <c:pt idx="202">
                  <c:v>4541.609325013228</c:v>
                </c:pt>
                <c:pt idx="203">
                  <c:v>4569.1225525264554</c:v>
                </c:pt>
                <c:pt idx="204">
                  <c:v>4596.6357800396827</c:v>
                </c:pt>
                <c:pt idx="205">
                  <c:v>4624.14900755291</c:v>
                </c:pt>
                <c:pt idx="206">
                  <c:v>4559.2478287415815</c:v>
                </c:pt>
                <c:pt idx="207">
                  <c:v>4577.3096499612975</c:v>
                </c:pt>
                <c:pt idx="208">
                  <c:v>4368.6630233938786</c:v>
                </c:pt>
                <c:pt idx="209">
                  <c:v>4396.1762509071059</c:v>
                </c:pt>
                <c:pt idx="210">
                  <c:v>4371.338123049939</c:v>
                </c:pt>
                <c:pt idx="211">
                  <c:v>4117.3032027893378</c:v>
                </c:pt>
                <c:pt idx="212">
                  <c:v>4144.8164303025651</c:v>
                </c:pt>
                <c:pt idx="213">
                  <c:v>4172.3296578157924</c:v>
                </c:pt>
                <c:pt idx="214">
                  <c:v>4090.8580126956722</c:v>
                </c:pt>
                <c:pt idx="215">
                  <c:v>4112.1274500237996</c:v>
                </c:pt>
                <c:pt idx="216">
                  <c:v>4080.5074621758154</c:v>
                </c:pt>
                <c:pt idx="217">
                  <c:v>3904.0458623740933</c:v>
                </c:pt>
                <c:pt idx="218">
                  <c:v>3888.9494874392694</c:v>
                </c:pt>
                <c:pt idx="219">
                  <c:v>3650.771200653388</c:v>
                </c:pt>
                <c:pt idx="220">
                  <c:v>3569.6013766034926</c:v>
                </c:pt>
                <c:pt idx="221">
                  <c:v>3489.5901120176336</c:v>
                </c:pt>
                <c:pt idx="222">
                  <c:v>3490.0660042409891</c:v>
                </c:pt>
                <c:pt idx="223">
                  <c:v>3427.4060483752437</c:v>
                </c:pt>
                <c:pt idx="224">
                  <c:v>3441.7763209903201</c:v>
                </c:pt>
                <c:pt idx="225">
                  <c:v>3393.695494430815</c:v>
                </c:pt>
                <c:pt idx="226">
                  <c:v>2840.2148372572583</c:v>
                </c:pt>
                <c:pt idx="227">
                  <c:v>2836.439549867046</c:v>
                </c:pt>
                <c:pt idx="228">
                  <c:v>2686.01682014888</c:v>
                </c:pt>
                <c:pt idx="229">
                  <c:v>2713.5300476621073</c:v>
                </c:pt>
                <c:pt idx="230">
                  <c:v>2703.7947992331365</c:v>
                </c:pt>
                <c:pt idx="231">
                  <c:v>2575.904453530291</c:v>
                </c:pt>
                <c:pt idx="232">
                  <c:v>2386.2143054866851</c:v>
                </c:pt>
                <c:pt idx="233">
                  <c:v>2413.7275329999125</c:v>
                </c:pt>
                <c:pt idx="234">
                  <c:v>2441.2407605131398</c:v>
                </c:pt>
                <c:pt idx="235">
                  <c:v>2390.7393169113466</c:v>
                </c:pt>
                <c:pt idx="236">
                  <c:v>2418.2525444245739</c:v>
                </c:pt>
                <c:pt idx="237">
                  <c:v>2366.4290326010623</c:v>
                </c:pt>
                <c:pt idx="238">
                  <c:v>2393.9422601142896</c:v>
                </c:pt>
                <c:pt idx="239">
                  <c:v>2334.2914252883575</c:v>
                </c:pt>
                <c:pt idx="240">
                  <c:v>2361.8046528015848</c:v>
                </c:pt>
                <c:pt idx="241">
                  <c:v>2274.2432641555902</c:v>
                </c:pt>
                <c:pt idx="242">
                  <c:v>2072.824233884101</c:v>
                </c:pt>
                <c:pt idx="243">
                  <c:v>1877.2004226182664</c:v>
                </c:pt>
                <c:pt idx="244">
                  <c:v>1885.8066669955538</c:v>
                </c:pt>
                <c:pt idx="245">
                  <c:v>1782.0145980488458</c:v>
                </c:pt>
                <c:pt idx="246">
                  <c:v>1542.4366915989435</c:v>
                </c:pt>
                <c:pt idx="247">
                  <c:v>1487.575942011506</c:v>
                </c:pt>
                <c:pt idx="248">
                  <c:v>1428.7677142695607</c:v>
                </c:pt>
                <c:pt idx="249">
                  <c:v>1412.6579451480852</c:v>
                </c:pt>
                <c:pt idx="250">
                  <c:v>1360.9234429720186</c:v>
                </c:pt>
                <c:pt idx="251">
                  <c:v>883.48458310205797</c:v>
                </c:pt>
                <c:pt idx="252">
                  <c:v>607.67027308280103</c:v>
                </c:pt>
                <c:pt idx="253">
                  <c:v>404.29894010556569</c:v>
                </c:pt>
                <c:pt idx="254">
                  <c:v>273.69246459437608</c:v>
                </c:pt>
                <c:pt idx="255">
                  <c:v>229.6806087340409</c:v>
                </c:pt>
                <c:pt idx="256">
                  <c:v>140.0442101492676</c:v>
                </c:pt>
                <c:pt idx="257">
                  <c:v>141.13135643682267</c:v>
                </c:pt>
                <c:pt idx="258">
                  <c:v>-82.539682539682531</c:v>
                </c:pt>
                <c:pt idx="259">
                  <c:v>-55.026455026455011</c:v>
                </c:pt>
                <c:pt idx="260">
                  <c:v>-27.51322751322752</c:v>
                </c:pt>
              </c:numCache>
            </c:numRef>
          </c:yVal>
          <c:smooth val="1"/>
        </c:ser>
        <c:ser>
          <c:idx val="3"/>
          <c:order val="3"/>
          <c:tx>
            <c:v>OSLG 0.2%</c:v>
          </c:tx>
          <c:marker>
            <c:symbol val="none"/>
          </c:marker>
          <c:xVal>
            <c:numRef>
              <c:f>CmcMarkets!$AU$20:$AU$280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42727</c:v>
                </c:pt>
                <c:pt idx="30">
                  <c:v>42726</c:v>
                </c:pt>
                <c:pt idx="31">
                  <c:v>42725</c:v>
                </c:pt>
                <c:pt idx="32">
                  <c:v>42724</c:v>
                </c:pt>
                <c:pt idx="33">
                  <c:v>42723</c:v>
                </c:pt>
                <c:pt idx="34">
                  <c:v>42720</c:v>
                </c:pt>
                <c:pt idx="35">
                  <c:v>42719</c:v>
                </c:pt>
                <c:pt idx="36">
                  <c:v>42718</c:v>
                </c:pt>
                <c:pt idx="37">
                  <c:v>42717</c:v>
                </c:pt>
                <c:pt idx="38">
                  <c:v>42716</c:v>
                </c:pt>
                <c:pt idx="39">
                  <c:v>42713</c:v>
                </c:pt>
                <c:pt idx="40">
                  <c:v>42712</c:v>
                </c:pt>
                <c:pt idx="41">
                  <c:v>42711</c:v>
                </c:pt>
                <c:pt idx="42">
                  <c:v>42710</c:v>
                </c:pt>
                <c:pt idx="43">
                  <c:v>42709</c:v>
                </c:pt>
                <c:pt idx="44">
                  <c:v>42706</c:v>
                </c:pt>
                <c:pt idx="45">
                  <c:v>42705</c:v>
                </c:pt>
                <c:pt idx="46">
                  <c:v>42704</c:v>
                </c:pt>
                <c:pt idx="47">
                  <c:v>42703</c:v>
                </c:pt>
                <c:pt idx="48">
                  <c:v>42702</c:v>
                </c:pt>
                <c:pt idx="49">
                  <c:v>42699</c:v>
                </c:pt>
                <c:pt idx="50">
                  <c:v>42698</c:v>
                </c:pt>
                <c:pt idx="51">
                  <c:v>42697</c:v>
                </c:pt>
                <c:pt idx="52">
                  <c:v>42696</c:v>
                </c:pt>
                <c:pt idx="53">
                  <c:v>42695</c:v>
                </c:pt>
                <c:pt idx="54">
                  <c:v>42692</c:v>
                </c:pt>
                <c:pt idx="55">
                  <c:v>42691</c:v>
                </c:pt>
                <c:pt idx="56">
                  <c:v>42690</c:v>
                </c:pt>
                <c:pt idx="57">
                  <c:v>42689</c:v>
                </c:pt>
                <c:pt idx="58">
                  <c:v>42688</c:v>
                </c:pt>
                <c:pt idx="59">
                  <c:v>42685</c:v>
                </c:pt>
                <c:pt idx="60">
                  <c:v>42684</c:v>
                </c:pt>
                <c:pt idx="61">
                  <c:v>42683</c:v>
                </c:pt>
                <c:pt idx="62">
                  <c:v>42682</c:v>
                </c:pt>
                <c:pt idx="63">
                  <c:v>42681</c:v>
                </c:pt>
                <c:pt idx="64">
                  <c:v>42678</c:v>
                </c:pt>
                <c:pt idx="65">
                  <c:v>42677</c:v>
                </c:pt>
                <c:pt idx="66">
                  <c:v>42676</c:v>
                </c:pt>
                <c:pt idx="67">
                  <c:v>42675</c:v>
                </c:pt>
                <c:pt idx="68">
                  <c:v>42674</c:v>
                </c:pt>
                <c:pt idx="69">
                  <c:v>42671</c:v>
                </c:pt>
                <c:pt idx="70">
                  <c:v>42670</c:v>
                </c:pt>
                <c:pt idx="71">
                  <c:v>42669</c:v>
                </c:pt>
                <c:pt idx="72">
                  <c:v>42668</c:v>
                </c:pt>
                <c:pt idx="73">
                  <c:v>42667</c:v>
                </c:pt>
                <c:pt idx="74">
                  <c:v>42664</c:v>
                </c:pt>
                <c:pt idx="75">
                  <c:v>42663</c:v>
                </c:pt>
                <c:pt idx="76">
                  <c:v>42662</c:v>
                </c:pt>
                <c:pt idx="77">
                  <c:v>42661</c:v>
                </c:pt>
                <c:pt idx="78">
                  <c:v>42660</c:v>
                </c:pt>
                <c:pt idx="79">
                  <c:v>42657</c:v>
                </c:pt>
                <c:pt idx="80">
                  <c:v>42656</c:v>
                </c:pt>
                <c:pt idx="81">
                  <c:v>42655</c:v>
                </c:pt>
                <c:pt idx="82">
                  <c:v>42654</c:v>
                </c:pt>
                <c:pt idx="83">
                  <c:v>42653</c:v>
                </c:pt>
                <c:pt idx="84">
                  <c:v>42650</c:v>
                </c:pt>
                <c:pt idx="85">
                  <c:v>42649</c:v>
                </c:pt>
                <c:pt idx="86">
                  <c:v>42648</c:v>
                </c:pt>
                <c:pt idx="87">
                  <c:v>42647</c:v>
                </c:pt>
                <c:pt idx="88">
                  <c:v>42646</c:v>
                </c:pt>
                <c:pt idx="89">
                  <c:v>42643</c:v>
                </c:pt>
                <c:pt idx="90">
                  <c:v>42642</c:v>
                </c:pt>
                <c:pt idx="91">
                  <c:v>42641</c:v>
                </c:pt>
                <c:pt idx="92">
                  <c:v>42640</c:v>
                </c:pt>
                <c:pt idx="93">
                  <c:v>42639</c:v>
                </c:pt>
                <c:pt idx="94">
                  <c:v>42636</c:v>
                </c:pt>
                <c:pt idx="95">
                  <c:v>42635</c:v>
                </c:pt>
                <c:pt idx="96">
                  <c:v>42634</c:v>
                </c:pt>
                <c:pt idx="97">
                  <c:v>42633</c:v>
                </c:pt>
                <c:pt idx="98">
                  <c:v>42632</c:v>
                </c:pt>
                <c:pt idx="99">
                  <c:v>42629</c:v>
                </c:pt>
                <c:pt idx="100">
                  <c:v>42628</c:v>
                </c:pt>
                <c:pt idx="101">
                  <c:v>42627</c:v>
                </c:pt>
                <c:pt idx="102">
                  <c:v>42626</c:v>
                </c:pt>
                <c:pt idx="103">
                  <c:v>42625</c:v>
                </c:pt>
                <c:pt idx="104">
                  <c:v>42622</c:v>
                </c:pt>
                <c:pt idx="105">
                  <c:v>42621</c:v>
                </c:pt>
                <c:pt idx="106">
                  <c:v>42620</c:v>
                </c:pt>
                <c:pt idx="107">
                  <c:v>42619</c:v>
                </c:pt>
                <c:pt idx="108">
                  <c:v>42618</c:v>
                </c:pt>
                <c:pt idx="109">
                  <c:v>42615</c:v>
                </c:pt>
                <c:pt idx="110">
                  <c:v>42614</c:v>
                </c:pt>
                <c:pt idx="111">
                  <c:v>42613</c:v>
                </c:pt>
                <c:pt idx="112">
                  <c:v>42612</c:v>
                </c:pt>
                <c:pt idx="113">
                  <c:v>42611</c:v>
                </c:pt>
                <c:pt idx="114">
                  <c:v>42608</c:v>
                </c:pt>
                <c:pt idx="115">
                  <c:v>42607</c:v>
                </c:pt>
                <c:pt idx="116">
                  <c:v>42606</c:v>
                </c:pt>
                <c:pt idx="117">
                  <c:v>42605</c:v>
                </c:pt>
                <c:pt idx="118">
                  <c:v>42604</c:v>
                </c:pt>
                <c:pt idx="119">
                  <c:v>42601</c:v>
                </c:pt>
                <c:pt idx="120">
                  <c:v>42600</c:v>
                </c:pt>
                <c:pt idx="121">
                  <c:v>42599</c:v>
                </c:pt>
                <c:pt idx="122">
                  <c:v>42598</c:v>
                </c:pt>
                <c:pt idx="123">
                  <c:v>42594</c:v>
                </c:pt>
                <c:pt idx="124">
                  <c:v>42593</c:v>
                </c:pt>
                <c:pt idx="125">
                  <c:v>42592</c:v>
                </c:pt>
                <c:pt idx="126">
                  <c:v>42591</c:v>
                </c:pt>
                <c:pt idx="127">
                  <c:v>42590</c:v>
                </c:pt>
                <c:pt idx="128">
                  <c:v>42587</c:v>
                </c:pt>
                <c:pt idx="129">
                  <c:v>42586</c:v>
                </c:pt>
                <c:pt idx="130">
                  <c:v>42585</c:v>
                </c:pt>
                <c:pt idx="131">
                  <c:v>42584</c:v>
                </c:pt>
                <c:pt idx="132">
                  <c:v>42583</c:v>
                </c:pt>
                <c:pt idx="133">
                  <c:v>42580</c:v>
                </c:pt>
                <c:pt idx="134">
                  <c:v>42579</c:v>
                </c:pt>
                <c:pt idx="135">
                  <c:v>42578</c:v>
                </c:pt>
                <c:pt idx="136">
                  <c:v>42577</c:v>
                </c:pt>
                <c:pt idx="137">
                  <c:v>42576</c:v>
                </c:pt>
                <c:pt idx="138">
                  <c:v>42573</c:v>
                </c:pt>
                <c:pt idx="139">
                  <c:v>42572</c:v>
                </c:pt>
                <c:pt idx="140">
                  <c:v>42571</c:v>
                </c:pt>
                <c:pt idx="141">
                  <c:v>42570</c:v>
                </c:pt>
                <c:pt idx="142">
                  <c:v>42569</c:v>
                </c:pt>
                <c:pt idx="143">
                  <c:v>42566</c:v>
                </c:pt>
                <c:pt idx="144">
                  <c:v>42565</c:v>
                </c:pt>
                <c:pt idx="145">
                  <c:v>42564</c:v>
                </c:pt>
                <c:pt idx="146">
                  <c:v>42563</c:v>
                </c:pt>
                <c:pt idx="147">
                  <c:v>42562</c:v>
                </c:pt>
                <c:pt idx="148">
                  <c:v>42559</c:v>
                </c:pt>
                <c:pt idx="149">
                  <c:v>42558</c:v>
                </c:pt>
                <c:pt idx="150">
                  <c:v>42557</c:v>
                </c:pt>
                <c:pt idx="151">
                  <c:v>42556</c:v>
                </c:pt>
                <c:pt idx="152">
                  <c:v>42555</c:v>
                </c:pt>
                <c:pt idx="153">
                  <c:v>42552</c:v>
                </c:pt>
                <c:pt idx="154">
                  <c:v>42551</c:v>
                </c:pt>
                <c:pt idx="155">
                  <c:v>42550</c:v>
                </c:pt>
                <c:pt idx="156">
                  <c:v>42549</c:v>
                </c:pt>
                <c:pt idx="157">
                  <c:v>42548</c:v>
                </c:pt>
                <c:pt idx="158">
                  <c:v>42545</c:v>
                </c:pt>
                <c:pt idx="159">
                  <c:v>42544</c:v>
                </c:pt>
                <c:pt idx="160">
                  <c:v>42543</c:v>
                </c:pt>
                <c:pt idx="161">
                  <c:v>42542</c:v>
                </c:pt>
                <c:pt idx="162">
                  <c:v>42541</c:v>
                </c:pt>
                <c:pt idx="163">
                  <c:v>42538</c:v>
                </c:pt>
                <c:pt idx="164">
                  <c:v>42537</c:v>
                </c:pt>
                <c:pt idx="165">
                  <c:v>42536</c:v>
                </c:pt>
                <c:pt idx="166">
                  <c:v>42535</c:v>
                </c:pt>
                <c:pt idx="167">
                  <c:v>42534</c:v>
                </c:pt>
                <c:pt idx="168">
                  <c:v>42531</c:v>
                </c:pt>
                <c:pt idx="169">
                  <c:v>42530</c:v>
                </c:pt>
                <c:pt idx="170">
                  <c:v>42529</c:v>
                </c:pt>
                <c:pt idx="171">
                  <c:v>42528</c:v>
                </c:pt>
                <c:pt idx="172">
                  <c:v>42527</c:v>
                </c:pt>
                <c:pt idx="173">
                  <c:v>42524</c:v>
                </c:pt>
                <c:pt idx="174">
                  <c:v>42523</c:v>
                </c:pt>
                <c:pt idx="175">
                  <c:v>42522</c:v>
                </c:pt>
                <c:pt idx="176">
                  <c:v>42521</c:v>
                </c:pt>
                <c:pt idx="177">
                  <c:v>42520</c:v>
                </c:pt>
                <c:pt idx="178">
                  <c:v>42517</c:v>
                </c:pt>
                <c:pt idx="179">
                  <c:v>42516</c:v>
                </c:pt>
                <c:pt idx="180">
                  <c:v>42515</c:v>
                </c:pt>
                <c:pt idx="181">
                  <c:v>42514</c:v>
                </c:pt>
                <c:pt idx="182">
                  <c:v>42513</c:v>
                </c:pt>
                <c:pt idx="183">
                  <c:v>42510</c:v>
                </c:pt>
                <c:pt idx="184">
                  <c:v>42509</c:v>
                </c:pt>
                <c:pt idx="185">
                  <c:v>42508</c:v>
                </c:pt>
                <c:pt idx="186">
                  <c:v>42507</c:v>
                </c:pt>
                <c:pt idx="187">
                  <c:v>42506</c:v>
                </c:pt>
                <c:pt idx="188">
                  <c:v>42503</c:v>
                </c:pt>
                <c:pt idx="189">
                  <c:v>42502</c:v>
                </c:pt>
                <c:pt idx="190">
                  <c:v>42501</c:v>
                </c:pt>
                <c:pt idx="191">
                  <c:v>42500</c:v>
                </c:pt>
                <c:pt idx="192">
                  <c:v>42499</c:v>
                </c:pt>
                <c:pt idx="193">
                  <c:v>42496</c:v>
                </c:pt>
                <c:pt idx="194">
                  <c:v>42495</c:v>
                </c:pt>
                <c:pt idx="195">
                  <c:v>42494</c:v>
                </c:pt>
                <c:pt idx="196">
                  <c:v>42493</c:v>
                </c:pt>
                <c:pt idx="197">
                  <c:v>42492</c:v>
                </c:pt>
                <c:pt idx="198">
                  <c:v>42489</c:v>
                </c:pt>
                <c:pt idx="199">
                  <c:v>42488</c:v>
                </c:pt>
                <c:pt idx="200">
                  <c:v>42487</c:v>
                </c:pt>
                <c:pt idx="201">
                  <c:v>42486</c:v>
                </c:pt>
                <c:pt idx="202">
                  <c:v>42485</c:v>
                </c:pt>
                <c:pt idx="203">
                  <c:v>42482</c:v>
                </c:pt>
                <c:pt idx="204">
                  <c:v>42481</c:v>
                </c:pt>
                <c:pt idx="205">
                  <c:v>42480</c:v>
                </c:pt>
                <c:pt idx="206">
                  <c:v>42479</c:v>
                </c:pt>
                <c:pt idx="207">
                  <c:v>42478</c:v>
                </c:pt>
                <c:pt idx="208">
                  <c:v>42475</c:v>
                </c:pt>
                <c:pt idx="209">
                  <c:v>42474</c:v>
                </c:pt>
                <c:pt idx="210">
                  <c:v>42473</c:v>
                </c:pt>
                <c:pt idx="211">
                  <c:v>42472</c:v>
                </c:pt>
                <c:pt idx="212">
                  <c:v>42471</c:v>
                </c:pt>
                <c:pt idx="213">
                  <c:v>42468</c:v>
                </c:pt>
                <c:pt idx="214">
                  <c:v>42467</c:v>
                </c:pt>
                <c:pt idx="215">
                  <c:v>42466</c:v>
                </c:pt>
                <c:pt idx="216">
                  <c:v>42465</c:v>
                </c:pt>
                <c:pt idx="217">
                  <c:v>42464</c:v>
                </c:pt>
                <c:pt idx="218">
                  <c:v>42461</c:v>
                </c:pt>
                <c:pt idx="219">
                  <c:v>42460</c:v>
                </c:pt>
                <c:pt idx="220">
                  <c:v>42459</c:v>
                </c:pt>
                <c:pt idx="221">
                  <c:v>42458</c:v>
                </c:pt>
                <c:pt idx="222">
                  <c:v>42453</c:v>
                </c:pt>
                <c:pt idx="223">
                  <c:v>42452</c:v>
                </c:pt>
                <c:pt idx="224">
                  <c:v>42451</c:v>
                </c:pt>
                <c:pt idx="225">
                  <c:v>42450</c:v>
                </c:pt>
                <c:pt idx="226">
                  <c:v>42447</c:v>
                </c:pt>
                <c:pt idx="227">
                  <c:v>42446</c:v>
                </c:pt>
                <c:pt idx="228">
                  <c:v>42445</c:v>
                </c:pt>
                <c:pt idx="229">
                  <c:v>42444</c:v>
                </c:pt>
                <c:pt idx="230">
                  <c:v>42443</c:v>
                </c:pt>
                <c:pt idx="231">
                  <c:v>42440</c:v>
                </c:pt>
                <c:pt idx="232">
                  <c:v>42439</c:v>
                </c:pt>
                <c:pt idx="233">
                  <c:v>42438</c:v>
                </c:pt>
                <c:pt idx="234">
                  <c:v>42437</c:v>
                </c:pt>
                <c:pt idx="235">
                  <c:v>42436</c:v>
                </c:pt>
                <c:pt idx="236">
                  <c:v>42433</c:v>
                </c:pt>
                <c:pt idx="237">
                  <c:v>42432</c:v>
                </c:pt>
                <c:pt idx="238">
                  <c:v>42431</c:v>
                </c:pt>
                <c:pt idx="239">
                  <c:v>42430</c:v>
                </c:pt>
                <c:pt idx="240">
                  <c:v>42429</c:v>
                </c:pt>
                <c:pt idx="241">
                  <c:v>42426</c:v>
                </c:pt>
                <c:pt idx="242">
                  <c:v>42425</c:v>
                </c:pt>
                <c:pt idx="243">
                  <c:v>42424</c:v>
                </c:pt>
                <c:pt idx="244">
                  <c:v>42423</c:v>
                </c:pt>
                <c:pt idx="245">
                  <c:v>42422</c:v>
                </c:pt>
                <c:pt idx="246">
                  <c:v>42419</c:v>
                </c:pt>
                <c:pt idx="247">
                  <c:v>42418</c:v>
                </c:pt>
                <c:pt idx="248">
                  <c:v>42417</c:v>
                </c:pt>
                <c:pt idx="249">
                  <c:v>42416</c:v>
                </c:pt>
                <c:pt idx="250">
                  <c:v>42415</c:v>
                </c:pt>
                <c:pt idx="251">
                  <c:v>42412</c:v>
                </c:pt>
                <c:pt idx="252">
                  <c:v>42411</c:v>
                </c:pt>
                <c:pt idx="253">
                  <c:v>42410</c:v>
                </c:pt>
                <c:pt idx="254">
                  <c:v>42409</c:v>
                </c:pt>
                <c:pt idx="255">
                  <c:v>42408</c:v>
                </c:pt>
                <c:pt idx="256">
                  <c:v>42405</c:v>
                </c:pt>
                <c:pt idx="257">
                  <c:v>42404</c:v>
                </c:pt>
                <c:pt idx="258">
                  <c:v>42403</c:v>
                </c:pt>
                <c:pt idx="259">
                  <c:v>42402</c:v>
                </c:pt>
                <c:pt idx="260">
                  <c:v>42401</c:v>
                </c:pt>
              </c:numCache>
            </c:numRef>
          </c:xVal>
          <c:yVal>
            <c:numRef>
              <c:f>CmcMarkets!$AY$20:$AY$280</c:f>
              <c:numCache>
                <c:formatCode>0.00</c:formatCode>
                <c:ptCount val="261"/>
                <c:pt idx="0">
                  <c:v>17490.553156357986</c:v>
                </c:pt>
                <c:pt idx="1">
                  <c:v>17516.744036441996</c:v>
                </c:pt>
                <c:pt idx="2">
                  <c:v>17544.257263955224</c:v>
                </c:pt>
                <c:pt idx="3">
                  <c:v>17482.792857951972</c:v>
                </c:pt>
                <c:pt idx="4">
                  <c:v>17510.306085465199</c:v>
                </c:pt>
                <c:pt idx="5">
                  <c:v>17479.03133094266</c:v>
                </c:pt>
                <c:pt idx="6">
                  <c:v>17478.168477496718</c:v>
                </c:pt>
                <c:pt idx="7">
                  <c:v>17410.129891417091</c:v>
                </c:pt>
                <c:pt idx="8">
                  <c:v>17287.18627916179</c:v>
                </c:pt>
                <c:pt idx="9">
                  <c:v>17279.631451579942</c:v>
                </c:pt>
                <c:pt idx="10">
                  <c:v>17296.333873581112</c:v>
                </c:pt>
                <c:pt idx="11">
                  <c:v>17272.890281470511</c:v>
                </c:pt>
                <c:pt idx="12">
                  <c:v>17288.291014856004</c:v>
                </c:pt>
                <c:pt idx="13">
                  <c:v>17294.215664382609</c:v>
                </c:pt>
                <c:pt idx="14">
                  <c:v>17285.455997857898</c:v>
                </c:pt>
                <c:pt idx="15">
                  <c:v>17273.331711928477</c:v>
                </c:pt>
                <c:pt idx="16">
                  <c:v>17181.584295537494</c:v>
                </c:pt>
                <c:pt idx="17">
                  <c:v>17158.081058663152</c:v>
                </c:pt>
                <c:pt idx="18">
                  <c:v>17185.59428617638</c:v>
                </c:pt>
                <c:pt idx="19">
                  <c:v>17191.717059195704</c:v>
                </c:pt>
                <c:pt idx="20">
                  <c:v>17169.060020379726</c:v>
                </c:pt>
                <c:pt idx="21">
                  <c:v>17141.05884159674</c:v>
                </c:pt>
                <c:pt idx="22">
                  <c:v>17168.572069109967</c:v>
                </c:pt>
                <c:pt idx="23">
                  <c:v>17110.76837377288</c:v>
                </c:pt>
                <c:pt idx="24">
                  <c:v>17046.697118677035</c:v>
                </c:pt>
                <c:pt idx="25">
                  <c:v>17027.556049538569</c:v>
                </c:pt>
                <c:pt idx="26">
                  <c:v>17043.752018504114</c:v>
                </c:pt>
                <c:pt idx="27">
                  <c:v>17039.208699930292</c:v>
                </c:pt>
                <c:pt idx="28">
                  <c:v>17066.721927443519</c:v>
                </c:pt>
                <c:pt idx="29">
                  <c:v>17094.235154956747</c:v>
                </c:pt>
                <c:pt idx="30">
                  <c:v>17090.35488110529</c:v>
                </c:pt>
                <c:pt idx="31">
                  <c:v>17106.584131159205</c:v>
                </c:pt>
                <c:pt idx="32">
                  <c:v>17134.097358672432</c:v>
                </c:pt>
                <c:pt idx="33">
                  <c:v>17161.610586185659</c:v>
                </c:pt>
                <c:pt idx="34">
                  <c:v>17005.072159138759</c:v>
                </c:pt>
                <c:pt idx="35">
                  <c:v>16924.989590684392</c:v>
                </c:pt>
                <c:pt idx="36">
                  <c:v>16952.502818197619</c:v>
                </c:pt>
                <c:pt idx="37">
                  <c:v>16965.808080027473</c:v>
                </c:pt>
                <c:pt idx="38">
                  <c:v>16993.3213075407</c:v>
                </c:pt>
                <c:pt idx="39">
                  <c:v>16952.037501808565</c:v>
                </c:pt>
                <c:pt idx="40">
                  <c:v>16920.997681363951</c:v>
                </c:pt>
                <c:pt idx="41">
                  <c:v>16861.878734892602</c:v>
                </c:pt>
                <c:pt idx="42">
                  <c:v>16709.054099001984</c:v>
                </c:pt>
                <c:pt idx="43">
                  <c:v>16719.340114156705</c:v>
                </c:pt>
                <c:pt idx="44">
                  <c:v>16344.926395671859</c:v>
                </c:pt>
                <c:pt idx="45">
                  <c:v>16317.810998176714</c:v>
                </c:pt>
                <c:pt idx="46">
                  <c:v>16339.675336951046</c:v>
                </c:pt>
                <c:pt idx="47">
                  <c:v>16345.049731173338</c:v>
                </c:pt>
                <c:pt idx="48">
                  <c:v>16372.562958686565</c:v>
                </c:pt>
                <c:pt idx="49">
                  <c:v>16266.435851512946</c:v>
                </c:pt>
                <c:pt idx="50">
                  <c:v>16293.949079026173</c:v>
                </c:pt>
                <c:pt idx="51">
                  <c:v>16304.18538330503</c:v>
                </c:pt>
                <c:pt idx="52">
                  <c:v>16281.656957405532</c:v>
                </c:pt>
                <c:pt idx="53">
                  <c:v>16207.77488682243</c:v>
                </c:pt>
                <c:pt idx="54">
                  <c:v>16235.288114335657</c:v>
                </c:pt>
                <c:pt idx="55">
                  <c:v>16251.471247697144</c:v>
                </c:pt>
                <c:pt idx="56">
                  <c:v>16202.259963210268</c:v>
                </c:pt>
                <c:pt idx="57">
                  <c:v>16183.814410901899</c:v>
                </c:pt>
                <c:pt idx="58">
                  <c:v>16197.948043329343</c:v>
                </c:pt>
                <c:pt idx="59">
                  <c:v>16025.574003819625</c:v>
                </c:pt>
                <c:pt idx="60">
                  <c:v>15901.164887575043</c:v>
                </c:pt>
                <c:pt idx="61">
                  <c:v>15699.556437190668</c:v>
                </c:pt>
                <c:pt idx="62">
                  <c:v>15081.947622683036</c:v>
                </c:pt>
                <c:pt idx="63">
                  <c:v>15090.105148421409</c:v>
                </c:pt>
                <c:pt idx="64">
                  <c:v>14898.010502190316</c:v>
                </c:pt>
                <c:pt idx="65">
                  <c:v>14910.250539843382</c:v>
                </c:pt>
                <c:pt idx="66">
                  <c:v>14895.92618587767</c:v>
                </c:pt>
                <c:pt idx="67">
                  <c:v>14855.908688411066</c:v>
                </c:pt>
                <c:pt idx="68">
                  <c:v>14872.255903056153</c:v>
                </c:pt>
                <c:pt idx="69">
                  <c:v>14848.407837366425</c:v>
                </c:pt>
                <c:pt idx="70">
                  <c:v>14801.85892278961</c:v>
                </c:pt>
                <c:pt idx="71">
                  <c:v>14829.372150302837</c:v>
                </c:pt>
                <c:pt idx="72">
                  <c:v>14856.885377816065</c:v>
                </c:pt>
                <c:pt idx="73">
                  <c:v>14883.955213130954</c:v>
                </c:pt>
                <c:pt idx="74">
                  <c:v>14867.556901427175</c:v>
                </c:pt>
                <c:pt idx="75">
                  <c:v>14839.322299956848</c:v>
                </c:pt>
                <c:pt idx="76">
                  <c:v>14863.667149007579</c:v>
                </c:pt>
                <c:pt idx="77">
                  <c:v>14854.653584520573</c:v>
                </c:pt>
                <c:pt idx="78">
                  <c:v>14789.068386451498</c:v>
                </c:pt>
                <c:pt idx="79">
                  <c:v>14816.581613964725</c:v>
                </c:pt>
                <c:pt idx="80">
                  <c:v>14844.094841477952</c:v>
                </c:pt>
                <c:pt idx="81">
                  <c:v>14774.725769509831</c:v>
                </c:pt>
                <c:pt idx="82">
                  <c:v>14802.238997023058</c:v>
                </c:pt>
                <c:pt idx="83">
                  <c:v>14776.338378265038</c:v>
                </c:pt>
                <c:pt idx="84">
                  <c:v>14790.944077480757</c:v>
                </c:pt>
                <c:pt idx="85">
                  <c:v>14818.457304993985</c:v>
                </c:pt>
                <c:pt idx="86">
                  <c:v>14819.829195597769</c:v>
                </c:pt>
                <c:pt idx="87">
                  <c:v>14708.601815264257</c:v>
                </c:pt>
                <c:pt idx="88">
                  <c:v>14731.541788034738</c:v>
                </c:pt>
                <c:pt idx="89">
                  <c:v>14721.717060469593</c:v>
                </c:pt>
                <c:pt idx="90">
                  <c:v>14460.416139305278</c:v>
                </c:pt>
                <c:pt idx="91">
                  <c:v>14263.121553457637</c:v>
                </c:pt>
                <c:pt idx="92">
                  <c:v>14205.947094049599</c:v>
                </c:pt>
                <c:pt idx="93">
                  <c:v>14104.952856676531</c:v>
                </c:pt>
                <c:pt idx="94">
                  <c:v>14013.667115627855</c:v>
                </c:pt>
                <c:pt idx="95">
                  <c:v>14021.552169751441</c:v>
                </c:pt>
                <c:pt idx="96">
                  <c:v>13896.156688287489</c:v>
                </c:pt>
                <c:pt idx="97">
                  <c:v>13724.846833238067</c:v>
                </c:pt>
                <c:pt idx="98">
                  <c:v>13749.225884108335</c:v>
                </c:pt>
                <c:pt idx="99">
                  <c:v>13441.28811747898</c:v>
                </c:pt>
                <c:pt idx="100">
                  <c:v>13379.354203397561</c:v>
                </c:pt>
                <c:pt idx="101">
                  <c:v>13312.410756804145</c:v>
                </c:pt>
                <c:pt idx="102">
                  <c:v>13295.02303196194</c:v>
                </c:pt>
                <c:pt idx="103">
                  <c:v>13212.200073271999</c:v>
                </c:pt>
                <c:pt idx="104">
                  <c:v>12948.884937888321</c:v>
                </c:pt>
                <c:pt idx="105">
                  <c:v>12940.479700603148</c:v>
                </c:pt>
                <c:pt idx="106">
                  <c:v>12967.992928116375</c:v>
                </c:pt>
                <c:pt idx="107">
                  <c:v>12947.901223973564</c:v>
                </c:pt>
                <c:pt idx="108">
                  <c:v>12914.347011187687</c:v>
                </c:pt>
                <c:pt idx="109">
                  <c:v>12888.881862260081</c:v>
                </c:pt>
                <c:pt idx="110">
                  <c:v>12823.104775797747</c:v>
                </c:pt>
                <c:pt idx="111">
                  <c:v>12850.618003310974</c:v>
                </c:pt>
                <c:pt idx="112">
                  <c:v>12846.297101362954</c:v>
                </c:pt>
                <c:pt idx="113">
                  <c:v>12816.02010167419</c:v>
                </c:pt>
                <c:pt idx="114">
                  <c:v>12723.635207678175</c:v>
                </c:pt>
                <c:pt idx="115">
                  <c:v>12751.148435191402</c:v>
                </c:pt>
                <c:pt idx="116">
                  <c:v>12718.350626372725</c:v>
                </c:pt>
                <c:pt idx="117">
                  <c:v>12668.20803430143</c:v>
                </c:pt>
                <c:pt idx="118">
                  <c:v>12629.049433191609</c:v>
                </c:pt>
                <c:pt idx="119">
                  <c:v>12656.562660704836</c:v>
                </c:pt>
                <c:pt idx="120">
                  <c:v>12595.149218675953</c:v>
                </c:pt>
                <c:pt idx="121">
                  <c:v>12497.757102081901</c:v>
                </c:pt>
                <c:pt idx="122">
                  <c:v>12511.064010288577</c:v>
                </c:pt>
                <c:pt idx="123">
                  <c:v>12469.476029848263</c:v>
                </c:pt>
                <c:pt idx="124">
                  <c:v>12496.989257361491</c:v>
                </c:pt>
                <c:pt idx="125">
                  <c:v>12524.502484874718</c:v>
                </c:pt>
                <c:pt idx="126">
                  <c:v>12475.70111162996</c:v>
                </c:pt>
                <c:pt idx="127">
                  <c:v>12503.214339143187</c:v>
                </c:pt>
                <c:pt idx="128">
                  <c:v>12475.07777532408</c:v>
                </c:pt>
                <c:pt idx="129">
                  <c:v>12456.044308271366</c:v>
                </c:pt>
                <c:pt idx="130">
                  <c:v>12431.719494253301</c:v>
                </c:pt>
                <c:pt idx="131">
                  <c:v>12392.337331232517</c:v>
                </c:pt>
                <c:pt idx="132">
                  <c:v>12395.421326300586</c:v>
                </c:pt>
                <c:pt idx="133">
                  <c:v>12145.967476323549</c:v>
                </c:pt>
                <c:pt idx="134">
                  <c:v>12111.543864193831</c:v>
                </c:pt>
                <c:pt idx="135">
                  <c:v>12127.322789842208</c:v>
                </c:pt>
                <c:pt idx="136">
                  <c:v>12153.537791815803</c:v>
                </c:pt>
                <c:pt idx="137">
                  <c:v>12178.501891626043</c:v>
                </c:pt>
                <c:pt idx="138">
                  <c:v>12206.015119139271</c:v>
                </c:pt>
                <c:pt idx="139">
                  <c:v>12160.950444647284</c:v>
                </c:pt>
                <c:pt idx="140">
                  <c:v>12140.712548319161</c:v>
                </c:pt>
                <c:pt idx="141">
                  <c:v>12080.526133590018</c:v>
                </c:pt>
                <c:pt idx="142">
                  <c:v>12043.677120260318</c:v>
                </c:pt>
                <c:pt idx="143">
                  <c:v>12042.439412778363</c:v>
                </c:pt>
                <c:pt idx="144">
                  <c:v>11983.134437722123</c:v>
                </c:pt>
                <c:pt idx="145">
                  <c:v>11844.525193393927</c:v>
                </c:pt>
                <c:pt idx="146">
                  <c:v>11827.682309723234</c:v>
                </c:pt>
                <c:pt idx="147">
                  <c:v>11853.10856688688</c:v>
                </c:pt>
                <c:pt idx="148">
                  <c:v>11743.61513391161</c:v>
                </c:pt>
                <c:pt idx="149">
                  <c:v>11676.772642435779</c:v>
                </c:pt>
                <c:pt idx="150">
                  <c:v>11584.269872293868</c:v>
                </c:pt>
                <c:pt idx="151">
                  <c:v>11517.506346500846</c:v>
                </c:pt>
                <c:pt idx="152">
                  <c:v>11431.367881566479</c:v>
                </c:pt>
                <c:pt idx="153">
                  <c:v>11407.690867004509</c:v>
                </c:pt>
                <c:pt idx="154">
                  <c:v>11227.984445741668</c:v>
                </c:pt>
                <c:pt idx="155">
                  <c:v>11218.986117546603</c:v>
                </c:pt>
                <c:pt idx="156">
                  <c:v>10961.244205473195</c:v>
                </c:pt>
                <c:pt idx="157">
                  <c:v>10504.390739654211</c:v>
                </c:pt>
                <c:pt idx="158">
                  <c:v>10385.295294437768</c:v>
                </c:pt>
                <c:pt idx="159">
                  <c:v>8112.4299842570226</c:v>
                </c:pt>
                <c:pt idx="160">
                  <c:v>8138.5304560454406</c:v>
                </c:pt>
                <c:pt idx="161">
                  <c:v>8117.6816178651825</c:v>
                </c:pt>
                <c:pt idx="162">
                  <c:v>8145.1948453784098</c:v>
                </c:pt>
                <c:pt idx="163">
                  <c:v>7302.3410837249885</c:v>
                </c:pt>
                <c:pt idx="164">
                  <c:v>7260.7256854989646</c:v>
                </c:pt>
                <c:pt idx="165">
                  <c:v>6917.8200668211848</c:v>
                </c:pt>
                <c:pt idx="166">
                  <c:v>6750.3105465888621</c:v>
                </c:pt>
                <c:pt idx="167">
                  <c:v>6580.7242208642083</c:v>
                </c:pt>
                <c:pt idx="168">
                  <c:v>6371.6303673311022</c:v>
                </c:pt>
                <c:pt idx="169">
                  <c:v>6316.3492113035436</c:v>
                </c:pt>
                <c:pt idx="170">
                  <c:v>6343.8624388167709</c:v>
                </c:pt>
                <c:pt idx="171">
                  <c:v>6327.4748673036638</c:v>
                </c:pt>
                <c:pt idx="172">
                  <c:v>6306.2698137310708</c:v>
                </c:pt>
                <c:pt idx="173">
                  <c:v>6321.1670640954908</c:v>
                </c:pt>
                <c:pt idx="174">
                  <c:v>6305.2137610542632</c:v>
                </c:pt>
                <c:pt idx="175">
                  <c:v>6332.7269885674905</c:v>
                </c:pt>
                <c:pt idx="176">
                  <c:v>6360.2402160807178</c:v>
                </c:pt>
                <c:pt idx="177">
                  <c:v>6387.7534435939451</c:v>
                </c:pt>
                <c:pt idx="178">
                  <c:v>6379.8156649301554</c:v>
                </c:pt>
                <c:pt idx="179">
                  <c:v>6343.4722896745725</c:v>
                </c:pt>
                <c:pt idx="180">
                  <c:v>6321.4005612145811</c:v>
                </c:pt>
                <c:pt idx="181">
                  <c:v>6270.1057668352987</c:v>
                </c:pt>
                <c:pt idx="182">
                  <c:v>6217.8227309837985</c:v>
                </c:pt>
                <c:pt idx="183">
                  <c:v>6184.2180021345157</c:v>
                </c:pt>
                <c:pt idx="184">
                  <c:v>6098.3179385562444</c:v>
                </c:pt>
                <c:pt idx="185">
                  <c:v>6016.9081937176643</c:v>
                </c:pt>
                <c:pt idx="186">
                  <c:v>6001.6347384442088</c:v>
                </c:pt>
                <c:pt idx="187">
                  <c:v>6003.6374706597071</c:v>
                </c:pt>
                <c:pt idx="188">
                  <c:v>5968.5667209739722</c:v>
                </c:pt>
                <c:pt idx="189">
                  <c:v>5917.0053554469796</c:v>
                </c:pt>
                <c:pt idx="190">
                  <c:v>5884.0818189579995</c:v>
                </c:pt>
                <c:pt idx="191">
                  <c:v>5911.5950464712269</c:v>
                </c:pt>
                <c:pt idx="192">
                  <c:v>5834.7686591300189</c:v>
                </c:pt>
                <c:pt idx="193">
                  <c:v>5709.6672128086693</c:v>
                </c:pt>
                <c:pt idx="194">
                  <c:v>5737.1804403218966</c:v>
                </c:pt>
                <c:pt idx="195">
                  <c:v>5717.0314258806711</c:v>
                </c:pt>
                <c:pt idx="196">
                  <c:v>5744.5446533938984</c:v>
                </c:pt>
                <c:pt idx="197">
                  <c:v>5770.5850808977402</c:v>
                </c:pt>
                <c:pt idx="198">
                  <c:v>5768.4482210393617</c:v>
                </c:pt>
                <c:pt idx="199">
                  <c:v>5630.580332696718</c:v>
                </c:pt>
                <c:pt idx="200">
                  <c:v>5556.7956590493968</c:v>
                </c:pt>
                <c:pt idx="201">
                  <c:v>5584.3088865626241</c:v>
                </c:pt>
                <c:pt idx="202">
                  <c:v>5490.3041404703326</c:v>
                </c:pt>
                <c:pt idx="203">
                  <c:v>5517.81736798356</c:v>
                </c:pt>
                <c:pt idx="204">
                  <c:v>5545.3305954967873</c:v>
                </c:pt>
                <c:pt idx="205">
                  <c:v>5558.5348199504633</c:v>
                </c:pt>
                <c:pt idx="206">
                  <c:v>5473.6336411391349</c:v>
                </c:pt>
                <c:pt idx="207">
                  <c:v>5471.6954623588508</c:v>
                </c:pt>
                <c:pt idx="208">
                  <c:v>5243.0488357914319</c:v>
                </c:pt>
                <c:pt idx="209">
                  <c:v>5270.5620633046592</c:v>
                </c:pt>
                <c:pt idx="210">
                  <c:v>5225.7239354474923</c:v>
                </c:pt>
                <c:pt idx="211">
                  <c:v>4951.6890151868911</c:v>
                </c:pt>
                <c:pt idx="212">
                  <c:v>4979.2022427001184</c:v>
                </c:pt>
                <c:pt idx="213">
                  <c:v>5006.7154702133457</c:v>
                </c:pt>
                <c:pt idx="214">
                  <c:v>4905.2438250932255</c:v>
                </c:pt>
                <c:pt idx="215">
                  <c:v>4906.5132624213529</c:v>
                </c:pt>
                <c:pt idx="216">
                  <c:v>4854.8932745733682</c:v>
                </c:pt>
                <c:pt idx="217">
                  <c:v>4658.4316747716466</c:v>
                </c:pt>
                <c:pt idx="218">
                  <c:v>4623.3352998368227</c:v>
                </c:pt>
                <c:pt idx="219">
                  <c:v>4365.1570130509408</c:v>
                </c:pt>
                <c:pt idx="220">
                  <c:v>4263.9871890010454</c:v>
                </c:pt>
                <c:pt idx="221">
                  <c:v>4163.9759244151865</c:v>
                </c:pt>
                <c:pt idx="222">
                  <c:v>4144.4518166385424</c:v>
                </c:pt>
                <c:pt idx="223">
                  <c:v>4061.7918607727975</c:v>
                </c:pt>
                <c:pt idx="224">
                  <c:v>4056.1621333878738</c:v>
                </c:pt>
                <c:pt idx="225">
                  <c:v>3988.0813068283687</c:v>
                </c:pt>
                <c:pt idx="226">
                  <c:v>3414.6006496548121</c:v>
                </c:pt>
                <c:pt idx="227">
                  <c:v>3390.8253622645998</c:v>
                </c:pt>
                <c:pt idx="228">
                  <c:v>3220.4026325464338</c:v>
                </c:pt>
                <c:pt idx="229">
                  <c:v>3232.5614648513915</c:v>
                </c:pt>
                <c:pt idx="230">
                  <c:v>3202.8262164224207</c:v>
                </c:pt>
                <c:pt idx="231">
                  <c:v>3054.9358707195752</c:v>
                </c:pt>
                <c:pt idx="232">
                  <c:v>2845.2457226759693</c:v>
                </c:pt>
                <c:pt idx="233">
                  <c:v>2872.7589501891966</c:v>
                </c:pt>
                <c:pt idx="234">
                  <c:v>2900.272177702424</c:v>
                </c:pt>
                <c:pt idx="235">
                  <c:v>2829.7707341006308</c:v>
                </c:pt>
                <c:pt idx="236">
                  <c:v>2848.4818982898369</c:v>
                </c:pt>
                <c:pt idx="237">
                  <c:v>2776.6583864663248</c:v>
                </c:pt>
                <c:pt idx="238">
                  <c:v>2786.3984940331175</c:v>
                </c:pt>
                <c:pt idx="239">
                  <c:v>2706.7476592071853</c:v>
                </c:pt>
                <c:pt idx="240">
                  <c:v>2728.6643821291391</c:v>
                </c:pt>
                <c:pt idx="241">
                  <c:v>2621.1029934831445</c:v>
                </c:pt>
                <c:pt idx="242">
                  <c:v>2399.6839632116553</c:v>
                </c:pt>
                <c:pt idx="243">
                  <c:v>2184.0601519458205</c:v>
                </c:pt>
                <c:pt idx="244">
                  <c:v>2172.6663963231081</c:v>
                </c:pt>
                <c:pt idx="245">
                  <c:v>2048.8743273763998</c:v>
                </c:pt>
                <c:pt idx="246">
                  <c:v>1789.2964209264978</c:v>
                </c:pt>
                <c:pt idx="247">
                  <c:v>1714.4356713390603</c:v>
                </c:pt>
                <c:pt idx="248">
                  <c:v>1635.627443597115</c:v>
                </c:pt>
                <c:pt idx="249">
                  <c:v>1599.5176744756395</c:v>
                </c:pt>
                <c:pt idx="250">
                  <c:v>1527.7831722995729</c:v>
                </c:pt>
                <c:pt idx="251">
                  <c:v>1030.3443124296123</c:v>
                </c:pt>
                <c:pt idx="252">
                  <c:v>734.53000241035534</c:v>
                </c:pt>
                <c:pt idx="253">
                  <c:v>511.15866943312</c:v>
                </c:pt>
                <c:pt idx="254">
                  <c:v>360.55219392193038</c:v>
                </c:pt>
                <c:pt idx="255">
                  <c:v>296.54033806159521</c:v>
                </c:pt>
                <c:pt idx="256">
                  <c:v>186.90393947682193</c:v>
                </c:pt>
                <c:pt idx="257">
                  <c:v>167.991085764377</c:v>
                </c:pt>
                <c:pt idx="258">
                  <c:v>-75.679953212128197</c:v>
                </c:pt>
                <c:pt idx="259">
                  <c:v>-52.052224128839214</c:v>
                </c:pt>
                <c:pt idx="260">
                  <c:v>-27.51322751322752</c:v>
                </c:pt>
              </c:numCache>
            </c:numRef>
          </c:yVal>
          <c:smooth val="1"/>
        </c:ser>
        <c:ser>
          <c:idx val="4"/>
          <c:order val="4"/>
          <c:tx>
            <c:v>OSLG 0.1%</c:v>
          </c:tx>
          <c:marker>
            <c:symbol val="none"/>
          </c:marker>
          <c:xVal>
            <c:numRef>
              <c:f>CmcMarkets!$AU$20:$AU$280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42727</c:v>
                </c:pt>
                <c:pt idx="30">
                  <c:v>42726</c:v>
                </c:pt>
                <c:pt idx="31">
                  <c:v>42725</c:v>
                </c:pt>
                <c:pt idx="32">
                  <c:v>42724</c:v>
                </c:pt>
                <c:pt idx="33">
                  <c:v>42723</c:v>
                </c:pt>
                <c:pt idx="34">
                  <c:v>42720</c:v>
                </c:pt>
                <c:pt idx="35">
                  <c:v>42719</c:v>
                </c:pt>
                <c:pt idx="36">
                  <c:v>42718</c:v>
                </c:pt>
                <c:pt idx="37">
                  <c:v>42717</c:v>
                </c:pt>
                <c:pt idx="38">
                  <c:v>42716</c:v>
                </c:pt>
                <c:pt idx="39">
                  <c:v>42713</c:v>
                </c:pt>
                <c:pt idx="40">
                  <c:v>42712</c:v>
                </c:pt>
                <c:pt idx="41">
                  <c:v>42711</c:v>
                </c:pt>
                <c:pt idx="42">
                  <c:v>42710</c:v>
                </c:pt>
                <c:pt idx="43">
                  <c:v>42709</c:v>
                </c:pt>
                <c:pt idx="44">
                  <c:v>42706</c:v>
                </c:pt>
                <c:pt idx="45">
                  <c:v>42705</c:v>
                </c:pt>
                <c:pt idx="46">
                  <c:v>42704</c:v>
                </c:pt>
                <c:pt idx="47">
                  <c:v>42703</c:v>
                </c:pt>
                <c:pt idx="48">
                  <c:v>42702</c:v>
                </c:pt>
                <c:pt idx="49">
                  <c:v>42699</c:v>
                </c:pt>
                <c:pt idx="50">
                  <c:v>42698</c:v>
                </c:pt>
                <c:pt idx="51">
                  <c:v>42697</c:v>
                </c:pt>
                <c:pt idx="52">
                  <c:v>42696</c:v>
                </c:pt>
                <c:pt idx="53">
                  <c:v>42695</c:v>
                </c:pt>
                <c:pt idx="54">
                  <c:v>42692</c:v>
                </c:pt>
                <c:pt idx="55">
                  <c:v>42691</c:v>
                </c:pt>
                <c:pt idx="56">
                  <c:v>42690</c:v>
                </c:pt>
                <c:pt idx="57">
                  <c:v>42689</c:v>
                </c:pt>
                <c:pt idx="58">
                  <c:v>42688</c:v>
                </c:pt>
                <c:pt idx="59">
                  <c:v>42685</c:v>
                </c:pt>
                <c:pt idx="60">
                  <c:v>42684</c:v>
                </c:pt>
                <c:pt idx="61">
                  <c:v>42683</c:v>
                </c:pt>
                <c:pt idx="62">
                  <c:v>42682</c:v>
                </c:pt>
                <c:pt idx="63">
                  <c:v>42681</c:v>
                </c:pt>
                <c:pt idx="64">
                  <c:v>42678</c:v>
                </c:pt>
                <c:pt idx="65">
                  <c:v>42677</c:v>
                </c:pt>
                <c:pt idx="66">
                  <c:v>42676</c:v>
                </c:pt>
                <c:pt idx="67">
                  <c:v>42675</c:v>
                </c:pt>
                <c:pt idx="68">
                  <c:v>42674</c:v>
                </c:pt>
                <c:pt idx="69">
                  <c:v>42671</c:v>
                </c:pt>
                <c:pt idx="70">
                  <c:v>42670</c:v>
                </c:pt>
                <c:pt idx="71">
                  <c:v>42669</c:v>
                </c:pt>
                <c:pt idx="72">
                  <c:v>42668</c:v>
                </c:pt>
                <c:pt idx="73">
                  <c:v>42667</c:v>
                </c:pt>
                <c:pt idx="74">
                  <c:v>42664</c:v>
                </c:pt>
                <c:pt idx="75">
                  <c:v>42663</c:v>
                </c:pt>
                <c:pt idx="76">
                  <c:v>42662</c:v>
                </c:pt>
                <c:pt idx="77">
                  <c:v>42661</c:v>
                </c:pt>
                <c:pt idx="78">
                  <c:v>42660</c:v>
                </c:pt>
                <c:pt idx="79">
                  <c:v>42657</c:v>
                </c:pt>
                <c:pt idx="80">
                  <c:v>42656</c:v>
                </c:pt>
                <c:pt idx="81">
                  <c:v>42655</c:v>
                </c:pt>
                <c:pt idx="82">
                  <c:v>42654</c:v>
                </c:pt>
                <c:pt idx="83">
                  <c:v>42653</c:v>
                </c:pt>
                <c:pt idx="84">
                  <c:v>42650</c:v>
                </c:pt>
                <c:pt idx="85">
                  <c:v>42649</c:v>
                </c:pt>
                <c:pt idx="86">
                  <c:v>42648</c:v>
                </c:pt>
                <c:pt idx="87">
                  <c:v>42647</c:v>
                </c:pt>
                <c:pt idx="88">
                  <c:v>42646</c:v>
                </c:pt>
                <c:pt idx="89">
                  <c:v>42643</c:v>
                </c:pt>
                <c:pt idx="90">
                  <c:v>42642</c:v>
                </c:pt>
                <c:pt idx="91">
                  <c:v>42641</c:v>
                </c:pt>
                <c:pt idx="92">
                  <c:v>42640</c:v>
                </c:pt>
                <c:pt idx="93">
                  <c:v>42639</c:v>
                </c:pt>
                <c:pt idx="94">
                  <c:v>42636</c:v>
                </c:pt>
                <c:pt idx="95">
                  <c:v>42635</c:v>
                </c:pt>
                <c:pt idx="96">
                  <c:v>42634</c:v>
                </c:pt>
                <c:pt idx="97">
                  <c:v>42633</c:v>
                </c:pt>
                <c:pt idx="98">
                  <c:v>42632</c:v>
                </c:pt>
                <c:pt idx="99">
                  <c:v>42629</c:v>
                </c:pt>
                <c:pt idx="100">
                  <c:v>42628</c:v>
                </c:pt>
                <c:pt idx="101">
                  <c:v>42627</c:v>
                </c:pt>
                <c:pt idx="102">
                  <c:v>42626</c:v>
                </c:pt>
                <c:pt idx="103">
                  <c:v>42625</c:v>
                </c:pt>
                <c:pt idx="104">
                  <c:v>42622</c:v>
                </c:pt>
                <c:pt idx="105">
                  <c:v>42621</c:v>
                </c:pt>
                <c:pt idx="106">
                  <c:v>42620</c:v>
                </c:pt>
                <c:pt idx="107">
                  <c:v>42619</c:v>
                </c:pt>
                <c:pt idx="108">
                  <c:v>42618</c:v>
                </c:pt>
                <c:pt idx="109">
                  <c:v>42615</c:v>
                </c:pt>
                <c:pt idx="110">
                  <c:v>42614</c:v>
                </c:pt>
                <c:pt idx="111">
                  <c:v>42613</c:v>
                </c:pt>
                <c:pt idx="112">
                  <c:v>42612</c:v>
                </c:pt>
                <c:pt idx="113">
                  <c:v>42611</c:v>
                </c:pt>
                <c:pt idx="114">
                  <c:v>42608</c:v>
                </c:pt>
                <c:pt idx="115">
                  <c:v>42607</c:v>
                </c:pt>
                <c:pt idx="116">
                  <c:v>42606</c:v>
                </c:pt>
                <c:pt idx="117">
                  <c:v>42605</c:v>
                </c:pt>
                <c:pt idx="118">
                  <c:v>42604</c:v>
                </c:pt>
                <c:pt idx="119">
                  <c:v>42601</c:v>
                </c:pt>
                <c:pt idx="120">
                  <c:v>42600</c:v>
                </c:pt>
                <c:pt idx="121">
                  <c:v>42599</c:v>
                </c:pt>
                <c:pt idx="122">
                  <c:v>42598</c:v>
                </c:pt>
                <c:pt idx="123">
                  <c:v>42594</c:v>
                </c:pt>
                <c:pt idx="124">
                  <c:v>42593</c:v>
                </c:pt>
                <c:pt idx="125">
                  <c:v>42592</c:v>
                </c:pt>
                <c:pt idx="126">
                  <c:v>42591</c:v>
                </c:pt>
                <c:pt idx="127">
                  <c:v>42590</c:v>
                </c:pt>
                <c:pt idx="128">
                  <c:v>42587</c:v>
                </c:pt>
                <c:pt idx="129">
                  <c:v>42586</c:v>
                </c:pt>
                <c:pt idx="130">
                  <c:v>42585</c:v>
                </c:pt>
                <c:pt idx="131">
                  <c:v>42584</c:v>
                </c:pt>
                <c:pt idx="132">
                  <c:v>42583</c:v>
                </c:pt>
                <c:pt idx="133">
                  <c:v>42580</c:v>
                </c:pt>
                <c:pt idx="134">
                  <c:v>42579</c:v>
                </c:pt>
                <c:pt idx="135">
                  <c:v>42578</c:v>
                </c:pt>
                <c:pt idx="136">
                  <c:v>42577</c:v>
                </c:pt>
                <c:pt idx="137">
                  <c:v>42576</c:v>
                </c:pt>
                <c:pt idx="138">
                  <c:v>42573</c:v>
                </c:pt>
                <c:pt idx="139">
                  <c:v>42572</c:v>
                </c:pt>
                <c:pt idx="140">
                  <c:v>42571</c:v>
                </c:pt>
                <c:pt idx="141">
                  <c:v>42570</c:v>
                </c:pt>
                <c:pt idx="142">
                  <c:v>42569</c:v>
                </c:pt>
                <c:pt idx="143">
                  <c:v>42566</c:v>
                </c:pt>
                <c:pt idx="144">
                  <c:v>42565</c:v>
                </c:pt>
                <c:pt idx="145">
                  <c:v>42564</c:v>
                </c:pt>
                <c:pt idx="146">
                  <c:v>42563</c:v>
                </c:pt>
                <c:pt idx="147">
                  <c:v>42562</c:v>
                </c:pt>
                <c:pt idx="148">
                  <c:v>42559</c:v>
                </c:pt>
                <c:pt idx="149">
                  <c:v>42558</c:v>
                </c:pt>
                <c:pt idx="150">
                  <c:v>42557</c:v>
                </c:pt>
                <c:pt idx="151">
                  <c:v>42556</c:v>
                </c:pt>
                <c:pt idx="152">
                  <c:v>42555</c:v>
                </c:pt>
                <c:pt idx="153">
                  <c:v>42552</c:v>
                </c:pt>
                <c:pt idx="154">
                  <c:v>42551</c:v>
                </c:pt>
                <c:pt idx="155">
                  <c:v>42550</c:v>
                </c:pt>
                <c:pt idx="156">
                  <c:v>42549</c:v>
                </c:pt>
                <c:pt idx="157">
                  <c:v>42548</c:v>
                </c:pt>
                <c:pt idx="158">
                  <c:v>42545</c:v>
                </c:pt>
                <c:pt idx="159">
                  <c:v>42544</c:v>
                </c:pt>
                <c:pt idx="160">
                  <c:v>42543</c:v>
                </c:pt>
                <c:pt idx="161">
                  <c:v>42542</c:v>
                </c:pt>
                <c:pt idx="162">
                  <c:v>42541</c:v>
                </c:pt>
                <c:pt idx="163">
                  <c:v>42538</c:v>
                </c:pt>
                <c:pt idx="164">
                  <c:v>42537</c:v>
                </c:pt>
                <c:pt idx="165">
                  <c:v>42536</c:v>
                </c:pt>
                <c:pt idx="166">
                  <c:v>42535</c:v>
                </c:pt>
                <c:pt idx="167">
                  <c:v>42534</c:v>
                </c:pt>
                <c:pt idx="168">
                  <c:v>42531</c:v>
                </c:pt>
                <c:pt idx="169">
                  <c:v>42530</c:v>
                </c:pt>
                <c:pt idx="170">
                  <c:v>42529</c:v>
                </c:pt>
                <c:pt idx="171">
                  <c:v>42528</c:v>
                </c:pt>
                <c:pt idx="172">
                  <c:v>42527</c:v>
                </c:pt>
                <c:pt idx="173">
                  <c:v>42524</c:v>
                </c:pt>
                <c:pt idx="174">
                  <c:v>42523</c:v>
                </c:pt>
                <c:pt idx="175">
                  <c:v>42522</c:v>
                </c:pt>
                <c:pt idx="176">
                  <c:v>42521</c:v>
                </c:pt>
                <c:pt idx="177">
                  <c:v>42520</c:v>
                </c:pt>
                <c:pt idx="178">
                  <c:v>42517</c:v>
                </c:pt>
                <c:pt idx="179">
                  <c:v>42516</c:v>
                </c:pt>
                <c:pt idx="180">
                  <c:v>42515</c:v>
                </c:pt>
                <c:pt idx="181">
                  <c:v>42514</c:v>
                </c:pt>
                <c:pt idx="182">
                  <c:v>42513</c:v>
                </c:pt>
                <c:pt idx="183">
                  <c:v>42510</c:v>
                </c:pt>
                <c:pt idx="184">
                  <c:v>42509</c:v>
                </c:pt>
                <c:pt idx="185">
                  <c:v>42508</c:v>
                </c:pt>
                <c:pt idx="186">
                  <c:v>42507</c:v>
                </c:pt>
                <c:pt idx="187">
                  <c:v>42506</c:v>
                </c:pt>
                <c:pt idx="188">
                  <c:v>42503</c:v>
                </c:pt>
                <c:pt idx="189">
                  <c:v>42502</c:v>
                </c:pt>
                <c:pt idx="190">
                  <c:v>42501</c:v>
                </c:pt>
                <c:pt idx="191">
                  <c:v>42500</c:v>
                </c:pt>
                <c:pt idx="192">
                  <c:v>42499</c:v>
                </c:pt>
                <c:pt idx="193">
                  <c:v>42496</c:v>
                </c:pt>
                <c:pt idx="194">
                  <c:v>42495</c:v>
                </c:pt>
                <c:pt idx="195">
                  <c:v>42494</c:v>
                </c:pt>
                <c:pt idx="196">
                  <c:v>42493</c:v>
                </c:pt>
                <c:pt idx="197">
                  <c:v>42492</c:v>
                </c:pt>
                <c:pt idx="198">
                  <c:v>42489</c:v>
                </c:pt>
                <c:pt idx="199">
                  <c:v>42488</c:v>
                </c:pt>
                <c:pt idx="200">
                  <c:v>42487</c:v>
                </c:pt>
                <c:pt idx="201">
                  <c:v>42486</c:v>
                </c:pt>
                <c:pt idx="202">
                  <c:v>42485</c:v>
                </c:pt>
                <c:pt idx="203">
                  <c:v>42482</c:v>
                </c:pt>
                <c:pt idx="204">
                  <c:v>42481</c:v>
                </c:pt>
                <c:pt idx="205">
                  <c:v>42480</c:v>
                </c:pt>
                <c:pt idx="206">
                  <c:v>42479</c:v>
                </c:pt>
                <c:pt idx="207">
                  <c:v>42478</c:v>
                </c:pt>
                <c:pt idx="208">
                  <c:v>42475</c:v>
                </c:pt>
                <c:pt idx="209">
                  <c:v>42474</c:v>
                </c:pt>
                <c:pt idx="210">
                  <c:v>42473</c:v>
                </c:pt>
                <c:pt idx="211">
                  <c:v>42472</c:v>
                </c:pt>
                <c:pt idx="212">
                  <c:v>42471</c:v>
                </c:pt>
                <c:pt idx="213">
                  <c:v>42468</c:v>
                </c:pt>
                <c:pt idx="214">
                  <c:v>42467</c:v>
                </c:pt>
                <c:pt idx="215">
                  <c:v>42466</c:v>
                </c:pt>
                <c:pt idx="216">
                  <c:v>42465</c:v>
                </c:pt>
                <c:pt idx="217">
                  <c:v>42464</c:v>
                </c:pt>
                <c:pt idx="218">
                  <c:v>42461</c:v>
                </c:pt>
                <c:pt idx="219">
                  <c:v>42460</c:v>
                </c:pt>
                <c:pt idx="220">
                  <c:v>42459</c:v>
                </c:pt>
                <c:pt idx="221">
                  <c:v>42458</c:v>
                </c:pt>
                <c:pt idx="222">
                  <c:v>42453</c:v>
                </c:pt>
                <c:pt idx="223">
                  <c:v>42452</c:v>
                </c:pt>
                <c:pt idx="224">
                  <c:v>42451</c:v>
                </c:pt>
                <c:pt idx="225">
                  <c:v>42450</c:v>
                </c:pt>
                <c:pt idx="226">
                  <c:v>42447</c:v>
                </c:pt>
                <c:pt idx="227">
                  <c:v>42446</c:v>
                </c:pt>
                <c:pt idx="228">
                  <c:v>42445</c:v>
                </c:pt>
                <c:pt idx="229">
                  <c:v>42444</c:v>
                </c:pt>
                <c:pt idx="230">
                  <c:v>42443</c:v>
                </c:pt>
                <c:pt idx="231">
                  <c:v>42440</c:v>
                </c:pt>
                <c:pt idx="232">
                  <c:v>42439</c:v>
                </c:pt>
                <c:pt idx="233">
                  <c:v>42438</c:v>
                </c:pt>
                <c:pt idx="234">
                  <c:v>42437</c:v>
                </c:pt>
                <c:pt idx="235">
                  <c:v>42436</c:v>
                </c:pt>
                <c:pt idx="236">
                  <c:v>42433</c:v>
                </c:pt>
                <c:pt idx="237">
                  <c:v>42432</c:v>
                </c:pt>
                <c:pt idx="238">
                  <c:v>42431</c:v>
                </c:pt>
                <c:pt idx="239">
                  <c:v>42430</c:v>
                </c:pt>
                <c:pt idx="240">
                  <c:v>42429</c:v>
                </c:pt>
                <c:pt idx="241">
                  <c:v>42426</c:v>
                </c:pt>
                <c:pt idx="242">
                  <c:v>42425</c:v>
                </c:pt>
                <c:pt idx="243">
                  <c:v>42424</c:v>
                </c:pt>
                <c:pt idx="244">
                  <c:v>42423</c:v>
                </c:pt>
                <c:pt idx="245">
                  <c:v>42422</c:v>
                </c:pt>
                <c:pt idx="246">
                  <c:v>42419</c:v>
                </c:pt>
                <c:pt idx="247">
                  <c:v>42418</c:v>
                </c:pt>
                <c:pt idx="248">
                  <c:v>42417</c:v>
                </c:pt>
                <c:pt idx="249">
                  <c:v>42416</c:v>
                </c:pt>
                <c:pt idx="250">
                  <c:v>42415</c:v>
                </c:pt>
                <c:pt idx="251">
                  <c:v>42412</c:v>
                </c:pt>
                <c:pt idx="252">
                  <c:v>42411</c:v>
                </c:pt>
                <c:pt idx="253">
                  <c:v>42410</c:v>
                </c:pt>
                <c:pt idx="254">
                  <c:v>42409</c:v>
                </c:pt>
                <c:pt idx="255">
                  <c:v>42408</c:v>
                </c:pt>
                <c:pt idx="256">
                  <c:v>42405</c:v>
                </c:pt>
                <c:pt idx="257">
                  <c:v>42404</c:v>
                </c:pt>
                <c:pt idx="258">
                  <c:v>42403</c:v>
                </c:pt>
                <c:pt idx="259">
                  <c:v>42402</c:v>
                </c:pt>
                <c:pt idx="260">
                  <c:v>42401</c:v>
                </c:pt>
              </c:numCache>
            </c:numRef>
          </c:xVal>
          <c:yVal>
            <c:numRef>
              <c:f>CmcMarkets!$AZ$20:$AZ$280</c:f>
              <c:numCache>
                <c:formatCode>0.00</c:formatCode>
                <c:ptCount val="261"/>
                <c:pt idx="0">
                  <c:v>22121.27939019437</c:v>
                </c:pt>
                <c:pt idx="1">
                  <c:v>22127.47027027838</c:v>
                </c:pt>
                <c:pt idx="2">
                  <c:v>22152.649175355426</c:v>
                </c:pt>
                <c:pt idx="3">
                  <c:v>22071.184769352174</c:v>
                </c:pt>
                <c:pt idx="4">
                  <c:v>22098.536600871383</c:v>
                </c:pt>
                <c:pt idx="5">
                  <c:v>22047.261846348843</c:v>
                </c:pt>
                <c:pt idx="6">
                  <c:v>22026.398992902901</c:v>
                </c:pt>
                <c:pt idx="7">
                  <c:v>21938.360406823274</c:v>
                </c:pt>
                <c:pt idx="8">
                  <c:v>21795.416794567973</c:v>
                </c:pt>
                <c:pt idx="9">
                  <c:v>21767.861966986125</c:v>
                </c:pt>
                <c:pt idx="10">
                  <c:v>21764.564388987295</c:v>
                </c:pt>
                <c:pt idx="11">
                  <c:v>21721.120796876694</c:v>
                </c:pt>
                <c:pt idx="12">
                  <c:v>21716.521530262187</c:v>
                </c:pt>
                <c:pt idx="13">
                  <c:v>21702.446179788793</c:v>
                </c:pt>
                <c:pt idx="14">
                  <c:v>21673.686513264081</c:v>
                </c:pt>
                <c:pt idx="15">
                  <c:v>21641.56222733466</c:v>
                </c:pt>
                <c:pt idx="16">
                  <c:v>21529.814810943677</c:v>
                </c:pt>
                <c:pt idx="17">
                  <c:v>21486.311574069336</c:v>
                </c:pt>
                <c:pt idx="18">
                  <c:v>21511.80457869466</c:v>
                </c:pt>
                <c:pt idx="19">
                  <c:v>21497.927351713985</c:v>
                </c:pt>
                <c:pt idx="20">
                  <c:v>21455.270312898007</c:v>
                </c:pt>
                <c:pt idx="21">
                  <c:v>21407.26913411502</c:v>
                </c:pt>
                <c:pt idx="22">
                  <c:v>21418.527409680704</c:v>
                </c:pt>
                <c:pt idx="23">
                  <c:v>21340.723714343618</c:v>
                </c:pt>
                <c:pt idx="24">
                  <c:v>21256.652459247773</c:v>
                </c:pt>
                <c:pt idx="25">
                  <c:v>21217.511390109306</c:v>
                </c:pt>
                <c:pt idx="26">
                  <c:v>21213.707359074851</c:v>
                </c:pt>
                <c:pt idx="27">
                  <c:v>21189.164040501029</c:v>
                </c:pt>
                <c:pt idx="28">
                  <c:v>21211.550557611823</c:v>
                </c:pt>
                <c:pt idx="29">
                  <c:v>21234.936416896049</c:v>
                </c:pt>
                <c:pt idx="30">
                  <c:v>21211.056143044592</c:v>
                </c:pt>
                <c:pt idx="31">
                  <c:v>21207.285393098507</c:v>
                </c:pt>
                <c:pt idx="32">
                  <c:v>21224.337058014025</c:v>
                </c:pt>
                <c:pt idx="33">
                  <c:v>21251.850285527253</c:v>
                </c:pt>
                <c:pt idx="34">
                  <c:v>21075.311858480352</c:v>
                </c:pt>
                <c:pt idx="35">
                  <c:v>20975.229290025985</c:v>
                </c:pt>
                <c:pt idx="36">
                  <c:v>20983.267944074069</c:v>
                </c:pt>
                <c:pt idx="37">
                  <c:v>20976.573205903922</c:v>
                </c:pt>
                <c:pt idx="38">
                  <c:v>21004.086433417149</c:v>
                </c:pt>
                <c:pt idx="39">
                  <c:v>20942.802627685014</c:v>
                </c:pt>
                <c:pt idx="40">
                  <c:v>20891.7628072404</c:v>
                </c:pt>
                <c:pt idx="41">
                  <c:v>20812.643860769051</c:v>
                </c:pt>
                <c:pt idx="42">
                  <c:v>20639.819224878433</c:v>
                </c:pt>
                <c:pt idx="43">
                  <c:v>20630.105240033154</c:v>
                </c:pt>
                <c:pt idx="44">
                  <c:v>20235.691521548306</c:v>
                </c:pt>
                <c:pt idx="45">
                  <c:v>20188.576124053161</c:v>
                </c:pt>
                <c:pt idx="46">
                  <c:v>20190.440462827493</c:v>
                </c:pt>
                <c:pt idx="47">
                  <c:v>20175.814857049787</c:v>
                </c:pt>
                <c:pt idx="48">
                  <c:v>20184.88011278171</c:v>
                </c:pt>
                <c:pt idx="49">
                  <c:v>20058.75300560809</c:v>
                </c:pt>
                <c:pt idx="50">
                  <c:v>20086.266233121318</c:v>
                </c:pt>
                <c:pt idx="51">
                  <c:v>20076.502537400174</c:v>
                </c:pt>
                <c:pt idx="52">
                  <c:v>20033.974111500676</c:v>
                </c:pt>
                <c:pt idx="53">
                  <c:v>19940.092040917574</c:v>
                </c:pt>
                <c:pt idx="54">
                  <c:v>19960.305192472759</c:v>
                </c:pt>
                <c:pt idx="55">
                  <c:v>19956.488325834245</c:v>
                </c:pt>
                <c:pt idx="56">
                  <c:v>19887.27704134737</c:v>
                </c:pt>
                <c:pt idx="57">
                  <c:v>19848.831489039003</c:v>
                </c:pt>
                <c:pt idx="58">
                  <c:v>19842.965121466445</c:v>
                </c:pt>
                <c:pt idx="59">
                  <c:v>19650.591081956725</c:v>
                </c:pt>
                <c:pt idx="60">
                  <c:v>19506.181965712145</c:v>
                </c:pt>
                <c:pt idx="61">
                  <c:v>19284.573515327767</c:v>
                </c:pt>
                <c:pt idx="62">
                  <c:v>18646.964700820135</c:v>
                </c:pt>
                <c:pt idx="63">
                  <c:v>18635.122226558509</c:v>
                </c:pt>
                <c:pt idx="64">
                  <c:v>18423.027580327416</c:v>
                </c:pt>
                <c:pt idx="65">
                  <c:v>18415.267617980484</c:v>
                </c:pt>
                <c:pt idx="66">
                  <c:v>18380.943264014772</c:v>
                </c:pt>
                <c:pt idx="67">
                  <c:v>18320.925766548167</c:v>
                </c:pt>
                <c:pt idx="68">
                  <c:v>18317.272981193255</c:v>
                </c:pt>
                <c:pt idx="69">
                  <c:v>18273.424915503525</c:v>
                </c:pt>
                <c:pt idx="70">
                  <c:v>18206.87600092671</c:v>
                </c:pt>
                <c:pt idx="71">
                  <c:v>18227.867151064896</c:v>
                </c:pt>
                <c:pt idx="72">
                  <c:v>18255.380378578124</c:v>
                </c:pt>
                <c:pt idx="73">
                  <c:v>18262.450213893015</c:v>
                </c:pt>
                <c:pt idx="74">
                  <c:v>18226.051902189236</c:v>
                </c:pt>
                <c:pt idx="75">
                  <c:v>18177.817300718911</c:v>
                </c:pt>
                <c:pt idx="76">
                  <c:v>18182.162149769643</c:v>
                </c:pt>
                <c:pt idx="77">
                  <c:v>18153.148585282637</c:v>
                </c:pt>
                <c:pt idx="78">
                  <c:v>18067.563387213562</c:v>
                </c:pt>
                <c:pt idx="79">
                  <c:v>18075.920871797462</c:v>
                </c:pt>
                <c:pt idx="80">
                  <c:v>18102.27419108804</c:v>
                </c:pt>
                <c:pt idx="81">
                  <c:v>18012.905119119918</c:v>
                </c:pt>
                <c:pt idx="82">
                  <c:v>18038.144363526895</c:v>
                </c:pt>
                <c:pt idx="83">
                  <c:v>17992.243744768875</c:v>
                </c:pt>
                <c:pt idx="84">
                  <c:v>17986.849443984596</c:v>
                </c:pt>
                <c:pt idx="85">
                  <c:v>18004.812108038866</c:v>
                </c:pt>
                <c:pt idx="86">
                  <c:v>17986.183998642649</c:v>
                </c:pt>
                <c:pt idx="87">
                  <c:v>17854.956618309137</c:v>
                </c:pt>
                <c:pt idx="88">
                  <c:v>17857.896591079618</c:v>
                </c:pt>
                <c:pt idx="89">
                  <c:v>17828.071863514473</c:v>
                </c:pt>
                <c:pt idx="90">
                  <c:v>17546.770942350158</c:v>
                </c:pt>
                <c:pt idx="91">
                  <c:v>17329.476356502517</c:v>
                </c:pt>
                <c:pt idx="92">
                  <c:v>17252.30189709448</c:v>
                </c:pt>
                <c:pt idx="93">
                  <c:v>17131.307659721413</c:v>
                </c:pt>
                <c:pt idx="94">
                  <c:v>17020.021918672737</c:v>
                </c:pt>
                <c:pt idx="95">
                  <c:v>17007.906972796325</c:v>
                </c:pt>
                <c:pt idx="96">
                  <c:v>16862.511491332374</c:v>
                </c:pt>
                <c:pt idx="97">
                  <c:v>16671.201636282953</c:v>
                </c:pt>
                <c:pt idx="98">
                  <c:v>16675.580687153222</c:v>
                </c:pt>
                <c:pt idx="99">
                  <c:v>16347.642920523867</c:v>
                </c:pt>
                <c:pt idx="100">
                  <c:v>16265.709006442448</c:v>
                </c:pt>
                <c:pt idx="101">
                  <c:v>16178.765559849033</c:v>
                </c:pt>
                <c:pt idx="102">
                  <c:v>16141.377835006828</c:v>
                </c:pt>
                <c:pt idx="103">
                  <c:v>16038.554876316886</c:v>
                </c:pt>
                <c:pt idx="104">
                  <c:v>15755.239740933208</c:v>
                </c:pt>
                <c:pt idx="105">
                  <c:v>15726.834503648035</c:v>
                </c:pt>
                <c:pt idx="106">
                  <c:v>15754.347731161262</c:v>
                </c:pt>
                <c:pt idx="107">
                  <c:v>15714.256027018451</c:v>
                </c:pt>
                <c:pt idx="108">
                  <c:v>15660.701814232574</c:v>
                </c:pt>
                <c:pt idx="109">
                  <c:v>15615.236665304968</c:v>
                </c:pt>
                <c:pt idx="110">
                  <c:v>15529.459578842634</c:v>
                </c:pt>
                <c:pt idx="111">
                  <c:v>15556.972806355861</c:v>
                </c:pt>
                <c:pt idx="112">
                  <c:v>15532.651904407841</c:v>
                </c:pt>
                <c:pt idx="113">
                  <c:v>15482.374904719078</c:v>
                </c:pt>
                <c:pt idx="114">
                  <c:v>15369.990010723062</c:v>
                </c:pt>
                <c:pt idx="115">
                  <c:v>15385.804040747618</c:v>
                </c:pt>
                <c:pt idx="116">
                  <c:v>15333.006231928941</c:v>
                </c:pt>
                <c:pt idx="117">
                  <c:v>15262.863639857645</c:v>
                </c:pt>
                <c:pt idx="118">
                  <c:v>15203.705038747825</c:v>
                </c:pt>
                <c:pt idx="119">
                  <c:v>15217.849002345085</c:v>
                </c:pt>
                <c:pt idx="120">
                  <c:v>15136.435560316202</c:v>
                </c:pt>
                <c:pt idx="121">
                  <c:v>15019.04344372215</c:v>
                </c:pt>
                <c:pt idx="122">
                  <c:v>15012.350351928826</c:v>
                </c:pt>
                <c:pt idx="123">
                  <c:v>14950.762371488512</c:v>
                </c:pt>
                <c:pt idx="124">
                  <c:v>14960.906234359647</c:v>
                </c:pt>
                <c:pt idx="125">
                  <c:v>14976.784421417809</c:v>
                </c:pt>
                <c:pt idx="126">
                  <c:v>14907.983048173051</c:v>
                </c:pt>
                <c:pt idx="127">
                  <c:v>14935.496275686279</c:v>
                </c:pt>
                <c:pt idx="128">
                  <c:v>14887.359711867171</c:v>
                </c:pt>
                <c:pt idx="129">
                  <c:v>14848.326244814458</c:v>
                </c:pt>
                <c:pt idx="130">
                  <c:v>14804.001430796392</c:v>
                </c:pt>
                <c:pt idx="131">
                  <c:v>14744.619267775608</c:v>
                </c:pt>
                <c:pt idx="132">
                  <c:v>14727.703262843677</c:v>
                </c:pt>
                <c:pt idx="133">
                  <c:v>14458.24941286664</c:v>
                </c:pt>
                <c:pt idx="134">
                  <c:v>14403.825800736922</c:v>
                </c:pt>
                <c:pt idx="135">
                  <c:v>14399.6047263853</c:v>
                </c:pt>
                <c:pt idx="136">
                  <c:v>14405.819728358894</c:v>
                </c:pt>
                <c:pt idx="137">
                  <c:v>14410.783828169135</c:v>
                </c:pt>
                <c:pt idx="138">
                  <c:v>14438.297055682362</c:v>
                </c:pt>
                <c:pt idx="139">
                  <c:v>14373.232381190375</c:v>
                </c:pt>
                <c:pt idx="140">
                  <c:v>14332.994484862253</c:v>
                </c:pt>
                <c:pt idx="141">
                  <c:v>14252.808070133109</c:v>
                </c:pt>
                <c:pt idx="142">
                  <c:v>14195.959056803409</c:v>
                </c:pt>
                <c:pt idx="143">
                  <c:v>14174.721349321455</c:v>
                </c:pt>
                <c:pt idx="144">
                  <c:v>14095.416374265216</c:v>
                </c:pt>
                <c:pt idx="145">
                  <c:v>13936.80712993702</c:v>
                </c:pt>
                <c:pt idx="146">
                  <c:v>13899.964246266327</c:v>
                </c:pt>
                <c:pt idx="147">
                  <c:v>13905.390503429973</c:v>
                </c:pt>
                <c:pt idx="148">
                  <c:v>13775.897070454703</c:v>
                </c:pt>
                <c:pt idx="149">
                  <c:v>13689.054578978872</c:v>
                </c:pt>
                <c:pt idx="150">
                  <c:v>13576.551808836961</c:v>
                </c:pt>
                <c:pt idx="151">
                  <c:v>13489.788283043939</c:v>
                </c:pt>
                <c:pt idx="152">
                  <c:v>13383.649818109572</c:v>
                </c:pt>
                <c:pt idx="153">
                  <c:v>13339.972803547602</c:v>
                </c:pt>
                <c:pt idx="154">
                  <c:v>13140.266382284761</c:v>
                </c:pt>
                <c:pt idx="155">
                  <c:v>13111.268054089696</c:v>
                </c:pt>
                <c:pt idx="156">
                  <c:v>12833.526142016288</c:v>
                </c:pt>
                <c:pt idx="157">
                  <c:v>12356.672676197304</c:v>
                </c:pt>
                <c:pt idx="158">
                  <c:v>12217.577230980862</c:v>
                </c:pt>
                <c:pt idx="159">
                  <c:v>9924.711920800115</c:v>
                </c:pt>
                <c:pt idx="160">
                  <c:v>9930.8123925885338</c:v>
                </c:pt>
                <c:pt idx="161">
                  <c:v>9889.9635544082757</c:v>
                </c:pt>
                <c:pt idx="162">
                  <c:v>9908.711220523026</c:v>
                </c:pt>
                <c:pt idx="163">
                  <c:v>9045.8574588696047</c:v>
                </c:pt>
                <c:pt idx="164">
                  <c:v>8984.2420606435808</c:v>
                </c:pt>
                <c:pt idx="165">
                  <c:v>8621.336441965801</c:v>
                </c:pt>
                <c:pt idx="166">
                  <c:v>8433.8269217334782</c:v>
                </c:pt>
                <c:pt idx="167">
                  <c:v>8244.2405960088236</c:v>
                </c:pt>
                <c:pt idx="168">
                  <c:v>8015.1467424757175</c:v>
                </c:pt>
                <c:pt idx="169">
                  <c:v>7939.8655864481589</c:v>
                </c:pt>
                <c:pt idx="170">
                  <c:v>7957.974497064055</c:v>
                </c:pt>
                <c:pt idx="171">
                  <c:v>7921.5869255509479</c:v>
                </c:pt>
                <c:pt idx="172">
                  <c:v>7880.3818719783549</c:v>
                </c:pt>
                <c:pt idx="173">
                  <c:v>7875.2791223427748</c:v>
                </c:pt>
                <c:pt idx="174">
                  <c:v>7839.3258193015472</c:v>
                </c:pt>
                <c:pt idx="175">
                  <c:v>7865.2274142622227</c:v>
                </c:pt>
                <c:pt idx="176">
                  <c:v>7886.7882300255997</c:v>
                </c:pt>
                <c:pt idx="177">
                  <c:v>7914.301457538827</c:v>
                </c:pt>
                <c:pt idx="178">
                  <c:v>7886.3636788750373</c:v>
                </c:pt>
                <c:pt idx="179">
                  <c:v>7830.0203036194544</c:v>
                </c:pt>
                <c:pt idx="180">
                  <c:v>7787.948575159463</c:v>
                </c:pt>
                <c:pt idx="181">
                  <c:v>7716.6537807801806</c:v>
                </c:pt>
                <c:pt idx="182">
                  <c:v>7644.3707449286803</c:v>
                </c:pt>
                <c:pt idx="183">
                  <c:v>7590.7660160793976</c:v>
                </c:pt>
                <c:pt idx="184">
                  <c:v>7484.8659525011262</c:v>
                </c:pt>
                <c:pt idx="185">
                  <c:v>7383.4562076625461</c:v>
                </c:pt>
                <c:pt idx="186">
                  <c:v>7348.1827523890906</c:v>
                </c:pt>
                <c:pt idx="187">
                  <c:v>7330.185484604589</c:v>
                </c:pt>
                <c:pt idx="188">
                  <c:v>7275.1147349188541</c:v>
                </c:pt>
                <c:pt idx="189">
                  <c:v>7203.5533693918615</c:v>
                </c:pt>
                <c:pt idx="190">
                  <c:v>7150.6298329028814</c:v>
                </c:pt>
                <c:pt idx="191">
                  <c:v>7167.2631589882621</c:v>
                </c:pt>
                <c:pt idx="192">
                  <c:v>7070.4367716470542</c:v>
                </c:pt>
                <c:pt idx="193">
                  <c:v>6925.3353253257046</c:v>
                </c:pt>
                <c:pt idx="194">
                  <c:v>6939.6999354320587</c:v>
                </c:pt>
                <c:pt idx="195">
                  <c:v>6899.5509209908332</c:v>
                </c:pt>
                <c:pt idx="196">
                  <c:v>6911.7337865925701</c:v>
                </c:pt>
                <c:pt idx="197">
                  <c:v>6917.7742140964119</c:v>
                </c:pt>
                <c:pt idx="198">
                  <c:v>6895.6373542380334</c:v>
                </c:pt>
                <c:pt idx="199">
                  <c:v>6737.7694658953897</c:v>
                </c:pt>
                <c:pt idx="200">
                  <c:v>6643.9847922480685</c:v>
                </c:pt>
                <c:pt idx="201">
                  <c:v>6671.4980197612958</c:v>
                </c:pt>
                <c:pt idx="202">
                  <c:v>6557.4932736690043</c:v>
                </c:pt>
                <c:pt idx="203">
                  <c:v>6570.4689621275757</c:v>
                </c:pt>
                <c:pt idx="204">
                  <c:v>6596.5828201248269</c:v>
                </c:pt>
                <c:pt idx="205">
                  <c:v>6589.7870445785029</c:v>
                </c:pt>
                <c:pt idx="206">
                  <c:v>6484.8858657671744</c:v>
                </c:pt>
                <c:pt idx="207">
                  <c:v>6462.9476869868904</c:v>
                </c:pt>
                <c:pt idx="208">
                  <c:v>6214.3010604194715</c:v>
                </c:pt>
                <c:pt idx="209">
                  <c:v>6235.7126879239113</c:v>
                </c:pt>
                <c:pt idx="210">
                  <c:v>6170.8745600667444</c:v>
                </c:pt>
                <c:pt idx="211">
                  <c:v>5876.8396398061432</c:v>
                </c:pt>
                <c:pt idx="212">
                  <c:v>5896.6977129095258</c:v>
                </c:pt>
                <c:pt idx="213">
                  <c:v>5910.4743066861192</c:v>
                </c:pt>
                <c:pt idx="214">
                  <c:v>5789.002661565999</c:v>
                </c:pt>
                <c:pt idx="215">
                  <c:v>5770.2720988941264</c:v>
                </c:pt>
                <c:pt idx="216">
                  <c:v>5698.6521110461417</c:v>
                </c:pt>
                <c:pt idx="217">
                  <c:v>5482.1905112444201</c:v>
                </c:pt>
                <c:pt idx="218">
                  <c:v>5427.0941363095963</c:v>
                </c:pt>
                <c:pt idx="219">
                  <c:v>5148.9158495237143</c:v>
                </c:pt>
                <c:pt idx="220">
                  <c:v>5027.7460254738189</c:v>
                </c:pt>
                <c:pt idx="221">
                  <c:v>4907.73476088796</c:v>
                </c:pt>
                <c:pt idx="222">
                  <c:v>4868.2106531113159</c:v>
                </c:pt>
                <c:pt idx="223">
                  <c:v>4765.5506972455705</c:v>
                </c:pt>
                <c:pt idx="224">
                  <c:v>4739.9209698606464</c:v>
                </c:pt>
                <c:pt idx="225">
                  <c:v>4651.8401433011413</c:v>
                </c:pt>
                <c:pt idx="226">
                  <c:v>4058.3594861275847</c:v>
                </c:pt>
                <c:pt idx="227">
                  <c:v>4014.5841987373724</c:v>
                </c:pt>
                <c:pt idx="228">
                  <c:v>3824.1614690192064</c:v>
                </c:pt>
                <c:pt idx="229">
                  <c:v>3816.3203013241641</c:v>
                </c:pt>
                <c:pt idx="230">
                  <c:v>3766.5850528951933</c:v>
                </c:pt>
                <c:pt idx="231">
                  <c:v>3598.6947071923478</c:v>
                </c:pt>
                <c:pt idx="232">
                  <c:v>3369.0045591487419</c:v>
                </c:pt>
                <c:pt idx="233">
                  <c:v>3396.5177866619692</c:v>
                </c:pt>
                <c:pt idx="234">
                  <c:v>3420.272177702424</c:v>
                </c:pt>
                <c:pt idx="235">
                  <c:v>3329.7707341006308</c:v>
                </c:pt>
                <c:pt idx="236">
                  <c:v>3328.4818982898369</c:v>
                </c:pt>
                <c:pt idx="237">
                  <c:v>3236.6583864663248</c:v>
                </c:pt>
                <c:pt idx="238">
                  <c:v>3226.3984940331175</c:v>
                </c:pt>
                <c:pt idx="239">
                  <c:v>3126.7476592071853</c:v>
                </c:pt>
                <c:pt idx="240">
                  <c:v>3128.6643821291391</c:v>
                </c:pt>
                <c:pt idx="241">
                  <c:v>3001.1029934831445</c:v>
                </c:pt>
                <c:pt idx="242">
                  <c:v>2759.6839632116553</c:v>
                </c:pt>
                <c:pt idx="243">
                  <c:v>2524.0601519458205</c:v>
                </c:pt>
                <c:pt idx="244">
                  <c:v>2492.6663963231081</c:v>
                </c:pt>
                <c:pt idx="245">
                  <c:v>2348.8743273763998</c:v>
                </c:pt>
                <c:pt idx="246">
                  <c:v>2069.2964209264978</c:v>
                </c:pt>
                <c:pt idx="247">
                  <c:v>1974.4356713390603</c:v>
                </c:pt>
                <c:pt idx="248">
                  <c:v>1875.627443597115</c:v>
                </c:pt>
                <c:pt idx="249">
                  <c:v>1819.5176744756395</c:v>
                </c:pt>
                <c:pt idx="250">
                  <c:v>1727.7831722995729</c:v>
                </c:pt>
                <c:pt idx="251">
                  <c:v>1210.3443124296123</c:v>
                </c:pt>
                <c:pt idx="252">
                  <c:v>894.53000241035545</c:v>
                </c:pt>
                <c:pt idx="253">
                  <c:v>651.15866943312005</c:v>
                </c:pt>
                <c:pt idx="254">
                  <c:v>480.55219392193044</c:v>
                </c:pt>
                <c:pt idx="255">
                  <c:v>396.54033806159526</c:v>
                </c:pt>
                <c:pt idx="256">
                  <c:v>266.90393947682196</c:v>
                </c:pt>
                <c:pt idx="257">
                  <c:v>227.991085764377</c:v>
                </c:pt>
                <c:pt idx="258">
                  <c:v>-35.679953212128197</c:v>
                </c:pt>
                <c:pt idx="259">
                  <c:v>-32.052224128839214</c:v>
                </c:pt>
                <c:pt idx="260">
                  <c:v>-27.51322751322752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04736"/>
        <c:axId val="352014720"/>
      </c:scatterChart>
      <c:valAx>
        <c:axId val="352004736"/>
        <c:scaling>
          <c:orientation val="minMax"/>
          <c:max val="42800"/>
          <c:min val="42395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1200000"/>
          <a:lstStyle/>
          <a:p>
            <a:pPr>
              <a:defRPr/>
            </a:pPr>
            <a:endParaRPr lang="en-US"/>
          </a:p>
        </c:txPr>
        <c:crossAx val="352014720"/>
        <c:crosses val="autoZero"/>
        <c:crossBetween val="midCat"/>
        <c:majorUnit val="60"/>
      </c:valAx>
      <c:valAx>
        <c:axId val="352014720"/>
        <c:scaling>
          <c:orientation val="minMax"/>
          <c:max val="250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2004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908179510348093"/>
          <c:y val="9.5052620810526484E-2"/>
          <c:w val="0.10754844169069031"/>
          <c:h val="0.296782446116361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38100</xdr:colOff>
      <xdr:row>18</xdr:row>
      <xdr:rowOff>0</xdr:rowOff>
    </xdr:from>
    <xdr:to>
      <xdr:col>67</xdr:col>
      <xdr:colOff>228600</xdr:colOff>
      <xdr:row>49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9526</xdr:colOff>
      <xdr:row>27</xdr:row>
      <xdr:rowOff>133350</xdr:rowOff>
    </xdr:from>
    <xdr:to>
      <xdr:col>59</xdr:col>
      <xdr:colOff>466726</xdr:colOff>
      <xdr:row>45</xdr:row>
      <xdr:rowOff>114300</xdr:rowOff>
    </xdr:to>
    <xdr:sp macro="" textlink="">
      <xdr:nvSpPr>
        <xdr:cNvPr id="11" name="Rounded Rectangle 10"/>
        <xdr:cNvSpPr/>
      </xdr:nvSpPr>
      <xdr:spPr>
        <a:xfrm>
          <a:off x="35213926" y="4295775"/>
          <a:ext cx="457200" cy="272415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53</xdr:col>
      <xdr:colOff>38099</xdr:colOff>
      <xdr:row>50</xdr:row>
      <xdr:rowOff>61912</xdr:rowOff>
    </xdr:from>
    <xdr:to>
      <xdr:col>67</xdr:col>
      <xdr:colOff>219074</xdr:colOff>
      <xdr:row>83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0.71925</cdr:x>
      <cdr:y>0.13667</cdr:y>
    </cdr:from>
    <cdr:to>
      <cdr:x>0.76965</cdr:x>
      <cdr:y>0.82869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6275384" y="653494"/>
          <a:ext cx="439741" cy="3308906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E" sz="1100"/>
        </a:p>
      </cdr:txBody>
    </cdr:sp>
  </cdr:relSizeAnchor>
  <cdr:relSizeAnchor xmlns:cdr="http://schemas.openxmlformats.org/drawingml/2006/chartDrawing">
    <cdr:from>
      <cdr:x>0.40468</cdr:x>
      <cdr:y>0.1813</cdr:y>
    </cdr:from>
    <cdr:to>
      <cdr:x>0.51564</cdr:x>
      <cdr:y>0.29136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3530791" y="866904"/>
          <a:ext cx="968115" cy="526259"/>
        </a:xfrm>
        <a:prstGeom xmlns:a="http://schemas.openxmlformats.org/drawingml/2006/main" prst="wedgeRoundRectCallou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Brexit</a:t>
          </a:r>
        </a:p>
      </cdr:txBody>
    </cdr:sp>
  </cdr:relSizeAnchor>
  <cdr:relSizeAnchor xmlns:cdr="http://schemas.openxmlformats.org/drawingml/2006/chartDrawing">
    <cdr:from>
      <cdr:x>0.60689</cdr:x>
      <cdr:y>0.02361</cdr:y>
    </cdr:from>
    <cdr:to>
      <cdr:x>0.71785</cdr:x>
      <cdr:y>0.13367</cdr:y>
    </cdr:to>
    <cdr:sp macro="" textlink="">
      <cdr:nvSpPr>
        <cdr:cNvPr id="4" name="Rounded Rectangular Callout 3"/>
        <cdr:cNvSpPr/>
      </cdr:nvSpPr>
      <cdr:spPr>
        <a:xfrm xmlns:a="http://schemas.openxmlformats.org/drawingml/2006/main">
          <a:off x="5295037" y="107043"/>
          <a:ext cx="968115" cy="499001"/>
        </a:xfrm>
        <a:prstGeom xmlns:a="http://schemas.openxmlformats.org/drawingml/2006/main" prst="wedgeRoundRectCallout">
          <a:avLst>
            <a:gd name="adj1" fmla="val 29345"/>
            <a:gd name="adj2" fmla="val 61596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Trump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F1407"/>
  <sheetViews>
    <sheetView showGridLines="0" tabSelected="1" workbookViewId="0">
      <selection activeCell="H12" sqref="H12:H13"/>
    </sheetView>
  </sheetViews>
  <sheetFormatPr defaultRowHeight="15" outlineLevelRow="1" x14ac:dyDescent="0.25"/>
  <cols>
    <col min="1" max="1" width="3" customWidth="1"/>
    <col min="2" max="3" width="2.5703125" customWidth="1"/>
    <col min="4" max="4" width="14.5703125" bestFit="1" customWidth="1"/>
    <col min="5" max="5" width="8.85546875" bestFit="1" customWidth="1"/>
    <col min="6" max="6" width="8" bestFit="1" customWidth="1"/>
    <col min="7" max="7" width="12.7109375" bestFit="1" customWidth="1"/>
    <col min="8" max="8" width="13.85546875" bestFit="1" customWidth="1"/>
    <col min="9" max="9" width="10.28515625" bestFit="1" customWidth="1"/>
    <col min="10" max="10" width="15.140625" bestFit="1" customWidth="1"/>
    <col min="11" max="11" width="11.28515625" style="1" customWidth="1"/>
    <col min="12" max="13" width="2.5703125" customWidth="1"/>
    <col min="14" max="14" width="2.7109375" customWidth="1"/>
    <col min="15" max="17" width="10.7109375" customWidth="1"/>
    <col min="18" max="18" width="3" customWidth="1"/>
    <col min="19" max="21" width="10.7109375" customWidth="1"/>
    <col min="22" max="22" width="3" customWidth="1"/>
    <col min="23" max="24" width="10.7109375" customWidth="1"/>
    <col min="25" max="25" width="10.7109375" style="3" customWidth="1"/>
    <col min="26" max="26" width="2.5703125" customWidth="1"/>
    <col min="27" max="28" width="10.7109375" customWidth="1"/>
    <col min="29" max="29" width="10.7109375" style="3" customWidth="1"/>
    <col min="30" max="30" width="2.5703125" customWidth="1"/>
    <col min="31" max="33" width="10.7109375" customWidth="1"/>
    <col min="34" max="34" width="2.5703125" customWidth="1"/>
    <col min="35" max="37" width="10.7109375" customWidth="1"/>
    <col min="38" max="38" width="2.5703125" customWidth="1"/>
    <col min="39" max="39" width="11.42578125" customWidth="1"/>
    <col min="40" max="41" width="11.42578125" style="2" customWidth="1"/>
    <col min="42" max="44" width="11.42578125" style="1" customWidth="1"/>
    <col min="45" max="45" width="11.7109375" style="1" bestFit="1" customWidth="1"/>
    <col min="46" max="46" width="3.140625" customWidth="1"/>
    <col min="47" max="47" width="10.7109375" style="1" customWidth="1"/>
    <col min="48" max="52" width="10.7109375" style="2" customWidth="1"/>
    <col min="53" max="53" width="3.140625" customWidth="1"/>
  </cols>
  <sheetData>
    <row r="1" spans="2:52" s="4" customFormat="1" ht="12" customHeight="1" x14ac:dyDescent="0.2">
      <c r="K1" s="7"/>
      <c r="Y1" s="5"/>
      <c r="AC1" s="5"/>
      <c r="AN1" s="6"/>
      <c r="AO1" s="6"/>
      <c r="AP1" s="7"/>
      <c r="AQ1" s="7"/>
      <c r="AR1" s="7"/>
      <c r="AS1" s="7"/>
      <c r="AU1" s="7"/>
      <c r="AV1" s="6"/>
      <c r="AW1" s="6"/>
      <c r="AX1" s="6"/>
      <c r="AY1" s="6"/>
      <c r="AZ1" s="6"/>
    </row>
    <row r="2" spans="2:52" s="4" customFormat="1" ht="12" customHeight="1" x14ac:dyDescent="0.2">
      <c r="B2" s="25"/>
      <c r="C2" s="26"/>
      <c r="D2" s="26"/>
      <c r="E2" s="26"/>
      <c r="F2" s="26"/>
      <c r="G2" s="26"/>
      <c r="H2" s="26"/>
      <c r="I2" s="26"/>
      <c r="J2" s="26"/>
      <c r="K2" s="62"/>
      <c r="L2" s="26"/>
      <c r="M2" s="27"/>
      <c r="Y2" s="5"/>
      <c r="AC2" s="5"/>
      <c r="AN2" s="6"/>
      <c r="AO2" s="6"/>
      <c r="AP2" s="7"/>
      <c r="AQ2" s="7"/>
      <c r="AR2" s="7"/>
      <c r="AS2" s="7"/>
      <c r="AU2" s="7"/>
      <c r="AV2" s="6"/>
      <c r="AW2" s="6"/>
      <c r="AX2" s="6"/>
      <c r="AY2" s="6"/>
      <c r="AZ2" s="6"/>
    </row>
    <row r="3" spans="2:52" s="4" customFormat="1" ht="12" customHeight="1" x14ac:dyDescent="0.2">
      <c r="B3" s="28"/>
      <c r="C3" s="52"/>
      <c r="D3" s="43"/>
      <c r="E3" s="43"/>
      <c r="F3" s="43"/>
      <c r="G3" s="43"/>
      <c r="H3" s="43"/>
      <c r="I3" s="43"/>
      <c r="J3" s="43"/>
      <c r="K3" s="63"/>
      <c r="L3" s="53"/>
      <c r="M3" s="30"/>
      <c r="Y3" s="5"/>
      <c r="AC3" s="5"/>
      <c r="AN3" s="6"/>
      <c r="AO3" s="6"/>
      <c r="AP3" s="7"/>
      <c r="AQ3" s="7"/>
      <c r="AR3" s="7"/>
      <c r="AS3" s="7"/>
      <c r="AU3" s="7"/>
      <c r="AV3" s="6"/>
      <c r="AW3" s="6"/>
      <c r="AX3" s="6"/>
      <c r="AY3" s="6"/>
      <c r="AZ3" s="6"/>
    </row>
    <row r="4" spans="2:52" s="4" customFormat="1" ht="12" customHeight="1" x14ac:dyDescent="0.2">
      <c r="B4" s="28"/>
      <c r="C4" s="54"/>
      <c r="D4" s="64" t="s">
        <v>3</v>
      </c>
      <c r="E4" s="48">
        <f>IF(Market="DAX",SpreadDAX,IF(Market="FTSEMIB",SpreadFTSEMIB,IF(Market="IBEX",SpreadIBEX, IF(Market="UK",SpreadUK,IF(Market="CAC",SpreadCAC,SpreadNASDAQ)))))</f>
        <v>1</v>
      </c>
      <c r="F4" s="14"/>
      <c r="G4" s="98" t="s">
        <v>48</v>
      </c>
      <c r="H4" s="67" t="s">
        <v>16</v>
      </c>
      <c r="I4" s="14"/>
      <c r="J4" s="70" t="s">
        <v>26</v>
      </c>
      <c r="K4" s="57" t="s">
        <v>27</v>
      </c>
      <c r="L4" s="36"/>
      <c r="M4" s="30"/>
      <c r="Y4" s="5"/>
      <c r="AC4" s="5"/>
      <c r="AN4" s="6"/>
      <c r="AO4" s="6"/>
      <c r="AP4" s="7"/>
      <c r="AQ4" s="7"/>
      <c r="AR4" s="7"/>
      <c r="AS4" s="7"/>
      <c r="AU4" s="7"/>
      <c r="AV4" s="6"/>
      <c r="AW4" s="6"/>
      <c r="AX4" s="6"/>
      <c r="AY4" s="6"/>
      <c r="AZ4" s="6"/>
    </row>
    <row r="5" spans="2:52" s="4" customFormat="1" ht="12" customHeight="1" x14ac:dyDescent="0.2">
      <c r="B5" s="28"/>
      <c r="C5" s="54"/>
      <c r="D5" s="65" t="s">
        <v>35</v>
      </c>
      <c r="E5" s="40">
        <f>$E$4*$E$11</f>
        <v>4.1744938426215814</v>
      </c>
      <c r="F5" s="14"/>
      <c r="G5" s="99">
        <f>AVERAGE(G284:G543)</f>
        <v>4.5791351515199925E-3</v>
      </c>
      <c r="H5" s="100">
        <f>(MaxLoss+FeeInv+FeeOSLG)/Nominale</f>
        <v>7.1744938426215822E-4</v>
      </c>
      <c r="I5" s="14"/>
      <c r="J5" s="46">
        <f>SUM(J20:J280)</f>
        <v>20097.158823362901</v>
      </c>
      <c r="K5" s="42">
        <f>TotalGain-LastPL</f>
        <v>0</v>
      </c>
      <c r="L5" s="15"/>
      <c r="M5" s="30"/>
      <c r="Y5" s="5"/>
      <c r="AC5" s="5"/>
      <c r="AN5" s="6"/>
      <c r="AO5" s="6"/>
      <c r="AP5" s="7"/>
      <c r="AQ5" s="7"/>
      <c r="AR5" s="7"/>
      <c r="AS5" s="7"/>
      <c r="AU5" s="7"/>
      <c r="AV5" s="6"/>
      <c r="AW5" s="6"/>
      <c r="AX5" s="6"/>
      <c r="AY5" s="6"/>
      <c r="AZ5" s="6"/>
    </row>
    <row r="6" spans="2:52" s="4" customFormat="1" ht="12" customHeight="1" x14ac:dyDescent="0.2">
      <c r="B6" s="28"/>
      <c r="C6" s="54"/>
      <c r="D6" s="65" t="s">
        <v>9</v>
      </c>
      <c r="E6" s="41">
        <v>1</v>
      </c>
      <c r="F6" s="14"/>
      <c r="G6" s="14"/>
      <c r="H6" s="14"/>
      <c r="I6" s="14"/>
      <c r="J6" s="14"/>
      <c r="K6" s="8"/>
      <c r="L6" s="16"/>
      <c r="M6" s="30"/>
      <c r="Y6" s="5"/>
      <c r="AC6" s="5"/>
      <c r="AN6" s="6"/>
      <c r="AO6" s="6"/>
      <c r="AP6" s="7"/>
      <c r="AQ6" s="7"/>
      <c r="AR6" s="7"/>
      <c r="AS6" s="7"/>
      <c r="AU6" s="7"/>
      <c r="AV6" s="6"/>
      <c r="AW6" s="6"/>
      <c r="AX6" s="6"/>
      <c r="AY6" s="6"/>
      <c r="AZ6" s="6"/>
    </row>
    <row r="7" spans="2:52" s="4" customFormat="1" ht="12" customHeight="1" x14ac:dyDescent="0.2">
      <c r="B7" s="28"/>
      <c r="C7" s="54"/>
      <c r="D7" s="65" t="s">
        <v>10</v>
      </c>
      <c r="E7" s="40">
        <f>$E$6*$E$11</f>
        <v>4.1744938426215814</v>
      </c>
      <c r="F7" s="14"/>
      <c r="G7" s="49"/>
      <c r="H7" s="59" t="s">
        <v>18</v>
      </c>
      <c r="I7" s="14"/>
      <c r="J7" s="57" t="s">
        <v>29</v>
      </c>
      <c r="K7" s="8"/>
      <c r="L7" s="16"/>
      <c r="M7" s="30"/>
      <c r="Y7" s="5"/>
      <c r="AC7" s="5"/>
      <c r="AN7" s="6"/>
      <c r="AO7" s="6"/>
      <c r="AP7" s="7"/>
      <c r="AQ7" s="7"/>
      <c r="AR7" s="7"/>
      <c r="AS7" s="7"/>
      <c r="AU7" s="7"/>
      <c r="AV7" s="6"/>
      <c r="AW7" s="6"/>
      <c r="AX7" s="6"/>
      <c r="AY7" s="6"/>
      <c r="AZ7" s="6"/>
    </row>
    <row r="8" spans="2:52" s="4" customFormat="1" ht="12" customHeight="1" x14ac:dyDescent="0.2">
      <c r="B8" s="28"/>
      <c r="C8" s="54"/>
      <c r="D8" s="65" t="s">
        <v>5</v>
      </c>
      <c r="E8" s="50">
        <f>IF(Market="DAX",MargineDAX,IF(Market="FTSEMIB",MargineFTSEMIB,IF(Market="IBEX",MargineIBEX,IF(Market="UK",MargineUK,IF(Market="CAC",MargineCAC,MargineNASDAQ)))))</f>
        <v>5.0000000000000001E-3</v>
      </c>
      <c r="F8" s="14"/>
      <c r="G8" s="68" t="s">
        <v>19</v>
      </c>
      <c r="H8" s="35">
        <v>0.01</v>
      </c>
      <c r="I8" s="14"/>
      <c r="J8" s="40">
        <f>MIN(J20:J280)</f>
        <v>-12</v>
      </c>
      <c r="K8" s="8"/>
      <c r="L8" s="16"/>
      <c r="M8" s="30"/>
      <c r="P8" s="101"/>
      <c r="Y8" s="5"/>
      <c r="AC8" s="5"/>
      <c r="AN8" s="6"/>
      <c r="AO8" s="6"/>
      <c r="AP8" s="7"/>
      <c r="AQ8" s="7"/>
      <c r="AR8" s="7"/>
      <c r="AS8" s="7"/>
      <c r="AU8" s="7"/>
      <c r="AV8" s="6"/>
      <c r="AW8" s="6"/>
      <c r="AX8" s="6"/>
      <c r="AY8" s="6"/>
      <c r="AZ8" s="6"/>
    </row>
    <row r="9" spans="2:52" s="4" customFormat="1" ht="12" customHeight="1" x14ac:dyDescent="0.2">
      <c r="B9" s="28"/>
      <c r="C9" s="54"/>
      <c r="D9" s="65" t="s">
        <v>4</v>
      </c>
      <c r="E9" s="41">
        <v>4791</v>
      </c>
      <c r="F9" s="14"/>
      <c r="G9" s="68" t="s">
        <v>6</v>
      </c>
      <c r="H9" s="36">
        <v>100</v>
      </c>
      <c r="I9" s="14"/>
      <c r="J9" s="57" t="s">
        <v>30</v>
      </c>
      <c r="K9" s="8"/>
      <c r="L9" s="16"/>
      <c r="M9" s="30"/>
      <c r="Y9" s="5"/>
      <c r="AC9" s="5"/>
      <c r="AN9" s="6"/>
      <c r="AO9" s="6"/>
      <c r="AP9" s="7"/>
      <c r="AQ9" s="7"/>
      <c r="AR9" s="7"/>
      <c r="AS9" s="7"/>
      <c r="AU9" s="7"/>
      <c r="AV9" s="6"/>
      <c r="AW9" s="6"/>
      <c r="AX9" s="6"/>
      <c r="AY9" s="6"/>
      <c r="AZ9" s="6"/>
    </row>
    <row r="10" spans="2:52" s="4" customFormat="1" ht="12" customHeight="1" x14ac:dyDescent="0.2">
      <c r="B10" s="28"/>
      <c r="C10" s="54"/>
      <c r="D10" s="65" t="s">
        <v>6</v>
      </c>
      <c r="E10" s="41">
        <v>100</v>
      </c>
      <c r="F10" s="14"/>
      <c r="G10" s="69" t="s">
        <v>20</v>
      </c>
      <c r="H10" s="47">
        <f>(($H$9/$E$8)*$H$8-FeeInv-FeeOSLG)-$H$9</f>
        <v>91.651012314756827</v>
      </c>
      <c r="I10" s="14"/>
      <c r="J10" s="42">
        <f>MAX(J20:J280)</f>
        <v>1811.9815445276415</v>
      </c>
      <c r="K10" s="8"/>
      <c r="L10" s="16"/>
      <c r="M10" s="30"/>
      <c r="Y10" s="5"/>
      <c r="AC10" s="5"/>
      <c r="AN10" s="6"/>
      <c r="AO10" s="6"/>
      <c r="AP10" s="7"/>
      <c r="AQ10" s="7"/>
      <c r="AR10" s="7"/>
      <c r="AS10" s="7"/>
      <c r="AU10" s="7"/>
      <c r="AV10" s="6"/>
      <c r="AW10" s="6"/>
      <c r="AX10" s="6"/>
      <c r="AY10" s="6"/>
      <c r="AZ10" s="6"/>
    </row>
    <row r="11" spans="2:52" s="4" customFormat="1" ht="12" customHeight="1" x14ac:dyDescent="0.2">
      <c r="B11" s="28"/>
      <c r="C11" s="54"/>
      <c r="D11" s="65" t="s">
        <v>8</v>
      </c>
      <c r="E11" s="40">
        <f>($E$10/($E$9*$E$8))</f>
        <v>4.1744938426215814</v>
      </c>
      <c r="F11" s="14"/>
      <c r="G11" s="14"/>
      <c r="H11" s="14"/>
      <c r="I11" s="14"/>
      <c r="J11" s="14"/>
      <c r="K11" s="8"/>
      <c r="L11" s="16"/>
      <c r="M11" s="30"/>
      <c r="Y11" s="5"/>
      <c r="AC11" s="5"/>
      <c r="AN11" s="6"/>
      <c r="AO11" s="6"/>
      <c r="AP11" s="7"/>
      <c r="AQ11" s="7"/>
      <c r="AR11" s="7"/>
      <c r="AS11" s="7"/>
      <c r="AU11" s="7"/>
      <c r="AV11" s="6"/>
      <c r="AW11" s="6"/>
      <c r="AX11" s="6"/>
      <c r="AY11" s="6"/>
      <c r="AZ11" s="6"/>
    </row>
    <row r="12" spans="2:52" s="4" customFormat="1" ht="12" customHeight="1" x14ac:dyDescent="0.2">
      <c r="B12" s="28"/>
      <c r="C12" s="54"/>
      <c r="D12" s="65" t="s">
        <v>7</v>
      </c>
      <c r="E12" s="41">
        <f>(InvestIniz/(Lotto*Margine))*Lotto</f>
        <v>19999.999999999996</v>
      </c>
      <c r="F12" s="14"/>
      <c r="G12" s="88" t="s">
        <v>25</v>
      </c>
      <c r="H12" s="90" t="s">
        <v>36</v>
      </c>
      <c r="I12" s="14"/>
      <c r="J12" s="8"/>
      <c r="K12" s="8"/>
      <c r="L12" s="16"/>
      <c r="M12" s="30"/>
      <c r="Y12" s="5"/>
      <c r="AC12" s="5"/>
      <c r="AN12" s="6"/>
      <c r="AO12" s="6"/>
      <c r="AP12" s="7"/>
      <c r="AQ12" s="7"/>
      <c r="AR12" s="7"/>
      <c r="AS12" s="7"/>
      <c r="AU12" s="7"/>
      <c r="AV12" s="6"/>
      <c r="AW12" s="6"/>
      <c r="AX12" s="6"/>
      <c r="AY12" s="6"/>
      <c r="AZ12" s="6"/>
    </row>
    <row r="13" spans="2:52" s="4" customFormat="1" ht="12" customHeight="1" x14ac:dyDescent="0.2">
      <c r="B13" s="28"/>
      <c r="C13" s="54"/>
      <c r="D13" s="65" t="s">
        <v>14</v>
      </c>
      <c r="E13" s="50">
        <f>IF(OR(Market="DAX",Market="UK",Market="NASDAQ"),0.2%,0.03%)</f>
        <v>2.9999999999999997E-4</v>
      </c>
      <c r="F13" s="14"/>
      <c r="G13" s="89"/>
      <c r="H13" s="91"/>
      <c r="I13" s="14"/>
      <c r="J13" s="8"/>
      <c r="K13" s="8"/>
      <c r="L13" s="16"/>
      <c r="M13" s="30"/>
      <c r="AC13" s="5"/>
      <c r="AN13" s="6"/>
      <c r="AO13" s="6"/>
      <c r="AP13" s="7"/>
      <c r="AQ13" s="7"/>
      <c r="AR13" s="7"/>
      <c r="AS13" s="7"/>
      <c r="AU13" s="7"/>
      <c r="AV13" s="6"/>
      <c r="AW13" s="6"/>
      <c r="AX13" s="6"/>
      <c r="AY13" s="6"/>
      <c r="AZ13" s="6"/>
    </row>
    <row r="14" spans="2:52" s="4" customFormat="1" ht="12" customHeight="1" x14ac:dyDescent="0.2">
      <c r="B14" s="28"/>
      <c r="C14" s="54"/>
      <c r="D14" s="66" t="s">
        <v>15</v>
      </c>
      <c r="E14" s="51">
        <f>Nominale*OSGLLimit</f>
        <v>5.9999999999999982</v>
      </c>
      <c r="F14" s="14"/>
      <c r="G14" s="44"/>
      <c r="H14" s="45"/>
      <c r="I14" s="14"/>
      <c r="J14" s="14"/>
      <c r="K14" s="8"/>
      <c r="L14" s="16"/>
      <c r="M14" s="30"/>
      <c r="AC14" s="5"/>
      <c r="AN14" s="6"/>
      <c r="AO14" s="6"/>
      <c r="AP14" s="7"/>
      <c r="AQ14" s="7"/>
      <c r="AR14" s="7"/>
      <c r="AS14" s="7"/>
      <c r="AU14" s="7"/>
      <c r="AV14" s="6"/>
      <c r="AW14" s="6"/>
      <c r="AX14" s="6"/>
      <c r="AY14" s="6"/>
      <c r="AZ14" s="6"/>
    </row>
    <row r="15" spans="2:52" s="4" customFormat="1" ht="12" customHeight="1" x14ac:dyDescent="0.2">
      <c r="B15" s="28"/>
      <c r="C15" s="55"/>
      <c r="D15" s="19"/>
      <c r="E15" s="19"/>
      <c r="F15" s="19"/>
      <c r="G15" s="19"/>
      <c r="H15" s="19"/>
      <c r="I15" s="19"/>
      <c r="J15" s="19"/>
      <c r="K15" s="18"/>
      <c r="L15" s="20"/>
      <c r="M15" s="30"/>
      <c r="AC15" s="5"/>
      <c r="AN15" s="6"/>
      <c r="AO15" s="6"/>
      <c r="AP15" s="7"/>
      <c r="AQ15" s="7"/>
      <c r="AR15" s="7"/>
      <c r="AS15" s="7"/>
      <c r="AU15" s="7"/>
      <c r="AV15" s="6"/>
      <c r="AW15" s="6"/>
      <c r="AX15" s="6"/>
      <c r="AY15" s="6"/>
      <c r="AZ15" s="6"/>
    </row>
    <row r="16" spans="2:52" s="4" customFormat="1" ht="12" customHeight="1" x14ac:dyDescent="0.2">
      <c r="B16" s="29"/>
      <c r="C16" s="34"/>
      <c r="D16" s="32"/>
      <c r="E16" s="33"/>
      <c r="F16" s="34"/>
      <c r="G16" s="34"/>
      <c r="H16" s="34"/>
      <c r="I16" s="34"/>
      <c r="J16" s="34"/>
      <c r="K16" s="33"/>
      <c r="L16" s="34"/>
      <c r="M16" s="31"/>
      <c r="O16" s="12" t="s">
        <v>5</v>
      </c>
      <c r="P16" s="76">
        <v>2E-3</v>
      </c>
      <c r="Q16" s="74"/>
      <c r="R16" s="7"/>
      <c r="S16" s="12" t="s">
        <v>5</v>
      </c>
      <c r="T16" s="76">
        <v>5.0000000000000001E-3</v>
      </c>
      <c r="U16" s="74"/>
      <c r="W16" s="12" t="s">
        <v>5</v>
      </c>
      <c r="X16" s="76">
        <v>5.0000000000000001E-3</v>
      </c>
      <c r="Y16" s="74"/>
      <c r="AA16" s="12" t="s">
        <v>5</v>
      </c>
      <c r="AB16" s="76">
        <v>2E-3</v>
      </c>
      <c r="AC16" s="74"/>
      <c r="AE16" s="12" t="s">
        <v>5</v>
      </c>
      <c r="AF16" s="76">
        <v>5.0000000000000001E-3</v>
      </c>
      <c r="AG16" s="74"/>
      <c r="AI16" s="12" t="s">
        <v>5</v>
      </c>
      <c r="AJ16" s="76">
        <v>2E-3</v>
      </c>
      <c r="AK16" s="74"/>
      <c r="AN16" s="6"/>
      <c r="AO16" s="6"/>
      <c r="AP16" s="7"/>
      <c r="AQ16" s="7"/>
      <c r="AR16" s="7"/>
      <c r="AS16" s="7"/>
      <c r="AU16" s="7"/>
      <c r="AV16" s="6"/>
      <c r="AW16" s="6"/>
      <c r="AX16" s="6"/>
      <c r="AY16" s="6"/>
      <c r="AZ16" s="6"/>
    </row>
    <row r="17" spans="2:52" s="4" customFormat="1" ht="12" customHeight="1" x14ac:dyDescent="0.2">
      <c r="D17" s="7"/>
      <c r="E17" s="7"/>
      <c r="K17" s="7"/>
      <c r="O17" s="17" t="s">
        <v>3</v>
      </c>
      <c r="P17" s="77">
        <v>1</v>
      </c>
      <c r="Q17" s="75"/>
      <c r="R17" s="7"/>
      <c r="S17" s="17" t="s">
        <v>3</v>
      </c>
      <c r="T17" s="77">
        <v>12</v>
      </c>
      <c r="U17" s="75"/>
      <c r="W17" s="17" t="s">
        <v>3</v>
      </c>
      <c r="X17" s="77">
        <v>5</v>
      </c>
      <c r="Y17" s="75"/>
      <c r="AA17" s="17" t="s">
        <v>3</v>
      </c>
      <c r="AB17" s="77">
        <v>1</v>
      </c>
      <c r="AC17" s="75"/>
      <c r="AE17" s="17" t="s">
        <v>3</v>
      </c>
      <c r="AF17" s="77">
        <v>1</v>
      </c>
      <c r="AG17" s="75"/>
      <c r="AI17" s="17" t="s">
        <v>40</v>
      </c>
      <c r="AJ17" s="77">
        <v>1</v>
      </c>
      <c r="AK17" s="75"/>
      <c r="AN17" s="6"/>
      <c r="AO17" s="6"/>
      <c r="AP17" s="7"/>
      <c r="AQ17" s="7"/>
      <c r="AR17" s="7"/>
      <c r="AS17" s="7"/>
      <c r="AU17" s="7"/>
      <c r="AV17" s="6"/>
      <c r="AW17" s="6"/>
      <c r="AX17" s="6"/>
      <c r="AY17" s="6"/>
      <c r="AZ17" s="6"/>
    </row>
    <row r="18" spans="2:52" s="4" customFormat="1" ht="15.75" customHeight="1" x14ac:dyDescent="0.2">
      <c r="B18" s="25"/>
      <c r="C18" s="26"/>
      <c r="D18" s="26"/>
      <c r="E18" s="26"/>
      <c r="F18" s="26"/>
      <c r="G18" s="26"/>
      <c r="H18" s="26"/>
      <c r="I18" s="26"/>
      <c r="J18" s="85"/>
      <c r="K18" s="62"/>
      <c r="L18" s="26"/>
      <c r="M18" s="27"/>
      <c r="O18" s="92" t="s">
        <v>22</v>
      </c>
      <c r="P18" s="93"/>
      <c r="Q18" s="94"/>
      <c r="R18" s="73"/>
      <c r="S18" s="92" t="s">
        <v>21</v>
      </c>
      <c r="T18" s="93"/>
      <c r="U18" s="94"/>
      <c r="V18" s="73"/>
      <c r="W18" s="92" t="s">
        <v>23</v>
      </c>
      <c r="X18" s="93"/>
      <c r="Y18" s="94"/>
      <c r="Z18" s="73"/>
      <c r="AA18" s="92" t="s">
        <v>24</v>
      </c>
      <c r="AB18" s="93"/>
      <c r="AC18" s="94"/>
      <c r="AE18" s="92" t="s">
        <v>36</v>
      </c>
      <c r="AF18" s="93"/>
      <c r="AG18" s="94"/>
      <c r="AI18" s="92" t="s">
        <v>39</v>
      </c>
      <c r="AJ18" s="93"/>
      <c r="AK18" s="94"/>
      <c r="AM18" s="95" t="s">
        <v>47</v>
      </c>
      <c r="AN18" s="96"/>
      <c r="AO18" s="96"/>
      <c r="AP18" s="96"/>
      <c r="AQ18" s="96"/>
      <c r="AR18" s="96"/>
      <c r="AS18" s="97"/>
      <c r="AU18" s="92" t="s">
        <v>46</v>
      </c>
      <c r="AV18" s="93"/>
      <c r="AW18" s="93"/>
      <c r="AX18" s="93"/>
      <c r="AY18" s="93"/>
      <c r="AZ18" s="94"/>
    </row>
    <row r="19" spans="2:52" s="4" customFormat="1" ht="12" customHeight="1" x14ac:dyDescent="0.2">
      <c r="B19" s="28"/>
      <c r="C19" s="38"/>
      <c r="D19" s="57" t="s">
        <v>11</v>
      </c>
      <c r="E19" s="58" t="s">
        <v>0</v>
      </c>
      <c r="F19" s="58" t="s">
        <v>1</v>
      </c>
      <c r="G19" s="58" t="s">
        <v>2</v>
      </c>
      <c r="H19" s="58" t="s">
        <v>12</v>
      </c>
      <c r="I19" s="58" t="s">
        <v>13</v>
      </c>
      <c r="J19" s="58" t="s">
        <v>17</v>
      </c>
      <c r="K19" s="59" t="s">
        <v>28</v>
      </c>
      <c r="L19" s="39"/>
      <c r="M19" s="38"/>
      <c r="N19" s="21"/>
      <c r="O19" s="57" t="s">
        <v>11</v>
      </c>
      <c r="P19" s="58" t="s">
        <v>0</v>
      </c>
      <c r="Q19" s="59" t="s">
        <v>1</v>
      </c>
      <c r="S19" s="57" t="s">
        <v>11</v>
      </c>
      <c r="T19" s="58" t="s">
        <v>0</v>
      </c>
      <c r="U19" s="59" t="s">
        <v>1</v>
      </c>
      <c r="W19" s="57" t="s">
        <v>11</v>
      </c>
      <c r="X19" s="58" t="s">
        <v>0</v>
      </c>
      <c r="Y19" s="59" t="s">
        <v>1</v>
      </c>
      <c r="AA19" s="57" t="s">
        <v>11</v>
      </c>
      <c r="AB19" s="58" t="s">
        <v>0</v>
      </c>
      <c r="AC19" s="59" t="s">
        <v>1</v>
      </c>
      <c r="AE19" s="57" t="s">
        <v>11</v>
      </c>
      <c r="AF19" s="58" t="s">
        <v>0</v>
      </c>
      <c r="AG19" s="59" t="s">
        <v>1</v>
      </c>
      <c r="AI19" s="57" t="s">
        <v>11</v>
      </c>
      <c r="AJ19" s="58" t="s">
        <v>0</v>
      </c>
      <c r="AK19" s="59" t="s">
        <v>1</v>
      </c>
      <c r="AM19" s="57" t="s">
        <v>11</v>
      </c>
      <c r="AN19" s="82" t="s">
        <v>31</v>
      </c>
      <c r="AO19" s="82" t="s">
        <v>32</v>
      </c>
      <c r="AP19" s="82" t="s">
        <v>33</v>
      </c>
      <c r="AQ19" s="58" t="s">
        <v>34</v>
      </c>
      <c r="AR19" s="58" t="s">
        <v>37</v>
      </c>
      <c r="AS19" s="59" t="s">
        <v>38</v>
      </c>
      <c r="AU19" s="57" t="s">
        <v>11</v>
      </c>
      <c r="AV19" s="82" t="s">
        <v>41</v>
      </c>
      <c r="AW19" s="82" t="s">
        <v>42</v>
      </c>
      <c r="AX19" s="82" t="s">
        <v>43</v>
      </c>
      <c r="AY19" s="82" t="s">
        <v>44</v>
      </c>
      <c r="AZ19" s="87" t="s">
        <v>45</v>
      </c>
    </row>
    <row r="20" spans="2:52" s="4" customFormat="1" ht="12" customHeight="1" x14ac:dyDescent="0.2">
      <c r="B20" s="28"/>
      <c r="C20" s="38"/>
      <c r="D20" s="60">
        <f t="shared" ref="D20:D83" si="0">IF(Market="DAX",$O20,IF(Market="FTSEMIB",$S20,IF(Market="IBEX",$W20,IF(Market="UK",$AA20,IF(Market="CAC",$AE20,$AI20)))))</f>
        <v>42769</v>
      </c>
      <c r="E20" s="8">
        <f t="shared" ref="E20:E83" si="1">IF(Market="DAX",$P20,IF(Market="FTSEMIB",$T20,IF(Market="IBEX",$X20,IF(Market="UK",$AB20,IF(Market="CAC",$AF20,$AJ20)))))</f>
        <v>4792</v>
      </c>
      <c r="F20" s="8">
        <f t="shared" ref="F20:F83" si="2">IF(Market="DAX",$Q20,IF(Market="FTSEMIB",$U20,IF(Market="IBEX",$Y20,IF(Market="UK",$AC20,IF(Market="CAC",$AG20,$AK20)))))</f>
        <v>4791.8</v>
      </c>
      <c r="G20" s="9">
        <f>(($F20-$E20)/$E20)</f>
        <v>-4.1736227045037164E-5</v>
      </c>
      <c r="H20" s="10">
        <f t="shared" ref="H20:H83" si="3">MAX(Nominale*$G20-FeeOSLG-FeeInv+InvestIniz,InvestIniz-MaxLoss)</f>
        <v>94</v>
      </c>
      <c r="I20" s="10">
        <f t="shared" ref="I20:I83" si="4">MAX(-Nominale*$G20-FeeOSLG-FeeInv+InvestIniz,InvestIniz-MaxLoss)</f>
        <v>94</v>
      </c>
      <c r="J20" s="10">
        <f t="shared" ref="J20:J83" si="5">$H20+$I20-InvestIniz*2</f>
        <v>-12</v>
      </c>
      <c r="K20" s="15">
        <f t="shared" ref="K20:K83" si="6">$J20+$K21</f>
        <v>20097.15882336289</v>
      </c>
      <c r="L20" s="56"/>
      <c r="M20" s="30"/>
      <c r="O20" s="60">
        <v>42769</v>
      </c>
      <c r="P20" s="22">
        <v>11631.5</v>
      </c>
      <c r="Q20" s="13">
        <v>11637.2</v>
      </c>
      <c r="S20" s="60">
        <v>42769</v>
      </c>
      <c r="T20" s="22">
        <v>18864</v>
      </c>
      <c r="U20" s="13">
        <v>18890</v>
      </c>
      <c r="W20" s="60">
        <v>42769</v>
      </c>
      <c r="X20" s="22">
        <v>9410.9</v>
      </c>
      <c r="Y20" s="13">
        <v>9405</v>
      </c>
      <c r="AA20" s="60">
        <v>42769</v>
      </c>
      <c r="AB20" s="22">
        <v>7078</v>
      </c>
      <c r="AC20" s="13">
        <v>7088.5</v>
      </c>
      <c r="AE20" s="60">
        <v>42769</v>
      </c>
      <c r="AF20" s="22">
        <v>4792</v>
      </c>
      <c r="AG20" s="13">
        <v>4791.8</v>
      </c>
      <c r="AI20" s="60">
        <v>42769</v>
      </c>
      <c r="AJ20" s="22">
        <v>5131</v>
      </c>
      <c r="AK20" s="13">
        <v>5128.62</v>
      </c>
      <c r="AM20" s="83">
        <v>42769</v>
      </c>
      <c r="AN20" s="78">
        <v>35649.762654518934</v>
      </c>
      <c r="AO20" s="79">
        <v>7299.5420238768775</v>
      </c>
      <c r="AP20" s="79">
        <v>7611.5902119181201</v>
      </c>
      <c r="AQ20" s="79">
        <v>15028.91227245096</v>
      </c>
      <c r="AR20" s="79">
        <v>4708.7319484106738</v>
      </c>
      <c r="AS20" s="80">
        <v>-6667.075042798313</v>
      </c>
      <c r="AU20" s="60">
        <v>42769</v>
      </c>
      <c r="AV20" s="81">
        <v>7299.5420238768775</v>
      </c>
      <c r="AW20" s="10">
        <v>10095.184911175364</v>
      </c>
      <c r="AX20" s="10">
        <v>13518.914492688767</v>
      </c>
      <c r="AY20" s="10">
        <v>17490.553156357986</v>
      </c>
      <c r="AZ20" s="15">
        <v>22121.27939019437</v>
      </c>
    </row>
    <row r="21" spans="2:52" s="4" customFormat="1" ht="12" customHeight="1" x14ac:dyDescent="0.2">
      <c r="B21" s="28"/>
      <c r="C21" s="38"/>
      <c r="D21" s="60">
        <f t="shared" si="0"/>
        <v>42768</v>
      </c>
      <c r="E21" s="8">
        <f t="shared" si="1"/>
        <v>4793.5</v>
      </c>
      <c r="F21" s="8">
        <f t="shared" si="2"/>
        <v>4780</v>
      </c>
      <c r="G21" s="9">
        <f t="shared" ref="G21:G84" si="7">(($F21-$E21)/$E21)</f>
        <v>-2.8163137582142483E-3</v>
      </c>
      <c r="H21" s="10">
        <f t="shared" si="3"/>
        <v>94</v>
      </c>
      <c r="I21" s="10">
        <f t="shared" si="4"/>
        <v>147.97728747904179</v>
      </c>
      <c r="J21" s="10">
        <f t="shared" si="5"/>
        <v>41.977287479041792</v>
      </c>
      <c r="K21" s="15">
        <f t="shared" si="6"/>
        <v>20109.15882336289</v>
      </c>
      <c r="L21" s="56"/>
      <c r="M21" s="30"/>
      <c r="O21" s="60">
        <v>42768</v>
      </c>
      <c r="P21" s="71">
        <v>11649</v>
      </c>
      <c r="Q21" s="36">
        <v>11617</v>
      </c>
      <c r="S21" s="60">
        <v>42768</v>
      </c>
      <c r="T21" s="71">
        <v>18653</v>
      </c>
      <c r="U21" s="36">
        <v>18645</v>
      </c>
      <c r="W21" s="60">
        <v>42768</v>
      </c>
      <c r="X21" s="71">
        <v>9314.1</v>
      </c>
      <c r="Y21" s="36">
        <v>9301</v>
      </c>
      <c r="AA21" s="60">
        <v>42768</v>
      </c>
      <c r="AB21" s="71">
        <v>7037.5</v>
      </c>
      <c r="AC21" s="36">
        <v>7041</v>
      </c>
      <c r="AE21" s="60">
        <v>42768</v>
      </c>
      <c r="AF21" s="71">
        <v>4793.5</v>
      </c>
      <c r="AG21" s="36">
        <v>4780</v>
      </c>
      <c r="AI21" s="60">
        <v>42768</v>
      </c>
      <c r="AJ21" s="71">
        <v>5148.5</v>
      </c>
      <c r="AK21" s="36">
        <v>5147.75</v>
      </c>
      <c r="AM21" s="83">
        <v>42768</v>
      </c>
      <c r="AN21" s="81">
        <v>35666.949214628927</v>
      </c>
      <c r="AO21" s="10">
        <v>7327.0552513901048</v>
      </c>
      <c r="AP21" s="10">
        <v>7637.1085532259349</v>
      </c>
      <c r="AQ21" s="10">
        <v>15057.128976739899</v>
      </c>
      <c r="AR21" s="10">
        <v>4725.4264392287041</v>
      </c>
      <c r="AS21" s="15">
        <v>-6625.3301043720976</v>
      </c>
      <c r="AU21" s="60">
        <v>42768</v>
      </c>
      <c r="AV21" s="81">
        <v>7327.0552513901048</v>
      </c>
      <c r="AW21" s="10">
        <v>10122.698138688591</v>
      </c>
      <c r="AX21" s="10">
        <v>13546.427720201995</v>
      </c>
      <c r="AY21" s="10">
        <v>17516.744036441996</v>
      </c>
      <c r="AZ21" s="15">
        <v>22127.47027027838</v>
      </c>
    </row>
    <row r="22" spans="2:52" s="4" customFormat="1" ht="12" customHeight="1" x14ac:dyDescent="0.2">
      <c r="B22" s="28"/>
      <c r="C22" s="38"/>
      <c r="D22" s="60">
        <f t="shared" si="0"/>
        <v>42767</v>
      </c>
      <c r="E22" s="8">
        <f t="shared" si="1"/>
        <v>4747.5</v>
      </c>
      <c r="F22" s="8">
        <f t="shared" si="2"/>
        <v>4785</v>
      </c>
      <c r="G22" s="9">
        <f t="shared" si="7"/>
        <v>7.8988941548183249E-3</v>
      </c>
      <c r="H22" s="10">
        <f t="shared" si="3"/>
        <v>249.6288954111233</v>
      </c>
      <c r="I22" s="10">
        <f t="shared" si="4"/>
        <v>94</v>
      </c>
      <c r="J22" s="10">
        <f t="shared" si="5"/>
        <v>143.62889541112327</v>
      </c>
      <c r="K22" s="15">
        <f t="shared" si="6"/>
        <v>20067.181535883847</v>
      </c>
      <c r="L22" s="56"/>
      <c r="M22" s="30"/>
      <c r="O22" s="60">
        <v>42767</v>
      </c>
      <c r="P22" s="71">
        <v>11565</v>
      </c>
      <c r="Q22" s="36">
        <v>11640</v>
      </c>
      <c r="S22" s="60">
        <v>42767</v>
      </c>
      <c r="T22" s="71">
        <v>18573</v>
      </c>
      <c r="U22" s="36">
        <v>18680</v>
      </c>
      <c r="W22" s="60">
        <v>42767</v>
      </c>
      <c r="X22" s="71">
        <v>9341.5</v>
      </c>
      <c r="Y22" s="36">
        <v>9395</v>
      </c>
      <c r="AA22" s="60">
        <v>42767</v>
      </c>
      <c r="AB22" s="71">
        <v>7045.5</v>
      </c>
      <c r="AC22" s="36">
        <v>7065.5</v>
      </c>
      <c r="AE22" s="60">
        <v>42767</v>
      </c>
      <c r="AF22" s="71">
        <v>4747.5</v>
      </c>
      <c r="AG22" s="36">
        <v>4785</v>
      </c>
      <c r="AI22" s="60">
        <v>42767</v>
      </c>
      <c r="AJ22" s="71">
        <v>5112.75</v>
      </c>
      <c r="AK22" s="36">
        <v>5132</v>
      </c>
      <c r="AM22" s="83">
        <v>42767</v>
      </c>
      <c r="AN22" s="81">
        <v>35638.191649117784</v>
      </c>
      <c r="AO22" s="10">
        <v>7354.5684789033321</v>
      </c>
      <c r="AP22" s="10">
        <v>7662.6268945337497</v>
      </c>
      <c r="AQ22" s="10">
        <v>15085.345681028839</v>
      </c>
      <c r="AR22" s="10">
        <v>4742.1209300467344</v>
      </c>
      <c r="AS22" s="15">
        <v>-6583.5851659458822</v>
      </c>
      <c r="AU22" s="60">
        <v>42767</v>
      </c>
      <c r="AV22" s="81">
        <v>7354.5684789033321</v>
      </c>
      <c r="AW22" s="10">
        <v>10150.211366201818</v>
      </c>
      <c r="AX22" s="10">
        <v>13573.940947715222</v>
      </c>
      <c r="AY22" s="10">
        <v>17544.257263955224</v>
      </c>
      <c r="AZ22" s="15">
        <v>22152.649175355426</v>
      </c>
    </row>
    <row r="23" spans="2:52" s="4" customFormat="1" ht="12" customHeight="1" x14ac:dyDescent="0.2">
      <c r="B23" s="28"/>
      <c r="C23" s="38"/>
      <c r="D23" s="60">
        <f t="shared" si="0"/>
        <v>42766</v>
      </c>
      <c r="E23" s="8">
        <f t="shared" si="1"/>
        <v>4782.5</v>
      </c>
      <c r="F23" s="8">
        <f t="shared" si="2"/>
        <v>4786</v>
      </c>
      <c r="G23" s="9">
        <f t="shared" si="7"/>
        <v>7.3183481442760066E-4</v>
      </c>
      <c r="H23" s="10">
        <f t="shared" si="3"/>
        <v>106.28770860330884</v>
      </c>
      <c r="I23" s="10">
        <f t="shared" si="4"/>
        <v>94</v>
      </c>
      <c r="J23" s="10">
        <f t="shared" si="5"/>
        <v>0.28770860330882897</v>
      </c>
      <c r="K23" s="15">
        <f t="shared" si="6"/>
        <v>19923.552640472724</v>
      </c>
      <c r="L23" s="56"/>
      <c r="M23" s="30"/>
      <c r="O23" s="60">
        <v>42766</v>
      </c>
      <c r="P23" s="71">
        <v>11674</v>
      </c>
      <c r="Q23" s="36">
        <v>11677</v>
      </c>
      <c r="S23" s="60">
        <v>42766</v>
      </c>
      <c r="T23" s="71">
        <v>18736</v>
      </c>
      <c r="U23" s="36">
        <v>18730</v>
      </c>
      <c r="W23" s="60">
        <v>42766</v>
      </c>
      <c r="X23" s="71">
        <v>9350.2000000000007</v>
      </c>
      <c r="Y23" s="36">
        <v>9344</v>
      </c>
      <c r="AA23" s="60">
        <v>42766</v>
      </c>
      <c r="AB23" s="71">
        <v>7045</v>
      </c>
      <c r="AC23" s="36">
        <v>7062</v>
      </c>
      <c r="AE23" s="60">
        <v>42766</v>
      </c>
      <c r="AF23" s="71">
        <v>4782.5</v>
      </c>
      <c r="AG23" s="36">
        <v>4786</v>
      </c>
      <c r="AI23" s="60">
        <v>42766</v>
      </c>
      <c r="AJ23" s="71">
        <v>5124.5</v>
      </c>
      <c r="AK23" s="36">
        <v>5123.5</v>
      </c>
      <c r="AM23" s="83">
        <v>42766</v>
      </c>
      <c r="AN23" s="81">
        <v>35422.530713867978</v>
      </c>
      <c r="AO23" s="10">
        <v>7353.1040729000797</v>
      </c>
      <c r="AP23" s="10">
        <v>7660.8434328480971</v>
      </c>
      <c r="AQ23" s="10">
        <v>15057.519465009233</v>
      </c>
      <c r="AR23" s="10">
        <v>4692.4902923593827</v>
      </c>
      <c r="AS23" s="15">
        <v>-6650.9675497961944</v>
      </c>
      <c r="AU23" s="60">
        <v>42766</v>
      </c>
      <c r="AV23" s="81">
        <v>7353.1040729000797</v>
      </c>
      <c r="AW23" s="10">
        <v>10128.746960198565</v>
      </c>
      <c r="AX23" s="10">
        <v>13532.476541711969</v>
      </c>
      <c r="AY23" s="10">
        <v>17482.792857951972</v>
      </c>
      <c r="AZ23" s="15">
        <v>22071.184769352174</v>
      </c>
    </row>
    <row r="24" spans="2:52" s="4" customFormat="1" ht="12" customHeight="1" x14ac:dyDescent="0.2">
      <c r="B24" s="28"/>
      <c r="C24" s="38"/>
      <c r="D24" s="60">
        <f t="shared" si="0"/>
        <v>42765</v>
      </c>
      <c r="E24" s="8">
        <f t="shared" si="1"/>
        <v>4837.5</v>
      </c>
      <c r="F24" s="8">
        <f t="shared" si="2"/>
        <v>4822.5</v>
      </c>
      <c r="G24" s="9">
        <f t="shared" si="7"/>
        <v>-3.1007751937984496E-3</v>
      </c>
      <c r="H24" s="10">
        <f t="shared" si="3"/>
        <v>94</v>
      </c>
      <c r="I24" s="10">
        <f t="shared" si="4"/>
        <v>153.66651619072582</v>
      </c>
      <c r="J24" s="10">
        <f t="shared" si="5"/>
        <v>47.666516190725815</v>
      </c>
      <c r="K24" s="15">
        <f t="shared" si="6"/>
        <v>19923.264931869417</v>
      </c>
      <c r="L24" s="56"/>
      <c r="M24" s="30"/>
      <c r="O24" s="60">
        <v>42765</v>
      </c>
      <c r="P24" s="71">
        <v>11813.5</v>
      </c>
      <c r="Q24" s="36">
        <v>11778</v>
      </c>
      <c r="S24" s="60">
        <v>42765</v>
      </c>
      <c r="T24" s="71">
        <v>19287</v>
      </c>
      <c r="U24" s="36">
        <v>19205</v>
      </c>
      <c r="W24" s="60">
        <v>42765</v>
      </c>
      <c r="X24" s="71">
        <v>9477.2999999999993</v>
      </c>
      <c r="Y24" s="36">
        <v>9464</v>
      </c>
      <c r="AA24" s="60">
        <v>42765</v>
      </c>
      <c r="AB24" s="71">
        <v>7119</v>
      </c>
      <c r="AC24" s="36">
        <v>7093</v>
      </c>
      <c r="AE24" s="60">
        <v>42765</v>
      </c>
      <c r="AF24" s="71">
        <v>4837.5</v>
      </c>
      <c r="AG24" s="36">
        <v>4822.5</v>
      </c>
      <c r="AI24" s="60">
        <v>42765</v>
      </c>
      <c r="AJ24" s="71">
        <v>5162.5</v>
      </c>
      <c r="AK24" s="36">
        <v>5146.25</v>
      </c>
      <c r="AM24" s="83">
        <v>42765</v>
      </c>
      <c r="AN24" s="81">
        <v>35439.717273977971</v>
      </c>
      <c r="AO24" s="10">
        <v>7380.617300413307</v>
      </c>
      <c r="AP24" s="10">
        <v>7686.3617741559119</v>
      </c>
      <c r="AQ24" s="10">
        <v>15050.974871802389</v>
      </c>
      <c r="AR24" s="10">
        <v>4709.184783177413</v>
      </c>
      <c r="AS24" s="15">
        <v>-6609.2226113699789</v>
      </c>
      <c r="AU24" s="60">
        <v>42765</v>
      </c>
      <c r="AV24" s="81">
        <v>7380.617300413307</v>
      </c>
      <c r="AW24" s="10">
        <v>10156.260187711792</v>
      </c>
      <c r="AX24" s="10">
        <v>13559.989769225196</v>
      </c>
      <c r="AY24" s="10">
        <v>17510.306085465199</v>
      </c>
      <c r="AZ24" s="15">
        <v>22098.536600871383</v>
      </c>
    </row>
    <row r="25" spans="2:52" s="4" customFormat="1" ht="12" customHeight="1" x14ac:dyDescent="0.2">
      <c r="B25" s="28"/>
      <c r="C25" s="38"/>
      <c r="D25" s="60">
        <f t="shared" si="0"/>
        <v>42762</v>
      </c>
      <c r="E25" s="8">
        <f t="shared" si="1"/>
        <v>4864.5</v>
      </c>
      <c r="F25" s="8">
        <f t="shared" si="2"/>
        <v>4863.5</v>
      </c>
      <c r="G25" s="9">
        <f t="shared" si="7"/>
        <v>-2.0557097337855896E-4</v>
      </c>
      <c r="H25" s="10">
        <f t="shared" si="3"/>
        <v>94</v>
      </c>
      <c r="I25" s="10">
        <f t="shared" si="4"/>
        <v>95.762431782328022</v>
      </c>
      <c r="J25" s="10">
        <f t="shared" si="5"/>
        <v>-10.237568217671992</v>
      </c>
      <c r="K25" s="15">
        <f t="shared" si="6"/>
        <v>19875.598415678691</v>
      </c>
      <c r="L25" s="56"/>
      <c r="M25" s="30"/>
      <c r="O25" s="60">
        <v>42762</v>
      </c>
      <c r="P25" s="71">
        <v>11840</v>
      </c>
      <c r="Q25" s="36">
        <v>11840</v>
      </c>
      <c r="S25" s="60">
        <v>42762</v>
      </c>
      <c r="T25" s="71">
        <v>19407</v>
      </c>
      <c r="U25" s="36">
        <v>19460</v>
      </c>
      <c r="W25" s="60">
        <v>42762</v>
      </c>
      <c r="X25" s="71">
        <v>9483.2999999999993</v>
      </c>
      <c r="Y25" s="36">
        <v>9494</v>
      </c>
      <c r="AA25" s="60">
        <v>42762</v>
      </c>
      <c r="AB25" s="71">
        <v>7090</v>
      </c>
      <c r="AC25" s="36">
        <v>7096.5</v>
      </c>
      <c r="AE25" s="60">
        <v>42762</v>
      </c>
      <c r="AF25" s="71">
        <v>4864.5</v>
      </c>
      <c r="AG25" s="36">
        <v>4863.5</v>
      </c>
      <c r="AI25" s="60">
        <v>42762</v>
      </c>
      <c r="AJ25" s="71">
        <v>5147.75</v>
      </c>
      <c r="AK25" s="36">
        <v>5144.25</v>
      </c>
      <c r="AM25" s="83">
        <v>42762</v>
      </c>
      <c r="AN25" s="81">
        <v>35398.0587235001</v>
      </c>
      <c r="AO25" s="10">
        <v>7408.1305279265343</v>
      </c>
      <c r="AP25" s="10">
        <v>7711.8801154637267</v>
      </c>
      <c r="AQ25" s="10">
        <v>14982.473306823667</v>
      </c>
      <c r="AR25" s="10">
        <v>4725.8792739954433</v>
      </c>
      <c r="AS25" s="15">
        <v>-6645.7351300503333</v>
      </c>
      <c r="AU25" s="60">
        <v>42762</v>
      </c>
      <c r="AV25" s="81">
        <v>7408.1305279265343</v>
      </c>
      <c r="AW25" s="10">
        <v>10164.985433189255</v>
      </c>
      <c r="AX25" s="10">
        <v>13548.715014702659</v>
      </c>
      <c r="AY25" s="10">
        <v>17479.03133094266</v>
      </c>
      <c r="AZ25" s="15">
        <v>22047.261846348843</v>
      </c>
    </row>
    <row r="26" spans="2:52" s="4" customFormat="1" ht="12" customHeight="1" x14ac:dyDescent="0.2">
      <c r="B26" s="28"/>
      <c r="C26" s="38"/>
      <c r="D26" s="60">
        <f t="shared" si="0"/>
        <v>42761</v>
      </c>
      <c r="E26" s="8">
        <f t="shared" si="1"/>
        <v>4875</v>
      </c>
      <c r="F26" s="8">
        <f t="shared" si="2"/>
        <v>4885.5</v>
      </c>
      <c r="G26" s="9">
        <f t="shared" si="7"/>
        <v>2.1538461538461538E-3</v>
      </c>
      <c r="H26" s="10">
        <f t="shared" si="3"/>
        <v>134.72793539167992</v>
      </c>
      <c r="I26" s="10">
        <f t="shared" si="4"/>
        <v>94</v>
      </c>
      <c r="J26" s="10">
        <f t="shared" si="5"/>
        <v>28.727935391679921</v>
      </c>
      <c r="K26" s="15">
        <f t="shared" si="6"/>
        <v>19885.835983896362</v>
      </c>
      <c r="L26" s="56"/>
      <c r="M26" s="30"/>
      <c r="O26" s="60">
        <v>42761</v>
      </c>
      <c r="P26" s="71">
        <v>11825.5</v>
      </c>
      <c r="Q26" s="36">
        <v>11845</v>
      </c>
      <c r="S26" s="60">
        <v>42761</v>
      </c>
      <c r="T26" s="71">
        <v>19541</v>
      </c>
      <c r="U26" s="36">
        <v>19660</v>
      </c>
      <c r="W26" s="60">
        <v>42761</v>
      </c>
      <c r="X26" s="71">
        <v>9535.9</v>
      </c>
      <c r="Y26" s="36">
        <v>9558</v>
      </c>
      <c r="AA26" s="60">
        <v>42761</v>
      </c>
      <c r="AB26" s="71">
        <v>7108</v>
      </c>
      <c r="AC26" s="36">
        <v>7109.5</v>
      </c>
      <c r="AE26" s="60">
        <v>42761</v>
      </c>
      <c r="AF26" s="71">
        <v>4875</v>
      </c>
      <c r="AG26" s="36">
        <v>4885.5</v>
      </c>
      <c r="AI26" s="60">
        <v>42761</v>
      </c>
      <c r="AJ26" s="71">
        <v>5146.5</v>
      </c>
      <c r="AK26" s="36">
        <v>5148.25</v>
      </c>
      <c r="AM26" s="83">
        <v>42761</v>
      </c>
      <c r="AN26" s="81">
        <v>35415.245283610093</v>
      </c>
      <c r="AO26" s="10">
        <v>7435.6437554397617</v>
      </c>
      <c r="AP26" s="10">
        <v>7737.3984567715415</v>
      </c>
      <c r="AQ26" s="10">
        <v>15010.690011112607</v>
      </c>
      <c r="AR26" s="10">
        <v>4742.5737648134736</v>
      </c>
      <c r="AS26" s="15">
        <v>-6603.9901916241179</v>
      </c>
      <c r="AU26" s="60">
        <v>42761</v>
      </c>
      <c r="AV26" s="81">
        <v>7435.6437554397617</v>
      </c>
      <c r="AW26" s="10">
        <v>10192.498660702482</v>
      </c>
      <c r="AX26" s="10">
        <v>13567.852161256716</v>
      </c>
      <c r="AY26" s="10">
        <v>17478.168477496718</v>
      </c>
      <c r="AZ26" s="15">
        <v>22026.398992902901</v>
      </c>
    </row>
    <row r="27" spans="2:52" s="4" customFormat="1" ht="12" customHeight="1" x14ac:dyDescent="0.2">
      <c r="B27" s="28"/>
      <c r="C27" s="38"/>
      <c r="D27" s="60">
        <f t="shared" si="0"/>
        <v>42760</v>
      </c>
      <c r="E27" s="8">
        <f t="shared" si="1"/>
        <v>4827.5</v>
      </c>
      <c r="F27" s="8">
        <f t="shared" si="2"/>
        <v>4846</v>
      </c>
      <c r="G27" s="9">
        <f t="shared" si="7"/>
        <v>3.8322112894873125E-3</v>
      </c>
      <c r="H27" s="10">
        <f t="shared" si="3"/>
        <v>168.29523810450306</v>
      </c>
      <c r="I27" s="10">
        <f t="shared" si="4"/>
        <v>94</v>
      </c>
      <c r="J27" s="10">
        <f t="shared" si="5"/>
        <v>62.295238104503028</v>
      </c>
      <c r="K27" s="15">
        <f t="shared" si="6"/>
        <v>19857.108048504684</v>
      </c>
      <c r="L27" s="56"/>
      <c r="M27" s="30"/>
      <c r="O27" s="60">
        <v>42760</v>
      </c>
      <c r="P27" s="71">
        <v>11587</v>
      </c>
      <c r="Q27" s="36">
        <v>11645</v>
      </c>
      <c r="S27" s="60">
        <v>42760</v>
      </c>
      <c r="T27" s="71">
        <v>19468</v>
      </c>
      <c r="U27" s="36">
        <v>19640</v>
      </c>
      <c r="W27" s="60">
        <v>42760</v>
      </c>
      <c r="X27" s="71">
        <v>9358.5</v>
      </c>
      <c r="Y27" s="36">
        <v>9402</v>
      </c>
      <c r="AA27" s="60">
        <v>42760</v>
      </c>
      <c r="AB27" s="71">
        <v>7089</v>
      </c>
      <c r="AC27" s="36">
        <v>7111.5</v>
      </c>
      <c r="AE27" s="60">
        <v>42760</v>
      </c>
      <c r="AF27" s="71">
        <v>4827.5</v>
      </c>
      <c r="AG27" s="36">
        <v>4846</v>
      </c>
      <c r="AI27" s="60">
        <v>42760</v>
      </c>
      <c r="AJ27" s="71">
        <v>5096.25</v>
      </c>
      <c r="AK27" s="36">
        <v>5100</v>
      </c>
      <c r="AM27" s="83">
        <v>42760</v>
      </c>
      <c r="AN27" s="81">
        <v>35432.431843720085</v>
      </c>
      <c r="AO27" s="10">
        <v>7427.6051693601339</v>
      </c>
      <c r="AP27" s="10">
        <v>7762.9167980793563</v>
      </c>
      <c r="AQ27" s="10">
        <v>15038.906715401547</v>
      </c>
      <c r="AR27" s="10">
        <v>4759.268255631504</v>
      </c>
      <c r="AS27" s="15">
        <v>-6562.2452531979025</v>
      </c>
      <c r="AU27" s="60">
        <v>42760</v>
      </c>
      <c r="AV27" s="81">
        <v>7427.6051693601339</v>
      </c>
      <c r="AW27" s="10">
        <v>10164.460074622853</v>
      </c>
      <c r="AX27" s="10">
        <v>13519.813575177088</v>
      </c>
      <c r="AY27" s="10">
        <v>17410.129891417091</v>
      </c>
      <c r="AZ27" s="15">
        <v>21938.360406823274</v>
      </c>
    </row>
    <row r="28" spans="2:52" s="4" customFormat="1" ht="12" customHeight="1" x14ac:dyDescent="0.2">
      <c r="B28" s="28"/>
      <c r="C28" s="38"/>
      <c r="D28" s="60">
        <f t="shared" si="0"/>
        <v>42759</v>
      </c>
      <c r="E28" s="8">
        <f t="shared" si="1"/>
        <v>4819.5</v>
      </c>
      <c r="F28" s="8">
        <f t="shared" si="2"/>
        <v>4834</v>
      </c>
      <c r="G28" s="9">
        <f t="shared" si="7"/>
        <v>3.0086108517481066E-3</v>
      </c>
      <c r="H28" s="10">
        <f t="shared" si="3"/>
        <v>151.82322934971896</v>
      </c>
      <c r="I28" s="10">
        <f t="shared" si="4"/>
        <v>94</v>
      </c>
      <c r="J28" s="10">
        <f t="shared" si="5"/>
        <v>45.823229349718957</v>
      </c>
      <c r="K28" s="15">
        <f t="shared" si="6"/>
        <v>19794.812810400181</v>
      </c>
      <c r="L28" s="56"/>
      <c r="M28" s="30"/>
      <c r="O28" s="60">
        <v>42759</v>
      </c>
      <c r="P28" s="71">
        <v>11548.5</v>
      </c>
      <c r="Q28" s="36">
        <v>11573.5</v>
      </c>
      <c r="S28" s="60">
        <v>42759</v>
      </c>
      <c r="T28" s="71">
        <v>19246</v>
      </c>
      <c r="U28" s="36">
        <v>19305</v>
      </c>
      <c r="W28" s="60">
        <v>42759</v>
      </c>
      <c r="X28" s="71">
        <v>9279.1</v>
      </c>
      <c r="Y28" s="36">
        <v>9317</v>
      </c>
      <c r="AA28" s="60">
        <v>42759</v>
      </c>
      <c r="AB28" s="71">
        <v>7085.5</v>
      </c>
      <c r="AC28" s="36">
        <v>7107.5</v>
      </c>
      <c r="AE28" s="60">
        <v>42759</v>
      </c>
      <c r="AF28" s="71">
        <v>4819.5</v>
      </c>
      <c r="AG28" s="36">
        <v>4834</v>
      </c>
      <c r="AI28" s="60">
        <v>42759</v>
      </c>
      <c r="AJ28" s="71">
        <v>5063.5</v>
      </c>
      <c r="AK28" s="36">
        <v>5063.75</v>
      </c>
      <c r="AM28" s="83">
        <v>42759</v>
      </c>
      <c r="AN28" s="81">
        <v>35290.74463702269</v>
      </c>
      <c r="AO28" s="10">
        <v>7364.6615571048305</v>
      </c>
      <c r="AP28" s="10">
        <v>7782.7123527691674</v>
      </c>
      <c r="AQ28" s="10">
        <v>14994.318495391975</v>
      </c>
      <c r="AR28" s="10">
        <v>4775.9627464495343</v>
      </c>
      <c r="AS28" s="15">
        <v>-6520.500314771687</v>
      </c>
      <c r="AU28" s="60">
        <v>42759</v>
      </c>
      <c r="AV28" s="81">
        <v>7364.6615571048305</v>
      </c>
      <c r="AW28" s="10">
        <v>10081.51646236755</v>
      </c>
      <c r="AX28" s="10">
        <v>13416.869962921784</v>
      </c>
      <c r="AY28" s="10">
        <v>17287.18627916179</v>
      </c>
      <c r="AZ28" s="15">
        <v>21795.416794567973</v>
      </c>
    </row>
    <row r="29" spans="2:52" s="4" customFormat="1" ht="12" customHeight="1" x14ac:dyDescent="0.2">
      <c r="B29" s="28"/>
      <c r="C29" s="38"/>
      <c r="D29" s="60">
        <f t="shared" si="0"/>
        <v>42758</v>
      </c>
      <c r="E29" s="8">
        <f t="shared" si="1"/>
        <v>4860.5</v>
      </c>
      <c r="F29" s="8">
        <f t="shared" si="2"/>
        <v>4825</v>
      </c>
      <c r="G29" s="9">
        <f t="shared" si="7"/>
        <v>-7.3037753317559918E-3</v>
      </c>
      <c r="H29" s="10">
        <f t="shared" si="3"/>
        <v>94</v>
      </c>
      <c r="I29" s="10">
        <f t="shared" si="4"/>
        <v>237.72651894987663</v>
      </c>
      <c r="J29" s="10">
        <f t="shared" si="5"/>
        <v>131.72651894987666</v>
      </c>
      <c r="K29" s="15">
        <f t="shared" si="6"/>
        <v>19748.98958105046</v>
      </c>
      <c r="L29" s="56"/>
      <c r="M29" s="30"/>
      <c r="O29" s="60">
        <v>42758</v>
      </c>
      <c r="P29" s="71">
        <v>11616</v>
      </c>
      <c r="Q29" s="36">
        <v>11564</v>
      </c>
      <c r="S29" s="60">
        <v>42758</v>
      </c>
      <c r="T29" s="71">
        <v>19431</v>
      </c>
      <c r="U29" s="36">
        <v>19395</v>
      </c>
      <c r="W29" s="60">
        <v>42758</v>
      </c>
      <c r="X29" s="71">
        <v>9393.1</v>
      </c>
      <c r="Y29" s="36">
        <v>9303</v>
      </c>
      <c r="AA29" s="60">
        <v>42758</v>
      </c>
      <c r="AB29" s="71">
        <v>7132</v>
      </c>
      <c r="AC29" s="36">
        <v>7110</v>
      </c>
      <c r="AE29" s="60">
        <v>42758</v>
      </c>
      <c r="AF29" s="71">
        <v>4860.5</v>
      </c>
      <c r="AG29" s="36">
        <v>4825</v>
      </c>
      <c r="AI29" s="60">
        <v>42758</v>
      </c>
      <c r="AJ29" s="71">
        <v>5058.25</v>
      </c>
      <c r="AK29" s="36">
        <v>5059</v>
      </c>
      <c r="AM29" s="83">
        <v>42758</v>
      </c>
      <c r="AN29" s="81">
        <v>35291.098751818128</v>
      </c>
      <c r="AO29" s="10">
        <v>7392.1747846180579</v>
      </c>
      <c r="AP29" s="10">
        <v>7808.2306940769822</v>
      </c>
      <c r="AQ29" s="10">
        <v>14953.180217093992</v>
      </c>
      <c r="AR29" s="10">
        <v>4792.6572372675646</v>
      </c>
      <c r="AS29" s="15">
        <v>-6478.7553763454716</v>
      </c>
      <c r="AU29" s="60">
        <v>42758</v>
      </c>
      <c r="AV29" s="81">
        <v>7392.1747846180579</v>
      </c>
      <c r="AW29" s="10">
        <v>10109.029689880777</v>
      </c>
      <c r="AX29" s="10">
        <v>13429.315135339939</v>
      </c>
      <c r="AY29" s="10">
        <v>17279.631451579942</v>
      </c>
      <c r="AZ29" s="15">
        <v>21767.861966986125</v>
      </c>
    </row>
    <row r="30" spans="2:52" s="4" customFormat="1" ht="12" customHeight="1" x14ac:dyDescent="0.2">
      <c r="B30" s="28"/>
      <c r="C30" s="38"/>
      <c r="D30" s="60">
        <f t="shared" si="0"/>
        <v>42755</v>
      </c>
      <c r="E30" s="8">
        <f t="shared" si="1"/>
        <v>4840.5</v>
      </c>
      <c r="F30" s="8">
        <f t="shared" si="2"/>
        <v>4842.5</v>
      </c>
      <c r="G30" s="9">
        <f t="shared" si="7"/>
        <v>4.1318045656440453E-4</v>
      </c>
      <c r="H30" s="10">
        <f t="shared" si="3"/>
        <v>99.914621446044919</v>
      </c>
      <c r="I30" s="10">
        <f t="shared" si="4"/>
        <v>94</v>
      </c>
      <c r="J30" s="10">
        <f t="shared" si="5"/>
        <v>-6.0853785539550813</v>
      </c>
      <c r="K30" s="15">
        <f t="shared" si="6"/>
        <v>19617.263062100585</v>
      </c>
      <c r="L30" s="56"/>
      <c r="M30" s="30"/>
      <c r="O30" s="60">
        <v>42755</v>
      </c>
      <c r="P30" s="71">
        <v>11592</v>
      </c>
      <c r="Q30" s="36">
        <v>11592.5</v>
      </c>
      <c r="S30" s="60">
        <v>42755</v>
      </c>
      <c r="T30" s="71">
        <v>19430</v>
      </c>
      <c r="U30" s="36">
        <v>19505</v>
      </c>
      <c r="W30" s="60">
        <v>42755</v>
      </c>
      <c r="X30" s="71">
        <v>9365.2000000000007</v>
      </c>
      <c r="Y30" s="36">
        <v>9374</v>
      </c>
      <c r="AA30" s="60">
        <v>42755</v>
      </c>
      <c r="AB30" s="71">
        <v>7137.5</v>
      </c>
      <c r="AC30" s="36">
        <v>7154.5</v>
      </c>
      <c r="AE30" s="60">
        <v>42755</v>
      </c>
      <c r="AF30" s="71">
        <v>4840.5</v>
      </c>
      <c r="AG30" s="36">
        <v>4842.5</v>
      </c>
      <c r="AI30" s="60">
        <v>42755</v>
      </c>
      <c r="AJ30" s="71">
        <v>5053.5</v>
      </c>
      <c r="AK30" s="36">
        <v>5055.5</v>
      </c>
      <c r="AM30" s="83">
        <v>42755</v>
      </c>
      <c r="AN30" s="81">
        <v>35175.862830771199</v>
      </c>
      <c r="AO30" s="10">
        <v>7419.6880121312852</v>
      </c>
      <c r="AP30" s="10">
        <v>7729.1469161835512</v>
      </c>
      <c r="AQ30" s="10">
        <v>14913.05413289522</v>
      </c>
      <c r="AR30" s="10">
        <v>4754.9289760414595</v>
      </c>
      <c r="AS30" s="15">
        <v>-6437.0104379192562</v>
      </c>
      <c r="AU30" s="60">
        <v>42755</v>
      </c>
      <c r="AV30" s="81">
        <v>7419.6880121312852</v>
      </c>
      <c r="AW30" s="10">
        <v>10136.542917394005</v>
      </c>
      <c r="AX30" s="10">
        <v>13456.828362853166</v>
      </c>
      <c r="AY30" s="10">
        <v>17296.333873581112</v>
      </c>
      <c r="AZ30" s="15">
        <v>21764.564388987295</v>
      </c>
    </row>
    <row r="31" spans="2:52" s="4" customFormat="1" ht="12" customHeight="1" x14ac:dyDescent="0.2">
      <c r="B31" s="28"/>
      <c r="C31" s="38"/>
      <c r="D31" s="60">
        <f t="shared" si="0"/>
        <v>42754</v>
      </c>
      <c r="E31" s="8">
        <f t="shared" si="1"/>
        <v>4853.5</v>
      </c>
      <c r="F31" s="8">
        <f t="shared" si="2"/>
        <v>4864</v>
      </c>
      <c r="G31" s="9">
        <f t="shared" si="7"/>
        <v>2.1633872463170905E-3</v>
      </c>
      <c r="H31" s="10">
        <f t="shared" si="3"/>
        <v>134.91875724109866</v>
      </c>
      <c r="I31" s="10">
        <f t="shared" si="4"/>
        <v>94</v>
      </c>
      <c r="J31" s="10">
        <f t="shared" si="5"/>
        <v>28.91875724109866</v>
      </c>
      <c r="K31" s="15">
        <f t="shared" si="6"/>
        <v>19623.348440654539</v>
      </c>
      <c r="L31" s="56"/>
      <c r="M31" s="30"/>
      <c r="O31" s="60">
        <v>42754</v>
      </c>
      <c r="P31" s="71">
        <v>11592.5</v>
      </c>
      <c r="Q31" s="36">
        <v>11630</v>
      </c>
      <c r="S31" s="60">
        <v>42754</v>
      </c>
      <c r="T31" s="71">
        <v>19293</v>
      </c>
      <c r="U31" s="36">
        <v>19330</v>
      </c>
      <c r="W31" s="60">
        <v>42754</v>
      </c>
      <c r="X31" s="71">
        <v>9379.2000000000007</v>
      </c>
      <c r="Y31" s="36">
        <v>9400</v>
      </c>
      <c r="AA31" s="60">
        <v>42754</v>
      </c>
      <c r="AB31" s="71">
        <v>7180.5</v>
      </c>
      <c r="AC31" s="36">
        <v>7195</v>
      </c>
      <c r="AE31" s="60">
        <v>42754</v>
      </c>
      <c r="AF31" s="71">
        <v>4853.5</v>
      </c>
      <c r="AG31" s="36">
        <v>4864</v>
      </c>
      <c r="AI31" s="60">
        <v>42754</v>
      </c>
      <c r="AJ31" s="71">
        <v>5054.5</v>
      </c>
      <c r="AK31" s="36">
        <v>5053.25</v>
      </c>
      <c r="AM31" s="83">
        <v>42754</v>
      </c>
      <c r="AN31" s="81">
        <v>35193.049390881191</v>
      </c>
      <c r="AO31" s="10">
        <v>7447.2012396445125</v>
      </c>
      <c r="AP31" s="10">
        <v>7754.665257491366</v>
      </c>
      <c r="AQ31" s="10">
        <v>14908.073168051949</v>
      </c>
      <c r="AR31" s="10">
        <v>4771.6234668594898</v>
      </c>
      <c r="AS31" s="15">
        <v>-6395.2654994930408</v>
      </c>
      <c r="AU31" s="60">
        <v>42754</v>
      </c>
      <c r="AV31" s="81">
        <v>7447.2012396445125</v>
      </c>
      <c r="AW31" s="10">
        <v>10153.099325283403</v>
      </c>
      <c r="AX31" s="10">
        <v>13453.384770742565</v>
      </c>
      <c r="AY31" s="10">
        <v>17272.890281470511</v>
      </c>
      <c r="AZ31" s="15">
        <v>21721.120796876694</v>
      </c>
    </row>
    <row r="32" spans="2:52" s="4" customFormat="1" ht="12" customHeight="1" x14ac:dyDescent="0.2">
      <c r="B32" s="28"/>
      <c r="C32" s="38"/>
      <c r="D32" s="60">
        <f t="shared" si="0"/>
        <v>42753</v>
      </c>
      <c r="E32" s="8">
        <f t="shared" si="1"/>
        <v>4860</v>
      </c>
      <c r="F32" s="8">
        <f t="shared" si="2"/>
        <v>4875.5</v>
      </c>
      <c r="G32" s="9">
        <f t="shared" si="7"/>
        <v>3.1893004115226336E-3</v>
      </c>
      <c r="H32" s="10">
        <f t="shared" si="3"/>
        <v>155.43702054520949</v>
      </c>
      <c r="I32" s="10">
        <f t="shared" si="4"/>
        <v>94</v>
      </c>
      <c r="J32" s="10">
        <f t="shared" si="5"/>
        <v>49.437020545209492</v>
      </c>
      <c r="K32" s="15">
        <f t="shared" si="6"/>
        <v>19594.42968341344</v>
      </c>
      <c r="L32" s="56"/>
      <c r="M32" s="30"/>
      <c r="O32" s="60">
        <v>42753</v>
      </c>
      <c r="P32" s="71">
        <v>11557.5</v>
      </c>
      <c r="Q32" s="36">
        <v>11586.5</v>
      </c>
      <c r="S32" s="60">
        <v>42753</v>
      </c>
      <c r="T32" s="71">
        <v>19234</v>
      </c>
      <c r="U32" s="36">
        <v>19280</v>
      </c>
      <c r="W32" s="60">
        <v>42753</v>
      </c>
      <c r="X32" s="71">
        <v>9405.9</v>
      </c>
      <c r="Y32" s="36">
        <v>9426</v>
      </c>
      <c r="AA32" s="60">
        <v>42753</v>
      </c>
      <c r="AB32" s="71">
        <v>7163</v>
      </c>
      <c r="AC32" s="36">
        <v>7150.5</v>
      </c>
      <c r="AE32" s="60">
        <v>42753</v>
      </c>
      <c r="AF32" s="71">
        <v>4860</v>
      </c>
      <c r="AG32" s="36">
        <v>4875.5</v>
      </c>
      <c r="AI32" s="60">
        <v>42753</v>
      </c>
      <c r="AJ32" s="71">
        <v>5040.25</v>
      </c>
      <c r="AK32" s="36">
        <v>5040.5</v>
      </c>
      <c r="AM32" s="83">
        <v>42753</v>
      </c>
      <c r="AN32" s="81">
        <v>35139.900165005631</v>
      </c>
      <c r="AO32" s="10">
        <v>7474.7144671577398</v>
      </c>
      <c r="AP32" s="10">
        <v>7780.1835987991808</v>
      </c>
      <c r="AQ32" s="10">
        <v>14921.213621025052</v>
      </c>
      <c r="AR32" s="10">
        <v>4788.3179576775201</v>
      </c>
      <c r="AS32" s="15">
        <v>-6353.5205610668254</v>
      </c>
      <c r="AU32" s="60">
        <v>42753</v>
      </c>
      <c r="AV32" s="81">
        <v>7474.7144671577398</v>
      </c>
      <c r="AW32" s="10">
        <v>10180.612552796631</v>
      </c>
      <c r="AX32" s="10">
        <v>13480.897998255792</v>
      </c>
      <c r="AY32" s="10">
        <v>17288.291014856004</v>
      </c>
      <c r="AZ32" s="15">
        <v>21716.521530262187</v>
      </c>
    </row>
    <row r="33" spans="2:58" s="4" customFormat="1" ht="12" customHeight="1" x14ac:dyDescent="0.2">
      <c r="B33" s="28"/>
      <c r="C33" s="38"/>
      <c r="D33" s="60">
        <f t="shared" si="0"/>
        <v>42752</v>
      </c>
      <c r="E33" s="8">
        <f t="shared" si="1"/>
        <v>4882</v>
      </c>
      <c r="F33" s="8">
        <f t="shared" si="2"/>
        <v>4876.5</v>
      </c>
      <c r="G33" s="9">
        <f t="shared" si="7"/>
        <v>-1.1265874641540352E-3</v>
      </c>
      <c r="H33" s="10">
        <f t="shared" si="3"/>
        <v>94</v>
      </c>
      <c r="I33" s="10">
        <f t="shared" si="4"/>
        <v>114.18276159783754</v>
      </c>
      <c r="J33" s="10">
        <f t="shared" si="5"/>
        <v>8.1827615978375547</v>
      </c>
      <c r="K33" s="15">
        <f t="shared" si="6"/>
        <v>19544.99266286823</v>
      </c>
      <c r="L33" s="56"/>
      <c r="M33" s="30"/>
      <c r="O33" s="60">
        <v>42752</v>
      </c>
      <c r="P33" s="71">
        <v>11562.5</v>
      </c>
      <c r="Q33" s="36">
        <v>11539</v>
      </c>
      <c r="S33" s="60">
        <v>42752</v>
      </c>
      <c r="T33" s="71">
        <v>19195</v>
      </c>
      <c r="U33" s="36">
        <v>19135</v>
      </c>
      <c r="W33" s="60">
        <v>42752</v>
      </c>
      <c r="X33" s="71">
        <v>9406.7000000000007</v>
      </c>
      <c r="Y33" s="36">
        <v>9370</v>
      </c>
      <c r="AA33" s="60">
        <v>42752</v>
      </c>
      <c r="AB33" s="71">
        <v>7258</v>
      </c>
      <c r="AC33" s="36">
        <v>7250.5</v>
      </c>
      <c r="AE33" s="60">
        <v>42752</v>
      </c>
      <c r="AF33" s="71">
        <v>4882</v>
      </c>
      <c r="AG33" s="36">
        <v>4876.5</v>
      </c>
      <c r="AI33" s="60">
        <v>42752</v>
      </c>
      <c r="AJ33" s="71">
        <v>5051.63</v>
      </c>
      <c r="AK33" s="36">
        <v>5056.25</v>
      </c>
      <c r="AM33" s="83">
        <v>42752</v>
      </c>
      <c r="AN33" s="81">
        <v>35123.033786830041</v>
      </c>
      <c r="AO33" s="10">
        <v>7502.2276946709671</v>
      </c>
      <c r="AP33" s="10">
        <v>7805.7019401069956</v>
      </c>
      <c r="AQ33" s="10">
        <v>14948.068029291258</v>
      </c>
      <c r="AR33" s="10">
        <v>4805.0124484955504</v>
      </c>
      <c r="AS33" s="15">
        <v>-6311.77562264061</v>
      </c>
      <c r="AU33" s="60">
        <v>42752</v>
      </c>
      <c r="AV33" s="81">
        <v>7502.2276946709671</v>
      </c>
      <c r="AW33" s="10">
        <v>10208.125780309858</v>
      </c>
      <c r="AX33" s="10">
        <v>13506.822647782397</v>
      </c>
      <c r="AY33" s="10">
        <v>17294.215664382609</v>
      </c>
      <c r="AZ33" s="15">
        <v>21702.446179788793</v>
      </c>
    </row>
    <row r="34" spans="2:58" s="4" customFormat="1" ht="12" customHeight="1" x14ac:dyDescent="0.2">
      <c r="B34" s="28"/>
      <c r="C34" s="38"/>
      <c r="D34" s="60">
        <f t="shared" si="0"/>
        <v>42751</v>
      </c>
      <c r="E34" s="8">
        <f t="shared" si="1"/>
        <v>4921.5</v>
      </c>
      <c r="F34" s="8">
        <f t="shared" si="2"/>
        <v>4893</v>
      </c>
      <c r="G34" s="9">
        <f t="shared" si="7"/>
        <v>-5.7909174032307227E-3</v>
      </c>
      <c r="H34" s="10">
        <f t="shared" si="3"/>
        <v>94</v>
      </c>
      <c r="I34" s="10">
        <f t="shared" si="4"/>
        <v>207.46936037937127</v>
      </c>
      <c r="J34" s="10">
        <f t="shared" si="5"/>
        <v>101.46936037937127</v>
      </c>
      <c r="K34" s="15">
        <f t="shared" si="6"/>
        <v>19536.809901270393</v>
      </c>
      <c r="L34" s="56"/>
      <c r="M34" s="30"/>
      <c r="O34" s="60">
        <v>42751</v>
      </c>
      <c r="P34" s="71">
        <v>11619</v>
      </c>
      <c r="Q34" s="36">
        <v>11564</v>
      </c>
      <c r="S34" s="60">
        <v>42751</v>
      </c>
      <c r="T34" s="71">
        <v>19429</v>
      </c>
      <c r="U34" s="36">
        <v>19365</v>
      </c>
      <c r="W34" s="60">
        <v>42751</v>
      </c>
      <c r="X34" s="71">
        <v>9501.7000000000007</v>
      </c>
      <c r="Y34" s="36">
        <v>9432</v>
      </c>
      <c r="AA34" s="60">
        <v>42751</v>
      </c>
      <c r="AB34" s="71">
        <v>7265.5</v>
      </c>
      <c r="AC34" s="36">
        <v>7273</v>
      </c>
      <c r="AE34" s="60">
        <v>42751</v>
      </c>
      <c r="AF34" s="71">
        <v>4921.5</v>
      </c>
      <c r="AG34" s="36">
        <v>4893</v>
      </c>
      <c r="AI34" s="60">
        <v>42751</v>
      </c>
      <c r="AJ34" s="71">
        <v>5050.88</v>
      </c>
      <c r="AK34" s="36">
        <v>5050.75</v>
      </c>
      <c r="AM34" s="83">
        <v>42751</v>
      </c>
      <c r="AN34" s="81">
        <v>35130.005445263414</v>
      </c>
      <c r="AO34" s="10">
        <v>7529.7409221841945</v>
      </c>
      <c r="AP34" s="10">
        <v>7831.2202814148104</v>
      </c>
      <c r="AQ34" s="10">
        <v>14976.284733580198</v>
      </c>
      <c r="AR34" s="10">
        <v>4821.7069393135807</v>
      </c>
      <c r="AS34" s="15">
        <v>-6270.0306842143946</v>
      </c>
      <c r="AU34" s="60">
        <v>42751</v>
      </c>
      <c r="AV34" s="81">
        <v>7529.7409221841945</v>
      </c>
      <c r="AW34" s="10">
        <v>10235.639007823085</v>
      </c>
      <c r="AX34" s="10">
        <v>13518.062981257688</v>
      </c>
      <c r="AY34" s="10">
        <v>17285.455997857898</v>
      </c>
      <c r="AZ34" s="15">
        <v>21673.686513264081</v>
      </c>
    </row>
    <row r="35" spans="2:58" s="4" customFormat="1" ht="12" customHeight="1" x14ac:dyDescent="0.2">
      <c r="B35" s="28"/>
      <c r="C35" s="38"/>
      <c r="D35" s="60">
        <f t="shared" si="0"/>
        <v>42748</v>
      </c>
      <c r="E35" s="8">
        <f t="shared" si="1"/>
        <v>4863</v>
      </c>
      <c r="F35" s="8">
        <f t="shared" si="2"/>
        <v>4894.5</v>
      </c>
      <c r="G35" s="9">
        <f t="shared" si="7"/>
        <v>6.4774830351634789E-3</v>
      </c>
      <c r="H35" s="10">
        <f t="shared" si="3"/>
        <v>221.20067301802638</v>
      </c>
      <c r="I35" s="10">
        <f t="shared" si="4"/>
        <v>94</v>
      </c>
      <c r="J35" s="10">
        <f t="shared" si="5"/>
        <v>115.20067301802635</v>
      </c>
      <c r="K35" s="15">
        <f t="shared" si="6"/>
        <v>19435.340540891022</v>
      </c>
      <c r="L35" s="56"/>
      <c r="M35" s="30"/>
      <c r="O35" s="60">
        <v>42748</v>
      </c>
      <c r="P35" s="71">
        <v>11526</v>
      </c>
      <c r="Q35" s="36">
        <v>11574</v>
      </c>
      <c r="S35" s="60">
        <v>42748</v>
      </c>
      <c r="T35" s="71">
        <v>19106</v>
      </c>
      <c r="U35" s="36">
        <v>19245</v>
      </c>
      <c r="W35" s="60">
        <v>42748</v>
      </c>
      <c r="X35" s="71">
        <v>9410.5</v>
      </c>
      <c r="Y35" s="36">
        <v>9449</v>
      </c>
      <c r="AA35" s="60">
        <v>42748</v>
      </c>
      <c r="AB35" s="71">
        <v>7231</v>
      </c>
      <c r="AC35" s="36">
        <v>7263.5</v>
      </c>
      <c r="AE35" s="60">
        <v>42748</v>
      </c>
      <c r="AF35" s="71">
        <v>4863</v>
      </c>
      <c r="AG35" s="36">
        <v>4894.5</v>
      </c>
      <c r="AI35" s="60">
        <v>42748</v>
      </c>
      <c r="AJ35" s="71">
        <v>5034.75</v>
      </c>
      <c r="AK35" s="36">
        <v>5035.25</v>
      </c>
      <c r="AM35" s="83">
        <v>42748</v>
      </c>
      <c r="AN35" s="81">
        <v>35001.917427444241</v>
      </c>
      <c r="AO35" s="10">
        <v>7557.2541496974218</v>
      </c>
      <c r="AP35" s="10">
        <v>7797.268863437208</v>
      </c>
      <c r="AQ35" s="10">
        <v>15004.501437869138</v>
      </c>
      <c r="AR35" s="10">
        <v>4814.2358366579811</v>
      </c>
      <c r="AS35" s="15">
        <v>-6228.2857457881792</v>
      </c>
      <c r="AU35" s="60">
        <v>42748</v>
      </c>
      <c r="AV35" s="81">
        <v>7557.2541496974218</v>
      </c>
      <c r="AW35" s="10">
        <v>10263.152235336313</v>
      </c>
      <c r="AX35" s="10">
        <v>13525.938695328265</v>
      </c>
      <c r="AY35" s="10">
        <v>17273.331711928477</v>
      </c>
      <c r="AZ35" s="15">
        <v>21641.56222733466</v>
      </c>
    </row>
    <row r="36" spans="2:58" s="4" customFormat="1" ht="12" customHeight="1" x14ac:dyDescent="0.2">
      <c r="B36" s="28"/>
      <c r="C36" s="38"/>
      <c r="D36" s="60">
        <f t="shared" si="0"/>
        <v>42747</v>
      </c>
      <c r="E36" s="8">
        <f t="shared" si="1"/>
        <v>4888</v>
      </c>
      <c r="F36" s="8">
        <f t="shared" si="2"/>
        <v>4878.5</v>
      </c>
      <c r="G36" s="9">
        <f t="shared" si="7"/>
        <v>-1.9435351882160392E-3</v>
      </c>
      <c r="H36" s="10">
        <f t="shared" si="3"/>
        <v>94</v>
      </c>
      <c r="I36" s="10">
        <f t="shared" si="4"/>
        <v>130.52171607907763</v>
      </c>
      <c r="J36" s="10">
        <f t="shared" si="5"/>
        <v>24.521716079077635</v>
      </c>
      <c r="K36" s="15">
        <f t="shared" si="6"/>
        <v>19320.139867872997</v>
      </c>
      <c r="L36" s="56"/>
      <c r="M36" s="30"/>
      <c r="O36" s="60">
        <v>42747</v>
      </c>
      <c r="P36" s="71">
        <v>11637</v>
      </c>
      <c r="Q36" s="36">
        <v>11618</v>
      </c>
      <c r="S36" s="60">
        <v>42747</v>
      </c>
      <c r="T36" s="71">
        <v>19415</v>
      </c>
      <c r="U36" s="36">
        <v>19340</v>
      </c>
      <c r="W36" s="60">
        <v>42747</v>
      </c>
      <c r="X36" s="71">
        <v>9391.2000000000007</v>
      </c>
      <c r="Y36" s="36">
        <v>9382</v>
      </c>
      <c r="AA36" s="60">
        <v>42747</v>
      </c>
      <c r="AB36" s="71">
        <v>7223</v>
      </c>
      <c r="AC36" s="36">
        <v>7234</v>
      </c>
      <c r="AE36" s="60">
        <v>42747</v>
      </c>
      <c r="AF36" s="71">
        <v>4888</v>
      </c>
      <c r="AG36" s="36">
        <v>4878.5</v>
      </c>
      <c r="AI36" s="60">
        <v>42747</v>
      </c>
      <c r="AJ36" s="71">
        <v>5046.5</v>
      </c>
      <c r="AK36" s="36">
        <v>5044.5</v>
      </c>
      <c r="AM36" s="83">
        <v>42747</v>
      </c>
      <c r="AN36" s="81">
        <v>34902.285824625738</v>
      </c>
      <c r="AO36" s="10">
        <v>7525.506733306438</v>
      </c>
      <c r="AP36" s="10">
        <v>7822.7872047450228</v>
      </c>
      <c r="AQ36" s="10">
        <v>14893.882919594578</v>
      </c>
      <c r="AR36" s="10">
        <v>4793.0334213637261</v>
      </c>
      <c r="AS36" s="15">
        <v>-6186.5408073619637</v>
      </c>
      <c r="AU36" s="60">
        <v>42747</v>
      </c>
      <c r="AV36" s="81">
        <v>7525.506733306438</v>
      </c>
      <c r="AW36" s="10">
        <v>10211.404818945328</v>
      </c>
      <c r="AX36" s="10">
        <v>13454.19127893728</v>
      </c>
      <c r="AY36" s="10">
        <v>17181.584295537494</v>
      </c>
      <c r="AZ36" s="15">
        <v>21529.814810943677</v>
      </c>
    </row>
    <row r="37" spans="2:58" s="4" customFormat="1" ht="12" customHeight="1" x14ac:dyDescent="0.2">
      <c r="B37" s="28"/>
      <c r="C37" s="38"/>
      <c r="D37" s="60">
        <f t="shared" si="0"/>
        <v>42746</v>
      </c>
      <c r="E37" s="8">
        <f t="shared" si="1"/>
        <v>4887</v>
      </c>
      <c r="F37" s="8">
        <f t="shared" si="2"/>
        <v>4887.5</v>
      </c>
      <c r="G37" s="9">
        <f t="shared" si="7"/>
        <v>1.0231225700838961E-4</v>
      </c>
      <c r="H37" s="10">
        <f t="shared" si="3"/>
        <v>94</v>
      </c>
      <c r="I37" s="10">
        <f t="shared" si="4"/>
        <v>94</v>
      </c>
      <c r="J37" s="10">
        <f t="shared" si="5"/>
        <v>-12</v>
      </c>
      <c r="K37" s="15">
        <f t="shared" si="6"/>
        <v>19295.618151793919</v>
      </c>
      <c r="L37" s="56"/>
      <c r="M37" s="30"/>
      <c r="O37" s="60">
        <v>42746</v>
      </c>
      <c r="P37" s="71">
        <v>11585</v>
      </c>
      <c r="Q37" s="36">
        <v>11575</v>
      </c>
      <c r="S37" s="60">
        <v>42746</v>
      </c>
      <c r="T37" s="71">
        <v>19362</v>
      </c>
      <c r="U37" s="36">
        <v>19370</v>
      </c>
      <c r="W37" s="60">
        <v>42746</v>
      </c>
      <c r="X37" s="71">
        <v>9462</v>
      </c>
      <c r="Y37" s="36">
        <v>9455</v>
      </c>
      <c r="AA37" s="60">
        <v>42746</v>
      </c>
      <c r="AB37" s="71">
        <v>7216.5</v>
      </c>
      <c r="AC37" s="36">
        <v>7205</v>
      </c>
      <c r="AE37" s="60">
        <v>42746</v>
      </c>
      <c r="AF37" s="71">
        <v>4887</v>
      </c>
      <c r="AG37" s="36">
        <v>4887.5</v>
      </c>
      <c r="AI37" s="60">
        <v>42746</v>
      </c>
      <c r="AJ37" s="71">
        <v>5031.25</v>
      </c>
      <c r="AK37" s="36">
        <v>5032.75</v>
      </c>
      <c r="AM37" s="83">
        <v>42746</v>
      </c>
      <c r="AN37" s="81">
        <v>34919.472384735731</v>
      </c>
      <c r="AO37" s="10">
        <v>7553.0199608196654</v>
      </c>
      <c r="AP37" s="10">
        <v>7848.3055460528376</v>
      </c>
      <c r="AQ37" s="10">
        <v>14922.099623883518</v>
      </c>
      <c r="AR37" s="10">
        <v>4809.7279121817564</v>
      </c>
      <c r="AS37" s="15">
        <v>-6144.7958689357483</v>
      </c>
      <c r="AU37" s="60">
        <v>42746</v>
      </c>
      <c r="AV37" s="81">
        <v>7553.0199608196654</v>
      </c>
      <c r="AW37" s="10">
        <v>10227.901582070986</v>
      </c>
      <c r="AX37" s="10">
        <v>13450.688042062939</v>
      </c>
      <c r="AY37" s="10">
        <v>17158.081058663152</v>
      </c>
      <c r="AZ37" s="15">
        <v>21486.311574069336</v>
      </c>
    </row>
    <row r="38" spans="2:58" s="4" customFormat="1" ht="12" customHeight="1" x14ac:dyDescent="0.2">
      <c r="B38" s="28"/>
      <c r="C38" s="38"/>
      <c r="D38" s="60">
        <f t="shared" si="0"/>
        <v>42745</v>
      </c>
      <c r="E38" s="8">
        <f t="shared" si="1"/>
        <v>4886.5</v>
      </c>
      <c r="F38" s="8">
        <f t="shared" si="2"/>
        <v>4880.5</v>
      </c>
      <c r="G38" s="9">
        <f t="shared" si="7"/>
        <v>-1.2278727105290085E-3</v>
      </c>
      <c r="H38" s="10">
        <f t="shared" si="3"/>
        <v>94</v>
      </c>
      <c r="I38" s="10">
        <f t="shared" si="4"/>
        <v>116.208466525337</v>
      </c>
      <c r="J38" s="10">
        <f t="shared" si="5"/>
        <v>10.208466525337002</v>
      </c>
      <c r="K38" s="15">
        <f t="shared" si="6"/>
        <v>19307.618151793919</v>
      </c>
      <c r="L38" s="56"/>
      <c r="M38" s="30"/>
      <c r="O38" s="60">
        <v>42745</v>
      </c>
      <c r="P38" s="71">
        <v>11565</v>
      </c>
      <c r="Q38" s="36">
        <v>11544</v>
      </c>
      <c r="S38" s="60">
        <v>42745</v>
      </c>
      <c r="T38" s="71">
        <v>19314</v>
      </c>
      <c r="U38" s="36">
        <v>19360</v>
      </c>
      <c r="W38" s="60">
        <v>42745</v>
      </c>
      <c r="X38" s="71">
        <v>9490.1</v>
      </c>
      <c r="Y38" s="36">
        <v>9497</v>
      </c>
      <c r="AA38" s="60">
        <v>42745</v>
      </c>
      <c r="AB38" s="71">
        <v>7175.5</v>
      </c>
      <c r="AC38" s="36">
        <v>7169</v>
      </c>
      <c r="AE38" s="60">
        <v>42745</v>
      </c>
      <c r="AF38" s="71">
        <v>4886.5</v>
      </c>
      <c r="AG38" s="36">
        <v>4880.5</v>
      </c>
      <c r="AI38" s="60">
        <v>42745</v>
      </c>
      <c r="AJ38" s="71">
        <v>5022</v>
      </c>
      <c r="AK38" s="36">
        <v>5022</v>
      </c>
      <c r="AM38" s="83">
        <v>42745</v>
      </c>
      <c r="AN38" s="81">
        <v>34936.658944845723</v>
      </c>
      <c r="AO38" s="10">
        <v>7580.5331883328927</v>
      </c>
      <c r="AP38" s="10">
        <v>7873.8238873606524</v>
      </c>
      <c r="AQ38" s="10">
        <v>14950.316328172457</v>
      </c>
      <c r="AR38" s="10">
        <v>4826.4224029997868</v>
      </c>
      <c r="AS38" s="15">
        <v>-6103.0509305095329</v>
      </c>
      <c r="AU38" s="60">
        <v>42745</v>
      </c>
      <c r="AV38" s="81">
        <v>7580.5331883328927</v>
      </c>
      <c r="AW38" s="10">
        <v>10255.414809584214</v>
      </c>
      <c r="AX38" s="10">
        <v>13478.201269576166</v>
      </c>
      <c r="AY38" s="10">
        <v>17185.59428617638</v>
      </c>
      <c r="AZ38" s="15">
        <v>21511.80457869466</v>
      </c>
    </row>
    <row r="39" spans="2:58" s="4" customFormat="1" ht="12" customHeight="1" x14ac:dyDescent="0.2">
      <c r="B39" s="28"/>
      <c r="C39" s="38"/>
      <c r="D39" s="60">
        <f t="shared" si="0"/>
        <v>42744</v>
      </c>
      <c r="E39" s="8">
        <f t="shared" si="1"/>
        <v>4909</v>
      </c>
      <c r="F39" s="8">
        <f t="shared" si="2"/>
        <v>4920</v>
      </c>
      <c r="G39" s="9">
        <f t="shared" si="7"/>
        <v>2.2407822367080873E-3</v>
      </c>
      <c r="H39" s="10">
        <f t="shared" si="3"/>
        <v>136.46665704891859</v>
      </c>
      <c r="I39" s="10">
        <f t="shared" si="4"/>
        <v>94</v>
      </c>
      <c r="J39" s="10">
        <f t="shared" si="5"/>
        <v>30.466657048918591</v>
      </c>
      <c r="K39" s="15">
        <f t="shared" si="6"/>
        <v>19297.40968526858</v>
      </c>
      <c r="L39" s="56"/>
      <c r="M39" s="30"/>
      <c r="O39" s="60">
        <v>42744</v>
      </c>
      <c r="P39" s="71">
        <v>11591.5</v>
      </c>
      <c r="Q39" s="36">
        <v>11630</v>
      </c>
      <c r="S39" s="60">
        <v>42744</v>
      </c>
      <c r="T39" s="71">
        <v>19630</v>
      </c>
      <c r="U39" s="36">
        <v>19705</v>
      </c>
      <c r="W39" s="60">
        <v>42744</v>
      </c>
      <c r="X39" s="71">
        <v>9500.9</v>
      </c>
      <c r="Y39" s="36">
        <v>9524</v>
      </c>
      <c r="AA39" s="60">
        <v>42744</v>
      </c>
      <c r="AB39" s="71">
        <v>7137.5</v>
      </c>
      <c r="AC39" s="36">
        <v>7165</v>
      </c>
      <c r="AE39" s="60">
        <v>42744</v>
      </c>
      <c r="AF39" s="71">
        <v>4909</v>
      </c>
      <c r="AG39" s="36">
        <v>4920</v>
      </c>
      <c r="AI39" s="60">
        <v>42744</v>
      </c>
      <c r="AJ39" s="71">
        <v>5004</v>
      </c>
      <c r="AK39" s="36">
        <v>5004.5</v>
      </c>
      <c r="AM39" s="83">
        <v>42744</v>
      </c>
      <c r="AN39" s="81">
        <v>34953.845504955716</v>
      </c>
      <c r="AO39" s="10">
        <v>7608.04641584612</v>
      </c>
      <c r="AP39" s="10">
        <v>7899.3422286684672</v>
      </c>
      <c r="AQ39" s="10">
        <v>14978.533032461397</v>
      </c>
      <c r="AR39" s="10">
        <v>4843.1168938178171</v>
      </c>
      <c r="AS39" s="15">
        <v>-6061.3059920833175</v>
      </c>
      <c r="AU39" s="60">
        <v>42744</v>
      </c>
      <c r="AV39" s="81">
        <v>7608.04641584612</v>
      </c>
      <c r="AW39" s="10">
        <v>10282.928037097441</v>
      </c>
      <c r="AX39" s="10">
        <v>13504.32404259549</v>
      </c>
      <c r="AY39" s="10">
        <v>17191.717059195704</v>
      </c>
      <c r="AZ39" s="15">
        <v>21497.927351713985</v>
      </c>
    </row>
    <row r="40" spans="2:58" s="4" customFormat="1" ht="12" customHeight="1" x14ac:dyDescent="0.2">
      <c r="B40" s="28"/>
      <c r="C40" s="38"/>
      <c r="D40" s="60">
        <f t="shared" si="0"/>
        <v>42741</v>
      </c>
      <c r="E40" s="8">
        <f t="shared" si="1"/>
        <v>4900</v>
      </c>
      <c r="F40" s="8">
        <f t="shared" si="2"/>
        <v>4893.5</v>
      </c>
      <c r="G40" s="9">
        <f t="shared" si="7"/>
        <v>-1.326530612244898E-3</v>
      </c>
      <c r="H40" s="10">
        <f t="shared" si="3"/>
        <v>94</v>
      </c>
      <c r="I40" s="10">
        <f t="shared" si="4"/>
        <v>118.18162455965479</v>
      </c>
      <c r="J40" s="10">
        <f t="shared" si="5"/>
        <v>12.181624559654779</v>
      </c>
      <c r="K40" s="15">
        <f t="shared" si="6"/>
        <v>19266.943028219663</v>
      </c>
      <c r="L40" s="56"/>
      <c r="M40" s="30"/>
      <c r="O40" s="60">
        <v>42741</v>
      </c>
      <c r="P40" s="71">
        <v>11570.5</v>
      </c>
      <c r="Q40" s="36">
        <v>11564.5</v>
      </c>
      <c r="S40" s="60">
        <v>42741</v>
      </c>
      <c r="T40" s="71">
        <v>19570</v>
      </c>
      <c r="U40" s="36">
        <v>19650</v>
      </c>
      <c r="W40" s="60">
        <v>42741</v>
      </c>
      <c r="X40" s="71">
        <v>9470.5</v>
      </c>
      <c r="Y40" s="36">
        <v>9472</v>
      </c>
      <c r="AA40" s="60">
        <v>42741</v>
      </c>
      <c r="AB40" s="71">
        <v>7124</v>
      </c>
      <c r="AC40" s="36">
        <v>7130.5</v>
      </c>
      <c r="AE40" s="60">
        <v>42741</v>
      </c>
      <c r="AF40" s="71">
        <v>4900</v>
      </c>
      <c r="AG40" s="36">
        <v>4893.5</v>
      </c>
      <c r="AI40" s="60">
        <v>42741</v>
      </c>
      <c r="AJ40" s="71">
        <v>4962</v>
      </c>
      <c r="AK40" s="36">
        <v>4962.5</v>
      </c>
      <c r="AM40" s="83">
        <v>42741</v>
      </c>
      <c r="AN40" s="81">
        <v>34896.368819950105</v>
      </c>
      <c r="AO40" s="10">
        <v>7635.5596433593473</v>
      </c>
      <c r="AP40" s="10">
        <v>7924.860569976282</v>
      </c>
      <c r="AQ40" s="10">
        <v>14899.996901243345</v>
      </c>
      <c r="AR40" s="10">
        <v>4859.8113846358474</v>
      </c>
      <c r="AS40" s="15">
        <v>-6019.5610536571021</v>
      </c>
      <c r="AU40" s="60">
        <v>42741</v>
      </c>
      <c r="AV40" s="81">
        <v>7635.5596433593473</v>
      </c>
      <c r="AW40" s="10">
        <v>10300.270998281461</v>
      </c>
      <c r="AX40" s="10">
        <v>13501.66700377951</v>
      </c>
      <c r="AY40" s="10">
        <v>17169.060020379726</v>
      </c>
      <c r="AZ40" s="15">
        <v>21455.270312898007</v>
      </c>
    </row>
    <row r="41" spans="2:58" s="4" customFormat="1" ht="12" customHeight="1" x14ac:dyDescent="0.2">
      <c r="B41" s="28"/>
      <c r="C41" s="38"/>
      <c r="D41" s="60">
        <f t="shared" si="0"/>
        <v>42740</v>
      </c>
      <c r="E41" s="8">
        <f t="shared" si="1"/>
        <v>4898.5</v>
      </c>
      <c r="F41" s="8">
        <f t="shared" si="2"/>
        <v>4890</v>
      </c>
      <c r="G41" s="9">
        <f t="shared" si="7"/>
        <v>-1.7352250688986424E-3</v>
      </c>
      <c r="H41" s="10">
        <f t="shared" si="3"/>
        <v>94</v>
      </c>
      <c r="I41" s="10">
        <f t="shared" si="4"/>
        <v>126.35551369272969</v>
      </c>
      <c r="J41" s="10">
        <f t="shared" si="5"/>
        <v>20.355513692729687</v>
      </c>
      <c r="K41" s="15">
        <f t="shared" si="6"/>
        <v>19254.761403660006</v>
      </c>
      <c r="L41" s="56"/>
      <c r="M41" s="30"/>
      <c r="O41" s="60">
        <v>42740</v>
      </c>
      <c r="P41" s="71">
        <v>11572.5</v>
      </c>
      <c r="Q41" s="36">
        <v>11548</v>
      </c>
      <c r="S41" s="60">
        <v>42740</v>
      </c>
      <c r="T41" s="71">
        <v>19557</v>
      </c>
      <c r="U41" s="36">
        <v>19535</v>
      </c>
      <c r="W41" s="60">
        <v>42740</v>
      </c>
      <c r="X41" s="71">
        <v>9423.6</v>
      </c>
      <c r="Y41" s="36">
        <v>9405</v>
      </c>
      <c r="AA41" s="60">
        <v>42740</v>
      </c>
      <c r="AB41" s="71">
        <v>7120</v>
      </c>
      <c r="AC41" s="36">
        <v>7133.5</v>
      </c>
      <c r="AE41" s="60">
        <v>42740</v>
      </c>
      <c r="AF41" s="71">
        <v>4898.5</v>
      </c>
      <c r="AG41" s="36">
        <v>4890</v>
      </c>
      <c r="AI41" s="60">
        <v>42740</v>
      </c>
      <c r="AJ41" s="71">
        <v>4933.5</v>
      </c>
      <c r="AK41" s="36">
        <v>4934.75</v>
      </c>
      <c r="AM41" s="83">
        <v>42740</v>
      </c>
      <c r="AN41" s="81">
        <v>34913.555380060097</v>
      </c>
      <c r="AO41" s="10">
        <v>7663.0728708725746</v>
      </c>
      <c r="AP41" s="10">
        <v>7950.3789112840968</v>
      </c>
      <c r="AQ41" s="10">
        <v>14928.213605532284</v>
      </c>
      <c r="AR41" s="10">
        <v>4876.5058754538777</v>
      </c>
      <c r="AS41" s="15">
        <v>-5977.8161152308867</v>
      </c>
      <c r="AU41" s="60">
        <v>42740</v>
      </c>
      <c r="AV41" s="81">
        <v>7663.0728708725746</v>
      </c>
      <c r="AW41" s="10">
        <v>10312.269819498473</v>
      </c>
      <c r="AX41" s="10">
        <v>13493.665824996522</v>
      </c>
      <c r="AY41" s="10">
        <v>17141.05884159674</v>
      </c>
      <c r="AZ41" s="15">
        <v>21407.26913411502</v>
      </c>
    </row>
    <row r="42" spans="2:58" s="4" customFormat="1" ht="12" customHeight="1" x14ac:dyDescent="0.2">
      <c r="B42" s="28"/>
      <c r="C42" s="38"/>
      <c r="D42" s="60">
        <f t="shared" si="0"/>
        <v>42739</v>
      </c>
      <c r="E42" s="8">
        <f t="shared" si="1"/>
        <v>4898</v>
      </c>
      <c r="F42" s="8">
        <f t="shared" si="2"/>
        <v>4912.5</v>
      </c>
      <c r="G42" s="9">
        <f t="shared" si="7"/>
        <v>2.9603919967333605E-3</v>
      </c>
      <c r="H42" s="10">
        <f t="shared" si="3"/>
        <v>150.85885224942405</v>
      </c>
      <c r="I42" s="10">
        <f t="shared" si="4"/>
        <v>94</v>
      </c>
      <c r="J42" s="10">
        <f t="shared" si="5"/>
        <v>44.858852249424046</v>
      </c>
      <c r="K42" s="15">
        <f t="shared" si="6"/>
        <v>19234.405889967278</v>
      </c>
      <c r="L42" s="56"/>
      <c r="M42" s="30"/>
      <c r="O42" s="60">
        <v>42739</v>
      </c>
      <c r="P42" s="71">
        <v>11579</v>
      </c>
      <c r="Q42" s="36">
        <v>11597</v>
      </c>
      <c r="S42" s="60">
        <v>42739</v>
      </c>
      <c r="T42" s="71">
        <v>19541</v>
      </c>
      <c r="U42" s="36">
        <v>19650</v>
      </c>
      <c r="W42" s="60">
        <v>42739</v>
      </c>
      <c r="X42" s="71">
        <v>9465.2999999999993</v>
      </c>
      <c r="Y42" s="36">
        <v>9500</v>
      </c>
      <c r="AA42" s="60">
        <v>42739</v>
      </c>
      <c r="AB42" s="71">
        <v>7111.5</v>
      </c>
      <c r="AC42" s="36">
        <v>7129.5</v>
      </c>
      <c r="AE42" s="60">
        <v>42739</v>
      </c>
      <c r="AF42" s="71">
        <v>4898</v>
      </c>
      <c r="AG42" s="36">
        <v>4912.5</v>
      </c>
      <c r="AI42" s="60">
        <v>42739</v>
      </c>
      <c r="AJ42" s="71">
        <v>4906.25</v>
      </c>
      <c r="AK42" s="36">
        <v>4906.5</v>
      </c>
      <c r="AM42" s="83">
        <v>42739</v>
      </c>
      <c r="AN42" s="81">
        <v>34916.294263917211</v>
      </c>
      <c r="AO42" s="10">
        <v>7690.586098385802</v>
      </c>
      <c r="AP42" s="10">
        <v>7975.8972525919116</v>
      </c>
      <c r="AQ42" s="10">
        <v>14947.518586890237</v>
      </c>
      <c r="AR42" s="10">
        <v>4893.200366271908</v>
      </c>
      <c r="AS42" s="15">
        <v>-5936.0711768046713</v>
      </c>
      <c r="AU42" s="60">
        <v>42739</v>
      </c>
      <c r="AV42" s="81">
        <v>7690.586098385802</v>
      </c>
      <c r="AW42" s="10">
        <v>10339.783047011701</v>
      </c>
      <c r="AX42" s="10">
        <v>13521.179052509749</v>
      </c>
      <c r="AY42" s="10">
        <v>17168.572069109967</v>
      </c>
      <c r="AZ42" s="15">
        <v>21418.527409680704</v>
      </c>
    </row>
    <row r="43" spans="2:58" s="4" customFormat="1" ht="12" customHeight="1" x14ac:dyDescent="0.2">
      <c r="B43" s="28"/>
      <c r="C43" s="38"/>
      <c r="D43" s="60">
        <f t="shared" si="0"/>
        <v>42738</v>
      </c>
      <c r="E43" s="8">
        <f t="shared" si="1"/>
        <v>4882.5</v>
      </c>
      <c r="F43" s="8">
        <f t="shared" si="2"/>
        <v>4889.5</v>
      </c>
      <c r="G43" s="9">
        <f t="shared" si="7"/>
        <v>1.4336917562724014E-3</v>
      </c>
      <c r="H43" s="10">
        <f t="shared" si="3"/>
        <v>120.32484744020486</v>
      </c>
      <c r="I43" s="10">
        <f t="shared" si="4"/>
        <v>94</v>
      </c>
      <c r="J43" s="10">
        <f t="shared" si="5"/>
        <v>14.324847440204849</v>
      </c>
      <c r="K43" s="15">
        <f t="shared" si="6"/>
        <v>19189.547037717854</v>
      </c>
      <c r="L43" s="56"/>
      <c r="M43" s="30"/>
      <c r="O43" s="60">
        <v>42738</v>
      </c>
      <c r="P43" s="71">
        <v>11585.5</v>
      </c>
      <c r="Q43" s="36">
        <v>11610</v>
      </c>
      <c r="S43" s="60">
        <v>42738</v>
      </c>
      <c r="T43" s="71">
        <v>19520</v>
      </c>
      <c r="U43" s="36">
        <v>19635</v>
      </c>
      <c r="W43" s="60">
        <v>42738</v>
      </c>
      <c r="X43" s="71">
        <v>9386.6</v>
      </c>
      <c r="Y43" s="36">
        <v>9423</v>
      </c>
      <c r="AA43" s="60">
        <v>42738</v>
      </c>
      <c r="AB43" s="71">
        <v>7066.5</v>
      </c>
      <c r="AC43" s="36">
        <v>7069.5</v>
      </c>
      <c r="AE43" s="60">
        <v>42738</v>
      </c>
      <c r="AF43" s="71">
        <v>4882.5</v>
      </c>
      <c r="AG43" s="36">
        <v>4889.5</v>
      </c>
      <c r="AI43" s="60">
        <v>42738</v>
      </c>
      <c r="AJ43" s="71">
        <v>4888.12</v>
      </c>
      <c r="AK43" s="36">
        <v>4876.75</v>
      </c>
      <c r="AM43" s="83">
        <v>42738</v>
      </c>
      <c r="AN43" s="81">
        <v>34933.480824027203</v>
      </c>
      <c r="AO43" s="10">
        <v>7692.7824030487154</v>
      </c>
      <c r="AP43" s="10">
        <v>8001.4155938997264</v>
      </c>
      <c r="AQ43" s="10">
        <v>14935.071360042934</v>
      </c>
      <c r="AR43" s="10">
        <v>4909.8948570899383</v>
      </c>
      <c r="AS43" s="15">
        <v>-5894.3262383784559</v>
      </c>
      <c r="AU43" s="60">
        <v>42738</v>
      </c>
      <c r="AV43" s="81">
        <v>7692.7824030487154</v>
      </c>
      <c r="AW43" s="10">
        <v>10321.979351674614</v>
      </c>
      <c r="AX43" s="10">
        <v>13483.375357172663</v>
      </c>
      <c r="AY43" s="10">
        <v>17110.76837377288</v>
      </c>
      <c r="AZ43" s="15">
        <v>21340.723714343618</v>
      </c>
    </row>
    <row r="44" spans="2:58" s="4" customFormat="1" ht="12" customHeight="1" x14ac:dyDescent="0.2">
      <c r="B44" s="28"/>
      <c r="C44" s="38"/>
      <c r="D44" s="60">
        <f t="shared" si="0"/>
        <v>42737</v>
      </c>
      <c r="E44" s="8">
        <f t="shared" si="1"/>
        <v>4863</v>
      </c>
      <c r="F44" s="8">
        <f t="shared" si="2"/>
        <v>4846</v>
      </c>
      <c r="G44" s="9">
        <f t="shared" si="7"/>
        <v>-3.4957844951675919E-3</v>
      </c>
      <c r="H44" s="10">
        <f t="shared" si="3"/>
        <v>94</v>
      </c>
      <c r="I44" s="10">
        <f t="shared" si="4"/>
        <v>161.56670221810865</v>
      </c>
      <c r="J44" s="10">
        <f t="shared" si="5"/>
        <v>55.566702218108645</v>
      </c>
      <c r="K44" s="15">
        <f t="shared" si="6"/>
        <v>19175.222190277647</v>
      </c>
      <c r="L44" s="56"/>
      <c r="M44" s="30"/>
      <c r="O44" s="60">
        <v>42737</v>
      </c>
      <c r="P44" s="71">
        <v>11465</v>
      </c>
      <c r="Q44" s="36">
        <v>11425</v>
      </c>
      <c r="S44" s="60">
        <v>42737</v>
      </c>
      <c r="T44" s="71">
        <v>19205</v>
      </c>
      <c r="U44" s="36">
        <v>19135</v>
      </c>
      <c r="W44" s="60">
        <v>42737</v>
      </c>
      <c r="X44" s="71">
        <v>9313.4</v>
      </c>
      <c r="Y44" s="36">
        <v>9296</v>
      </c>
      <c r="AA44" s="60">
        <v>42737</v>
      </c>
      <c r="AB44" s="71">
        <v>7050</v>
      </c>
      <c r="AC44" s="36">
        <v>7034</v>
      </c>
      <c r="AE44" s="60">
        <v>42737</v>
      </c>
      <c r="AF44" s="71">
        <v>4863</v>
      </c>
      <c r="AG44" s="36">
        <v>4846</v>
      </c>
      <c r="AI44" s="60">
        <v>42737</v>
      </c>
      <c r="AJ44" s="71">
        <v>4864</v>
      </c>
      <c r="AK44" s="36">
        <v>4885.62</v>
      </c>
      <c r="AM44" s="83">
        <v>42737</v>
      </c>
      <c r="AN44" s="81">
        <v>34936.33848628409</v>
      </c>
      <c r="AO44" s="10">
        <v>7688.7111479528703</v>
      </c>
      <c r="AP44" s="10">
        <v>8026.9339352075413</v>
      </c>
      <c r="AQ44" s="10">
        <v>14963.288064331873</v>
      </c>
      <c r="AR44" s="10">
        <v>4926.5893479079687</v>
      </c>
      <c r="AS44" s="15">
        <v>-5889.7561512672592</v>
      </c>
      <c r="AU44" s="60">
        <v>42737</v>
      </c>
      <c r="AV44" s="81">
        <v>7688.7111479528703</v>
      </c>
      <c r="AW44" s="10">
        <v>10297.908096578769</v>
      </c>
      <c r="AX44" s="10">
        <v>13439.304102076818</v>
      </c>
      <c r="AY44" s="10">
        <v>17046.697118677035</v>
      </c>
      <c r="AZ44" s="15">
        <v>21256.652459247773</v>
      </c>
    </row>
    <row r="45" spans="2:58" s="4" customFormat="1" ht="12" customHeight="1" x14ac:dyDescent="0.2">
      <c r="B45" s="28"/>
      <c r="C45" s="38"/>
      <c r="D45" s="60">
        <f t="shared" si="0"/>
        <v>42734</v>
      </c>
      <c r="E45" s="8">
        <f t="shared" si="1"/>
        <v>4840</v>
      </c>
      <c r="F45" s="8">
        <f t="shared" si="2"/>
        <v>4839.5</v>
      </c>
      <c r="G45" s="9">
        <f t="shared" si="7"/>
        <v>-1.0330578512396694E-4</v>
      </c>
      <c r="H45" s="10">
        <f t="shared" si="3"/>
        <v>94</v>
      </c>
      <c r="I45" s="10">
        <f t="shared" si="4"/>
        <v>94</v>
      </c>
      <c r="J45" s="10">
        <f t="shared" si="5"/>
        <v>-12</v>
      </c>
      <c r="K45" s="15">
        <f t="shared" si="6"/>
        <v>19119.655488059539</v>
      </c>
      <c r="L45" s="56"/>
      <c r="M45" s="30"/>
      <c r="O45" s="60">
        <v>42734</v>
      </c>
      <c r="P45" s="71">
        <v>11442.5</v>
      </c>
      <c r="Q45" s="36">
        <v>11456</v>
      </c>
      <c r="S45" s="60">
        <v>42734</v>
      </c>
      <c r="T45" s="71">
        <v>19169</v>
      </c>
      <c r="U45" s="36">
        <v>19205</v>
      </c>
      <c r="W45" s="60">
        <v>42734</v>
      </c>
      <c r="X45" s="71">
        <v>9297.9</v>
      </c>
      <c r="Y45" s="36">
        <v>9280</v>
      </c>
      <c r="AA45" s="60">
        <v>42734</v>
      </c>
      <c r="AB45" s="71">
        <v>7052.5</v>
      </c>
      <c r="AC45" s="36">
        <v>7039.5</v>
      </c>
      <c r="AE45" s="60">
        <v>42734</v>
      </c>
      <c r="AF45" s="71">
        <v>4840</v>
      </c>
      <c r="AG45" s="36">
        <v>4839.5</v>
      </c>
      <c r="AI45" s="60">
        <v>42734</v>
      </c>
      <c r="AJ45" s="71">
        <v>4918.5</v>
      </c>
      <c r="AK45" s="36">
        <v>4920.5</v>
      </c>
      <c r="AM45" s="83">
        <v>42734</v>
      </c>
      <c r="AN45" s="81">
        <v>34870.487806461198</v>
      </c>
      <c r="AO45" s="10">
        <v>7716.2243754660976</v>
      </c>
      <c r="AP45" s="10">
        <v>8052.4522765153561</v>
      </c>
      <c r="AQ45" s="10">
        <v>14963.921239171377</v>
      </c>
      <c r="AR45" s="10">
        <v>4943.283838725999</v>
      </c>
      <c r="AS45" s="15">
        <v>-5991.1287478436234</v>
      </c>
      <c r="AU45" s="60">
        <v>42734</v>
      </c>
      <c r="AV45" s="81">
        <v>7716.2243754660976</v>
      </c>
      <c r="AW45" s="10">
        <v>10318.767027440303</v>
      </c>
      <c r="AX45" s="10">
        <v>13440.163032938352</v>
      </c>
      <c r="AY45" s="10">
        <v>17027.556049538569</v>
      </c>
      <c r="AZ45" s="15">
        <v>21217.511390109306</v>
      </c>
    </row>
    <row r="46" spans="2:58" s="4" customFormat="1" ht="12" customHeight="1" x14ac:dyDescent="0.2">
      <c r="B46" s="28"/>
      <c r="C46" s="38"/>
      <c r="D46" s="60">
        <f t="shared" si="0"/>
        <v>42733</v>
      </c>
      <c r="E46" s="8">
        <f t="shared" si="1"/>
        <v>4849</v>
      </c>
      <c r="F46" s="8">
        <f t="shared" si="2"/>
        <v>4834.5</v>
      </c>
      <c r="G46" s="9">
        <f t="shared" si="7"/>
        <v>-2.9903072798515159E-3</v>
      </c>
      <c r="H46" s="10">
        <f t="shared" si="3"/>
        <v>94</v>
      </c>
      <c r="I46" s="10">
        <f t="shared" si="4"/>
        <v>151.45715791178714</v>
      </c>
      <c r="J46" s="10">
        <f t="shared" si="5"/>
        <v>45.457157911787135</v>
      </c>
      <c r="K46" s="15">
        <f t="shared" si="6"/>
        <v>19131.655488059539</v>
      </c>
      <c r="L46" s="56"/>
      <c r="M46" s="30"/>
      <c r="O46" s="60">
        <v>42733</v>
      </c>
      <c r="P46" s="71">
        <v>11471.5</v>
      </c>
      <c r="Q46" s="36">
        <v>11451.5</v>
      </c>
      <c r="S46" s="60">
        <v>42733</v>
      </c>
      <c r="T46" s="71">
        <v>19211</v>
      </c>
      <c r="U46" s="36">
        <v>19155</v>
      </c>
      <c r="W46" s="60">
        <v>42733</v>
      </c>
      <c r="X46" s="71">
        <v>9303.2000000000007</v>
      </c>
      <c r="Y46" s="36">
        <v>9260</v>
      </c>
      <c r="AA46" s="60">
        <v>42733</v>
      </c>
      <c r="AB46" s="71">
        <v>7040.5</v>
      </c>
      <c r="AC46" s="36">
        <v>7018</v>
      </c>
      <c r="AE46" s="60">
        <v>42733</v>
      </c>
      <c r="AF46" s="71">
        <v>4849</v>
      </c>
      <c r="AG46" s="36">
        <v>4834.5</v>
      </c>
      <c r="AI46" s="60">
        <v>42733</v>
      </c>
      <c r="AJ46" s="71">
        <v>4923.75</v>
      </c>
      <c r="AK46" s="36">
        <v>4923.75</v>
      </c>
      <c r="AM46" s="83">
        <v>42733</v>
      </c>
      <c r="AN46" s="81">
        <v>34887.674366571191</v>
      </c>
      <c r="AO46" s="10">
        <v>7743.7376029793249</v>
      </c>
      <c r="AP46" s="10">
        <v>8077.9706178231709</v>
      </c>
      <c r="AQ46" s="10">
        <v>14985.863692698334</v>
      </c>
      <c r="AR46" s="10">
        <v>4959.9783295440293</v>
      </c>
      <c r="AS46" s="15">
        <v>-5949.383809417408</v>
      </c>
      <c r="AU46" s="60">
        <v>42733</v>
      </c>
      <c r="AV46" s="81">
        <v>7743.7376029793249</v>
      </c>
      <c r="AW46" s="10">
        <v>10346.28025495353</v>
      </c>
      <c r="AX46" s="10">
        <v>13467.676260451579</v>
      </c>
      <c r="AY46" s="10">
        <v>17043.752018504114</v>
      </c>
      <c r="AZ46" s="15">
        <v>21213.707359074851</v>
      </c>
    </row>
    <row r="47" spans="2:58" s="4" customFormat="1" ht="12" customHeight="1" x14ac:dyDescent="0.2">
      <c r="B47" s="28"/>
      <c r="C47" s="38"/>
      <c r="D47" s="60">
        <f t="shared" si="0"/>
        <v>42732</v>
      </c>
      <c r="E47" s="8">
        <f t="shared" si="1"/>
        <v>4850</v>
      </c>
      <c r="F47" s="8">
        <f t="shared" si="2"/>
        <v>4849</v>
      </c>
      <c r="G47" s="9">
        <f t="shared" si="7"/>
        <v>-2.0618556701030929E-4</v>
      </c>
      <c r="H47" s="10">
        <f t="shared" si="3"/>
        <v>94</v>
      </c>
      <c r="I47" s="10">
        <f t="shared" si="4"/>
        <v>95.774723654963026</v>
      </c>
      <c r="J47" s="10">
        <f t="shared" si="5"/>
        <v>-10.225276345036974</v>
      </c>
      <c r="K47" s="15">
        <f t="shared" si="6"/>
        <v>19086.198330147752</v>
      </c>
      <c r="L47" s="56"/>
      <c r="M47" s="30"/>
      <c r="O47" s="60">
        <v>42732</v>
      </c>
      <c r="P47" s="71">
        <v>11475.5</v>
      </c>
      <c r="Q47" s="36">
        <v>11473</v>
      </c>
      <c r="S47" s="60">
        <v>42732</v>
      </c>
      <c r="T47" s="71">
        <v>19349</v>
      </c>
      <c r="U47" s="36">
        <v>19360</v>
      </c>
      <c r="W47" s="60">
        <v>42732</v>
      </c>
      <c r="X47" s="71">
        <v>9341.7000000000007</v>
      </c>
      <c r="Y47" s="36">
        <v>9316</v>
      </c>
      <c r="AA47" s="60">
        <v>42732</v>
      </c>
      <c r="AB47" s="71">
        <v>7009.5</v>
      </c>
      <c r="AC47" s="36">
        <v>7003.5</v>
      </c>
      <c r="AE47" s="60">
        <v>42732</v>
      </c>
      <c r="AF47" s="71">
        <v>4850</v>
      </c>
      <c r="AG47" s="36">
        <v>4849</v>
      </c>
      <c r="AI47" s="60">
        <v>42732</v>
      </c>
      <c r="AJ47" s="71">
        <v>4961.25</v>
      </c>
      <c r="AK47" s="36">
        <v>4961.25</v>
      </c>
      <c r="AM47" s="83">
        <v>42732</v>
      </c>
      <c r="AN47" s="81">
        <v>34904.860926681184</v>
      </c>
      <c r="AO47" s="10">
        <v>7771.2508304925523</v>
      </c>
      <c r="AP47" s="10">
        <v>8097.8585183764662</v>
      </c>
      <c r="AQ47" s="10">
        <v>14940.182257185677</v>
      </c>
      <c r="AR47" s="10">
        <v>4976.6728203620596</v>
      </c>
      <c r="AS47" s="15">
        <v>-5907.6388709911926</v>
      </c>
      <c r="AU47" s="60">
        <v>42732</v>
      </c>
      <c r="AV47" s="81">
        <v>7771.2508304925523</v>
      </c>
      <c r="AW47" s="10">
        <v>10373.793482466757</v>
      </c>
      <c r="AX47" s="10">
        <v>13483.132941877757</v>
      </c>
      <c r="AY47" s="10">
        <v>17039.208699930292</v>
      </c>
      <c r="AZ47" s="15">
        <v>21189.164040501029</v>
      </c>
      <c r="BF47" s="86"/>
    </row>
    <row r="48" spans="2:58" s="4" customFormat="1" ht="12" customHeight="1" x14ac:dyDescent="0.2">
      <c r="B48" s="28"/>
      <c r="C48" s="38"/>
      <c r="D48" s="60">
        <f t="shared" si="0"/>
        <v>42731</v>
      </c>
      <c r="E48" s="8">
        <f t="shared" si="1"/>
        <v>4840.5</v>
      </c>
      <c r="F48" s="8">
        <f t="shared" si="2"/>
        <v>4833.5</v>
      </c>
      <c r="G48" s="9">
        <f t="shared" si="7"/>
        <v>-1.4461315979754157E-3</v>
      </c>
      <c r="H48" s="10">
        <f t="shared" si="3"/>
        <v>94</v>
      </c>
      <c r="I48" s="10">
        <f t="shared" si="4"/>
        <v>120.57364427426515</v>
      </c>
      <c r="J48" s="10">
        <f t="shared" si="5"/>
        <v>14.573644274265149</v>
      </c>
      <c r="K48" s="15">
        <f t="shared" si="6"/>
        <v>19096.42360649279</v>
      </c>
      <c r="L48" s="56"/>
      <c r="M48" s="30"/>
      <c r="O48" s="60">
        <v>42731</v>
      </c>
      <c r="P48" s="71">
        <v>11462.6</v>
      </c>
      <c r="Q48" s="36">
        <v>11426</v>
      </c>
      <c r="S48" s="60">
        <v>42731</v>
      </c>
      <c r="T48" s="71">
        <v>19285</v>
      </c>
      <c r="U48" s="36">
        <v>19295</v>
      </c>
      <c r="W48" s="60">
        <v>42731</v>
      </c>
      <c r="X48" s="71">
        <v>9335.4</v>
      </c>
      <c r="Y48" s="36">
        <v>9330</v>
      </c>
      <c r="AA48" s="60">
        <v>42731</v>
      </c>
      <c r="AB48" s="71">
        <v>7004</v>
      </c>
      <c r="AC48" s="36">
        <v>7014.6</v>
      </c>
      <c r="AE48" s="60">
        <v>42731</v>
      </c>
      <c r="AF48" s="71">
        <v>4840.5</v>
      </c>
      <c r="AG48" s="36">
        <v>4833.5</v>
      </c>
      <c r="AI48" s="60">
        <v>42731</v>
      </c>
      <c r="AJ48" s="71">
        <v>4942.88</v>
      </c>
      <c r="AK48" s="36">
        <v>4942</v>
      </c>
      <c r="AM48" s="83">
        <v>42731</v>
      </c>
      <c r="AN48" s="81">
        <v>34922.047486791176</v>
      </c>
      <c r="AO48" s="10">
        <v>7798.7640580057796</v>
      </c>
      <c r="AP48" s="10">
        <v>8123.376859684281</v>
      </c>
      <c r="AQ48" s="10">
        <v>14968.398961474617</v>
      </c>
      <c r="AR48" s="10">
        <v>4993.3673111800899</v>
      </c>
      <c r="AS48" s="15">
        <v>-5865.8939325649771</v>
      </c>
      <c r="AU48" s="60">
        <v>42731</v>
      </c>
      <c r="AV48" s="81">
        <v>7798.7640580057796</v>
      </c>
      <c r="AW48" s="10">
        <v>10401.306709979985</v>
      </c>
      <c r="AX48" s="10">
        <v>13510.646169390984</v>
      </c>
      <c r="AY48" s="10">
        <v>17066.721927443519</v>
      </c>
      <c r="AZ48" s="15">
        <v>21211.550557611823</v>
      </c>
      <c r="BF48" s="86"/>
    </row>
    <row r="49" spans="2:58" s="4" customFormat="1" ht="12" customHeight="1" x14ac:dyDescent="0.2">
      <c r="B49" s="28"/>
      <c r="C49" s="38"/>
      <c r="D49" s="60">
        <f t="shared" si="0"/>
        <v>42727</v>
      </c>
      <c r="E49" s="8">
        <f t="shared" si="1"/>
        <v>4836</v>
      </c>
      <c r="F49" s="8">
        <f t="shared" si="2"/>
        <v>4835</v>
      </c>
      <c r="G49" s="9">
        <f t="shared" si="7"/>
        <v>-2.0678246484698098E-4</v>
      </c>
      <c r="H49" s="10">
        <f t="shared" si="3"/>
        <v>94</v>
      </c>
      <c r="I49" s="10">
        <f t="shared" si="4"/>
        <v>95.786661611696459</v>
      </c>
      <c r="J49" s="10">
        <f t="shared" si="5"/>
        <v>-10.213338388303555</v>
      </c>
      <c r="K49" s="15">
        <f t="shared" si="6"/>
        <v>19081.849962218526</v>
      </c>
      <c r="L49" s="56"/>
      <c r="M49" s="30"/>
      <c r="O49" s="60">
        <v>42730</v>
      </c>
      <c r="P49" s="71">
        <v>11447.5</v>
      </c>
      <c r="Q49" s="36">
        <v>11457.3</v>
      </c>
      <c r="S49" s="60">
        <v>42727</v>
      </c>
      <c r="T49" s="71">
        <v>19085</v>
      </c>
      <c r="U49" s="36">
        <v>19140</v>
      </c>
      <c r="W49" s="60">
        <v>42727</v>
      </c>
      <c r="X49" s="71">
        <v>9290.1</v>
      </c>
      <c r="Y49" s="36">
        <v>9309</v>
      </c>
      <c r="AA49" s="60">
        <v>42727</v>
      </c>
      <c r="AB49" s="71">
        <v>6988.5</v>
      </c>
      <c r="AC49" s="36">
        <v>6988.5</v>
      </c>
      <c r="AE49" s="60">
        <v>42727</v>
      </c>
      <c r="AF49" s="71">
        <v>4836</v>
      </c>
      <c r="AG49" s="36">
        <v>4835</v>
      </c>
      <c r="AI49" s="60">
        <v>42730</v>
      </c>
      <c r="AJ49" s="71">
        <v>4942.25</v>
      </c>
      <c r="AK49" s="36">
        <v>4942.12</v>
      </c>
      <c r="AM49" s="83">
        <v>42730</v>
      </c>
      <c r="AN49" s="81">
        <v>34870.991123658765</v>
      </c>
      <c r="AO49" s="10">
        <v>7826.2772855190069</v>
      </c>
      <c r="AP49" s="10">
        <v>8148.8952009920959</v>
      </c>
      <c r="AQ49" s="10">
        <v>14996.615665763557</v>
      </c>
      <c r="AR49" s="10">
        <v>5010.0618019981202</v>
      </c>
      <c r="AS49" s="15">
        <v>-5824.1489941387617</v>
      </c>
      <c r="AU49" s="60">
        <v>42727</v>
      </c>
      <c r="AV49" s="81">
        <v>7826.2772855190069</v>
      </c>
      <c r="AW49" s="10">
        <v>10428.819937493212</v>
      </c>
      <c r="AX49" s="10">
        <v>13538.159396904211</v>
      </c>
      <c r="AY49" s="10">
        <v>17094.235154956747</v>
      </c>
      <c r="AZ49" s="15">
        <v>21234.936416896049</v>
      </c>
      <c r="BF49" s="86"/>
    </row>
    <row r="50" spans="2:58" s="4" customFormat="1" ht="12" customHeight="1" x14ac:dyDescent="0.2">
      <c r="B50" s="28"/>
      <c r="C50" s="38"/>
      <c r="D50" s="60">
        <f t="shared" si="0"/>
        <v>42726</v>
      </c>
      <c r="E50" s="8">
        <f t="shared" si="1"/>
        <v>4835</v>
      </c>
      <c r="F50" s="8">
        <f t="shared" si="2"/>
        <v>4831.5</v>
      </c>
      <c r="G50" s="9">
        <f t="shared" si="7"/>
        <v>-7.238883143743537E-4</v>
      </c>
      <c r="H50" s="10">
        <f t="shared" si="3"/>
        <v>94</v>
      </c>
      <c r="I50" s="10">
        <f t="shared" si="4"/>
        <v>106.12877860224391</v>
      </c>
      <c r="J50" s="10">
        <f t="shared" si="5"/>
        <v>0.12877860224392634</v>
      </c>
      <c r="K50" s="15">
        <f t="shared" si="6"/>
        <v>19092.063300606831</v>
      </c>
      <c r="L50" s="56"/>
      <c r="M50" s="30"/>
      <c r="O50" s="60">
        <v>42727</v>
      </c>
      <c r="P50" s="71">
        <v>11444.5</v>
      </c>
      <c r="Q50" s="36">
        <v>11462</v>
      </c>
      <c r="S50" s="60">
        <v>42726</v>
      </c>
      <c r="T50" s="71">
        <v>19186</v>
      </c>
      <c r="U50" s="36">
        <v>19150</v>
      </c>
      <c r="W50" s="60">
        <v>42726</v>
      </c>
      <c r="X50" s="71">
        <v>9340.2999999999993</v>
      </c>
      <c r="Y50" s="36">
        <v>9311</v>
      </c>
      <c r="AA50" s="60">
        <v>42726</v>
      </c>
      <c r="AB50" s="71">
        <v>6974</v>
      </c>
      <c r="AC50" s="36">
        <v>6968.5</v>
      </c>
      <c r="AE50" s="60">
        <v>42726</v>
      </c>
      <c r="AF50" s="71">
        <v>4835</v>
      </c>
      <c r="AG50" s="36">
        <v>4831.5</v>
      </c>
      <c r="AI50" s="60">
        <v>42727</v>
      </c>
      <c r="AJ50" s="71">
        <v>4936.5</v>
      </c>
      <c r="AK50" s="36">
        <v>4933.75</v>
      </c>
      <c r="AM50" s="83">
        <v>42727</v>
      </c>
      <c r="AN50" s="81">
        <v>34888.177683768758</v>
      </c>
      <c r="AO50" s="10">
        <v>7853.7905130322342</v>
      </c>
      <c r="AP50" s="10">
        <v>8174.4135422999107</v>
      </c>
      <c r="AQ50" s="10">
        <v>15024.832370052496</v>
      </c>
      <c r="AR50" s="10">
        <v>5026.7562928161506</v>
      </c>
      <c r="AS50" s="15">
        <v>-5782.4040557125463</v>
      </c>
      <c r="AU50" s="60">
        <v>42726</v>
      </c>
      <c r="AV50" s="81">
        <v>7853.7905130322342</v>
      </c>
      <c r="AW50" s="10">
        <v>10456.333165006439</v>
      </c>
      <c r="AX50" s="10">
        <v>13554.279123052756</v>
      </c>
      <c r="AY50" s="10">
        <v>17090.35488110529</v>
      </c>
      <c r="AZ50" s="15">
        <v>21211.056143044592</v>
      </c>
      <c r="BF50" s="86"/>
    </row>
    <row r="51" spans="2:58" s="4" customFormat="1" ht="12" customHeight="1" x14ac:dyDescent="0.2">
      <c r="B51" s="28"/>
      <c r="C51" s="38"/>
      <c r="D51" s="60">
        <f t="shared" si="0"/>
        <v>42725</v>
      </c>
      <c r="E51" s="8">
        <f t="shared" si="1"/>
        <v>4844</v>
      </c>
      <c r="F51" s="8">
        <f t="shared" si="2"/>
        <v>4835.5</v>
      </c>
      <c r="G51" s="9">
        <f t="shared" si="7"/>
        <v>-1.754748142031379E-3</v>
      </c>
      <c r="H51" s="10">
        <f t="shared" si="3"/>
        <v>94</v>
      </c>
      <c r="I51" s="10">
        <f t="shared" si="4"/>
        <v>126.74597515538441</v>
      </c>
      <c r="J51" s="10">
        <f t="shared" si="5"/>
        <v>20.745975155384428</v>
      </c>
      <c r="K51" s="15">
        <f t="shared" si="6"/>
        <v>19091.934522004587</v>
      </c>
      <c r="L51" s="56"/>
      <c r="M51" s="30"/>
      <c r="O51" s="60">
        <v>42726</v>
      </c>
      <c r="P51" s="71">
        <v>11470</v>
      </c>
      <c r="Q51" s="36">
        <v>11448</v>
      </c>
      <c r="S51" s="60">
        <v>42725</v>
      </c>
      <c r="T51" s="71">
        <v>19156</v>
      </c>
      <c r="U51" s="36">
        <v>19140</v>
      </c>
      <c r="W51" s="60">
        <v>42725</v>
      </c>
      <c r="X51" s="71">
        <v>9380.2000000000007</v>
      </c>
      <c r="Y51" s="36">
        <v>9333</v>
      </c>
      <c r="AA51" s="60">
        <v>42725</v>
      </c>
      <c r="AB51" s="71">
        <v>6980.5</v>
      </c>
      <c r="AC51" s="36">
        <v>6972</v>
      </c>
      <c r="AE51" s="60">
        <v>42725</v>
      </c>
      <c r="AF51" s="71">
        <v>4844</v>
      </c>
      <c r="AG51" s="36">
        <v>4835.5</v>
      </c>
      <c r="AI51" s="60">
        <v>42726</v>
      </c>
      <c r="AJ51" s="71">
        <v>4949.5</v>
      </c>
      <c r="AK51" s="36">
        <v>4948</v>
      </c>
      <c r="AM51" s="83">
        <v>42726</v>
      </c>
      <c r="AN51" s="81">
        <v>34905.36424387875</v>
      </c>
      <c r="AO51" s="10">
        <v>7881.3037405454616</v>
      </c>
      <c r="AP51" s="10">
        <v>8199.9318836077255</v>
      </c>
      <c r="AQ51" s="10">
        <v>15053.049074341436</v>
      </c>
      <c r="AR51" s="10">
        <v>5043.4507836341809</v>
      </c>
      <c r="AS51" s="15">
        <v>-5740.6591172863309</v>
      </c>
      <c r="AU51" s="60">
        <v>42725</v>
      </c>
      <c r="AV51" s="81">
        <v>7881.3037405454616</v>
      </c>
      <c r="AW51" s="10">
        <v>10483.846392519667</v>
      </c>
      <c r="AX51" s="10">
        <v>13581.792350565984</v>
      </c>
      <c r="AY51" s="10">
        <v>17106.584131159205</v>
      </c>
      <c r="AZ51" s="15">
        <v>21207.285393098507</v>
      </c>
      <c r="BF51" s="86"/>
    </row>
    <row r="52" spans="2:58" s="4" customFormat="1" ht="12" customHeight="1" x14ac:dyDescent="0.2">
      <c r="B52" s="28"/>
      <c r="C52" s="38"/>
      <c r="D52" s="60">
        <f t="shared" si="0"/>
        <v>42724</v>
      </c>
      <c r="E52" s="8">
        <f t="shared" si="1"/>
        <v>4817</v>
      </c>
      <c r="F52" s="8">
        <f t="shared" si="2"/>
        <v>4817</v>
      </c>
      <c r="G52" s="9">
        <f t="shared" si="7"/>
        <v>0</v>
      </c>
      <c r="H52" s="10">
        <f t="shared" si="3"/>
        <v>94</v>
      </c>
      <c r="I52" s="10">
        <f t="shared" si="4"/>
        <v>94</v>
      </c>
      <c r="J52" s="10">
        <f t="shared" si="5"/>
        <v>-12</v>
      </c>
      <c r="K52" s="15">
        <f t="shared" si="6"/>
        <v>19071.188546849204</v>
      </c>
      <c r="L52" s="56"/>
      <c r="M52" s="30"/>
      <c r="O52" s="60">
        <v>42725</v>
      </c>
      <c r="P52" s="71">
        <v>11468.5</v>
      </c>
      <c r="Q52" s="36">
        <v>11447</v>
      </c>
      <c r="S52" s="60">
        <v>42724</v>
      </c>
      <c r="T52" s="71">
        <v>18893</v>
      </c>
      <c r="U52" s="36">
        <v>18895</v>
      </c>
      <c r="W52" s="60">
        <v>42724</v>
      </c>
      <c r="X52" s="71">
        <v>9316.1</v>
      </c>
      <c r="Y52" s="36">
        <v>9290</v>
      </c>
      <c r="AA52" s="60">
        <v>42724</v>
      </c>
      <c r="AB52" s="71">
        <v>6949.5</v>
      </c>
      <c r="AC52" s="36">
        <v>6951</v>
      </c>
      <c r="AE52" s="60">
        <v>42724</v>
      </c>
      <c r="AF52" s="71">
        <v>4817</v>
      </c>
      <c r="AG52" s="36">
        <v>4817</v>
      </c>
      <c r="AI52" s="60">
        <v>42725</v>
      </c>
      <c r="AJ52" s="71">
        <v>4956</v>
      </c>
      <c r="AK52" s="36">
        <v>4956</v>
      </c>
      <c r="AM52" s="83">
        <v>42725</v>
      </c>
      <c r="AN52" s="81">
        <v>34918.055169966879</v>
      </c>
      <c r="AO52" s="10">
        <v>7908.8169680586889</v>
      </c>
      <c r="AP52" s="10">
        <v>8212.0535412022091</v>
      </c>
      <c r="AQ52" s="10">
        <v>15081.265778630375</v>
      </c>
      <c r="AR52" s="10">
        <v>5060.1452744522112</v>
      </c>
      <c r="AS52" s="15">
        <v>-5698.9141788601155</v>
      </c>
      <c r="AU52" s="60">
        <v>42724</v>
      </c>
      <c r="AV52" s="81">
        <v>7908.8169680586889</v>
      </c>
      <c r="AW52" s="10">
        <v>10511.359620032894</v>
      </c>
      <c r="AX52" s="10">
        <v>13609.305578079211</v>
      </c>
      <c r="AY52" s="10">
        <v>17134.097358672432</v>
      </c>
      <c r="AZ52" s="15">
        <v>21224.337058014025</v>
      </c>
      <c r="BF52" s="86"/>
    </row>
    <row r="53" spans="2:58" s="4" customFormat="1" ht="12" customHeight="1" x14ac:dyDescent="0.2">
      <c r="B53" s="28"/>
      <c r="C53" s="38"/>
      <c r="D53" s="60">
        <f t="shared" si="0"/>
        <v>42723</v>
      </c>
      <c r="E53" s="8">
        <f t="shared" si="1"/>
        <v>4838.3</v>
      </c>
      <c r="F53" s="8">
        <f t="shared" si="2"/>
        <v>4827.5</v>
      </c>
      <c r="G53" s="9">
        <f t="shared" si="7"/>
        <v>-2.2321889920013604E-3</v>
      </c>
      <c r="H53" s="10">
        <f t="shared" si="3"/>
        <v>94</v>
      </c>
      <c r="I53" s="10">
        <f t="shared" si="4"/>
        <v>136.29479215478403</v>
      </c>
      <c r="J53" s="10">
        <f t="shared" si="5"/>
        <v>30.294792154784034</v>
      </c>
      <c r="K53" s="15">
        <f t="shared" si="6"/>
        <v>19083.188546849204</v>
      </c>
      <c r="L53" s="56"/>
      <c r="M53" s="30"/>
      <c r="O53" s="60">
        <v>42724</v>
      </c>
      <c r="P53" s="71">
        <v>11417</v>
      </c>
      <c r="Q53" s="36">
        <v>11415.5</v>
      </c>
      <c r="S53" s="60">
        <v>42723</v>
      </c>
      <c r="T53" s="71">
        <v>19116</v>
      </c>
      <c r="U53" s="36">
        <v>18915</v>
      </c>
      <c r="W53" s="60">
        <v>42723</v>
      </c>
      <c r="X53" s="71">
        <v>9426.2999999999993</v>
      </c>
      <c r="Y53" s="36">
        <v>9339</v>
      </c>
      <c r="AA53" s="60">
        <v>42723</v>
      </c>
      <c r="AB53" s="71">
        <v>7008</v>
      </c>
      <c r="AC53" s="36">
        <v>6944</v>
      </c>
      <c r="AE53" s="60">
        <v>42723</v>
      </c>
      <c r="AF53" s="71">
        <v>4838.3</v>
      </c>
      <c r="AG53" s="36">
        <v>4827.5</v>
      </c>
      <c r="AI53" s="60">
        <v>42724</v>
      </c>
      <c r="AJ53" s="71">
        <v>4938.75</v>
      </c>
      <c r="AK53" s="36">
        <v>4939.5</v>
      </c>
      <c r="AM53" s="83">
        <v>42724</v>
      </c>
      <c r="AN53" s="81">
        <v>34932.913436724586</v>
      </c>
      <c r="AO53" s="10">
        <v>7936.3301955719162</v>
      </c>
      <c r="AP53" s="10">
        <v>8237.5718825100248</v>
      </c>
      <c r="AQ53" s="10">
        <v>15109.482482919315</v>
      </c>
      <c r="AR53" s="10">
        <v>5076.8397652702415</v>
      </c>
      <c r="AS53" s="15">
        <v>-5657.1692404339001</v>
      </c>
      <c r="AU53" s="60">
        <v>42723</v>
      </c>
      <c r="AV53" s="81">
        <v>7936.3301955719162</v>
      </c>
      <c r="AW53" s="10">
        <v>10538.872847546121</v>
      </c>
      <c r="AX53" s="10">
        <v>13636.818805592438</v>
      </c>
      <c r="AY53" s="10">
        <v>17161.610586185659</v>
      </c>
      <c r="AZ53" s="15">
        <v>21251.850285527253</v>
      </c>
      <c r="BF53" s="86"/>
    </row>
    <row r="54" spans="2:58" s="4" customFormat="1" ht="12" customHeight="1" x14ac:dyDescent="0.2">
      <c r="B54" s="28"/>
      <c r="C54" s="38"/>
      <c r="D54" s="60">
        <f t="shared" si="0"/>
        <v>42720</v>
      </c>
      <c r="E54" s="8">
        <f t="shared" si="1"/>
        <v>4819.5</v>
      </c>
      <c r="F54" s="8">
        <f t="shared" si="2"/>
        <v>4820.5</v>
      </c>
      <c r="G54" s="9">
        <f t="shared" si="7"/>
        <v>2.0749040356883493E-4</v>
      </c>
      <c r="H54" s="10">
        <f t="shared" si="3"/>
        <v>95.800820386133537</v>
      </c>
      <c r="I54" s="10">
        <f t="shared" si="4"/>
        <v>94</v>
      </c>
      <c r="J54" s="10">
        <f t="shared" si="5"/>
        <v>-10.199179613866477</v>
      </c>
      <c r="K54" s="15">
        <f t="shared" si="6"/>
        <v>19052.893754694418</v>
      </c>
      <c r="L54" s="56"/>
      <c r="M54" s="30"/>
      <c r="O54" s="60">
        <v>42723</v>
      </c>
      <c r="P54" s="71">
        <v>11406.8</v>
      </c>
      <c r="Q54" s="36">
        <v>11419</v>
      </c>
      <c r="S54" s="60">
        <v>42720</v>
      </c>
      <c r="T54" s="71">
        <v>18978</v>
      </c>
      <c r="U54" s="36">
        <v>19105</v>
      </c>
      <c r="W54" s="60">
        <v>42720</v>
      </c>
      <c r="X54" s="71">
        <v>9350.2999999999993</v>
      </c>
      <c r="Y54" s="36">
        <v>9311</v>
      </c>
      <c r="AA54" s="60">
        <v>42720</v>
      </c>
      <c r="AB54" s="71">
        <v>7000</v>
      </c>
      <c r="AC54" s="36">
        <v>7002</v>
      </c>
      <c r="AE54" s="60">
        <v>42720</v>
      </c>
      <c r="AF54" s="71">
        <v>4819.5</v>
      </c>
      <c r="AG54" s="36">
        <v>4820.5</v>
      </c>
      <c r="AI54" s="60">
        <v>42723</v>
      </c>
      <c r="AJ54" s="71">
        <v>4954.1899999999996</v>
      </c>
      <c r="AK54" s="36">
        <v>4915.75</v>
      </c>
      <c r="AM54" s="83">
        <v>42723</v>
      </c>
      <c r="AN54" s="81">
        <v>34950.099996834579</v>
      </c>
      <c r="AO54" s="10">
        <v>7839.791768525015</v>
      </c>
      <c r="AP54" s="10">
        <v>8165.1046122486223</v>
      </c>
      <c r="AQ54" s="10">
        <v>14766.969830497574</v>
      </c>
      <c r="AR54" s="10">
        <v>5093.5342560882718</v>
      </c>
      <c r="AS54" s="15">
        <v>-5615.4243020076847</v>
      </c>
      <c r="AU54" s="60">
        <v>42720</v>
      </c>
      <c r="AV54" s="81">
        <v>7839.791768525015</v>
      </c>
      <c r="AW54" s="10">
        <v>10422.334420499219</v>
      </c>
      <c r="AX54" s="10">
        <v>13500.280378545536</v>
      </c>
      <c r="AY54" s="10">
        <v>17005.072159138759</v>
      </c>
      <c r="AZ54" s="15">
        <v>21075.311858480352</v>
      </c>
      <c r="BF54" s="86"/>
    </row>
    <row r="55" spans="2:58" s="4" customFormat="1" ht="12" customHeight="1" x14ac:dyDescent="0.2">
      <c r="B55" s="28"/>
      <c r="C55" s="38"/>
      <c r="D55" s="60">
        <f t="shared" si="0"/>
        <v>42719</v>
      </c>
      <c r="E55" s="8">
        <f t="shared" si="1"/>
        <v>4769.5</v>
      </c>
      <c r="F55" s="8">
        <f t="shared" si="2"/>
        <v>4776</v>
      </c>
      <c r="G55" s="9">
        <f t="shared" si="7"/>
        <v>1.3628262920641577E-3</v>
      </c>
      <c r="H55" s="10">
        <f t="shared" si="3"/>
        <v>118.90753815603999</v>
      </c>
      <c r="I55" s="10">
        <f t="shared" si="4"/>
        <v>94</v>
      </c>
      <c r="J55" s="10">
        <f t="shared" si="5"/>
        <v>12.907538156040005</v>
      </c>
      <c r="K55" s="15">
        <f t="shared" si="6"/>
        <v>19063.092934308286</v>
      </c>
      <c r="L55" s="56"/>
      <c r="M55" s="30"/>
      <c r="O55" s="60">
        <v>42720</v>
      </c>
      <c r="P55" s="71">
        <v>11381</v>
      </c>
      <c r="Q55" s="36">
        <v>11370.5</v>
      </c>
      <c r="S55" s="60">
        <v>42719</v>
      </c>
      <c r="T55" s="71">
        <v>18664</v>
      </c>
      <c r="U55" s="36">
        <v>18640</v>
      </c>
      <c r="W55" s="60">
        <v>42719</v>
      </c>
      <c r="X55" s="71">
        <v>9227.2999999999993</v>
      </c>
      <c r="Y55" s="36">
        <v>9239</v>
      </c>
      <c r="AA55" s="60">
        <v>42719</v>
      </c>
      <c r="AB55" s="71">
        <v>6964</v>
      </c>
      <c r="AC55" s="36">
        <v>6953.5</v>
      </c>
      <c r="AE55" s="60">
        <v>42719</v>
      </c>
      <c r="AF55" s="71">
        <v>4769.5</v>
      </c>
      <c r="AG55" s="36">
        <v>4776</v>
      </c>
      <c r="AI55" s="60">
        <v>42720</v>
      </c>
      <c r="AJ55" s="71">
        <v>4934.5</v>
      </c>
      <c r="AK55" s="36">
        <v>4938</v>
      </c>
      <c r="AM55" s="83">
        <v>42720</v>
      </c>
      <c r="AN55" s="81">
        <v>34967.286556944571</v>
      </c>
      <c r="AO55" s="10">
        <v>7819.709200070648</v>
      </c>
      <c r="AP55" s="10">
        <v>8190.6229535564371</v>
      </c>
      <c r="AQ55" s="10">
        <v>14795.186534786513</v>
      </c>
      <c r="AR55" s="10">
        <v>5110.2287469063021</v>
      </c>
      <c r="AS55" s="15">
        <v>-5882.5062713607158</v>
      </c>
      <c r="AU55" s="60">
        <v>42719</v>
      </c>
      <c r="AV55" s="81">
        <v>7819.709200070648</v>
      </c>
      <c r="AW55" s="10">
        <v>10382.251852044852</v>
      </c>
      <c r="AX55" s="10">
        <v>13440.197810091169</v>
      </c>
      <c r="AY55" s="10">
        <v>16924.989590684392</v>
      </c>
      <c r="AZ55" s="15">
        <v>20975.229290025985</v>
      </c>
      <c r="BF55" s="86"/>
    </row>
    <row r="56" spans="2:58" s="4" customFormat="1" ht="12" customHeight="1" x14ac:dyDescent="0.2">
      <c r="B56" s="28"/>
      <c r="C56" s="38"/>
      <c r="D56" s="60">
        <f t="shared" si="0"/>
        <v>42718</v>
      </c>
      <c r="E56" s="8">
        <f t="shared" si="1"/>
        <v>4804</v>
      </c>
      <c r="F56" s="8">
        <f t="shared" si="2"/>
        <v>4796.5</v>
      </c>
      <c r="G56" s="9">
        <f t="shared" si="7"/>
        <v>-1.5611990008326394E-3</v>
      </c>
      <c r="H56" s="10">
        <f t="shared" si="3"/>
        <v>94</v>
      </c>
      <c r="I56" s="10">
        <f t="shared" si="4"/>
        <v>122.87499233140963</v>
      </c>
      <c r="J56" s="10">
        <f t="shared" si="5"/>
        <v>16.874992331409629</v>
      </c>
      <c r="K56" s="15">
        <f t="shared" si="6"/>
        <v>19050.185396152247</v>
      </c>
      <c r="L56" s="56"/>
      <c r="M56" s="30"/>
      <c r="O56" s="60">
        <v>42719</v>
      </c>
      <c r="P56" s="71">
        <v>11265</v>
      </c>
      <c r="Q56" s="36">
        <v>11269.5</v>
      </c>
      <c r="S56" s="60">
        <v>42718</v>
      </c>
      <c r="T56" s="71">
        <v>18788</v>
      </c>
      <c r="U56" s="36">
        <v>18750</v>
      </c>
      <c r="W56" s="60">
        <v>42718</v>
      </c>
      <c r="X56" s="71">
        <v>9342.6</v>
      </c>
      <c r="Y56" s="36">
        <v>9315</v>
      </c>
      <c r="AA56" s="60">
        <v>42718</v>
      </c>
      <c r="AB56" s="71">
        <v>6977.5</v>
      </c>
      <c r="AC56" s="36">
        <v>6964</v>
      </c>
      <c r="AE56" s="60">
        <v>42718</v>
      </c>
      <c r="AF56" s="71">
        <v>4804</v>
      </c>
      <c r="AG56" s="36">
        <v>4796.5</v>
      </c>
      <c r="AI56" s="60">
        <v>42719</v>
      </c>
      <c r="AJ56" s="71">
        <v>4931.75</v>
      </c>
      <c r="AK56" s="36">
        <v>4928.5</v>
      </c>
      <c r="AM56" s="83">
        <v>42719</v>
      </c>
      <c r="AN56" s="81">
        <v>34984.473117054564</v>
      </c>
      <c r="AO56" s="10">
        <v>7847.2224275838753</v>
      </c>
      <c r="AP56" s="10">
        <v>8216.1412948642519</v>
      </c>
      <c r="AQ56" s="10">
        <v>14823.403239075453</v>
      </c>
      <c r="AR56" s="10">
        <v>5126.9232377243325</v>
      </c>
      <c r="AS56" s="15">
        <v>-5840.7613329345004</v>
      </c>
      <c r="AU56" s="60">
        <v>42718</v>
      </c>
      <c r="AV56" s="81">
        <v>7847.2224275838753</v>
      </c>
      <c r="AW56" s="10">
        <v>10409.765079558079</v>
      </c>
      <c r="AX56" s="10">
        <v>13467.711037604397</v>
      </c>
      <c r="AY56" s="10">
        <v>16952.502818197619</v>
      </c>
      <c r="AZ56" s="15">
        <v>20983.267944074069</v>
      </c>
      <c r="BF56" s="86"/>
    </row>
    <row r="57" spans="2:58" s="4" customFormat="1" ht="12" customHeight="1" x14ac:dyDescent="0.2">
      <c r="B57" s="28"/>
      <c r="C57" s="38"/>
      <c r="D57" s="60">
        <f t="shared" si="0"/>
        <v>42717</v>
      </c>
      <c r="E57" s="8">
        <f t="shared" si="1"/>
        <v>4761</v>
      </c>
      <c r="F57" s="8">
        <f t="shared" si="2"/>
        <v>4756</v>
      </c>
      <c r="G57" s="9">
        <f t="shared" si="7"/>
        <v>-1.0501995379122034E-3</v>
      </c>
      <c r="H57" s="10">
        <f t="shared" si="3"/>
        <v>94</v>
      </c>
      <c r="I57" s="10">
        <f t="shared" si="4"/>
        <v>112.6550030730009</v>
      </c>
      <c r="J57" s="10">
        <f t="shared" si="5"/>
        <v>6.6550030730008984</v>
      </c>
      <c r="K57" s="15">
        <f t="shared" si="6"/>
        <v>19033.310403820837</v>
      </c>
      <c r="L57" s="56"/>
      <c r="M57" s="30"/>
      <c r="O57" s="60">
        <v>42718</v>
      </c>
      <c r="P57" s="71">
        <v>11295</v>
      </c>
      <c r="Q57" s="36">
        <v>11275</v>
      </c>
      <c r="S57" s="60">
        <v>42717</v>
      </c>
      <c r="T57" s="71">
        <v>18355</v>
      </c>
      <c r="U57" s="36">
        <v>18350</v>
      </c>
      <c r="W57" s="60">
        <v>42717</v>
      </c>
      <c r="X57" s="71">
        <v>9179.7999999999993</v>
      </c>
      <c r="Y57" s="36">
        <v>9160</v>
      </c>
      <c r="AA57" s="60">
        <v>42717</v>
      </c>
      <c r="AB57" s="71">
        <v>6877.5</v>
      </c>
      <c r="AC57" s="36">
        <v>6878</v>
      </c>
      <c r="AE57" s="60">
        <v>42717</v>
      </c>
      <c r="AF57" s="71">
        <v>4761</v>
      </c>
      <c r="AG57" s="36">
        <v>4756</v>
      </c>
      <c r="AI57" s="60">
        <v>42718</v>
      </c>
      <c r="AJ57" s="71">
        <v>4937.75</v>
      </c>
      <c r="AK57" s="36">
        <v>4939.5</v>
      </c>
      <c r="AM57" s="83">
        <v>42718</v>
      </c>
      <c r="AN57" s="81">
        <v>35001.659677164556</v>
      </c>
      <c r="AO57" s="10">
        <v>7874.7356550971026</v>
      </c>
      <c r="AP57" s="10">
        <v>8241.6596361720676</v>
      </c>
      <c r="AQ57" s="10">
        <v>14840.772071334577</v>
      </c>
      <c r="AR57" s="10">
        <v>5143.6177285423628</v>
      </c>
      <c r="AS57" s="15">
        <v>-5799.016394508285</v>
      </c>
      <c r="AU57" s="60">
        <v>42717</v>
      </c>
      <c r="AV57" s="81">
        <v>7874.7356550971026</v>
      </c>
      <c r="AW57" s="10">
        <v>10437.278307071307</v>
      </c>
      <c r="AX57" s="10">
        <v>13495.224265117624</v>
      </c>
      <c r="AY57" s="10">
        <v>16965.808080027473</v>
      </c>
      <c r="AZ57" s="15">
        <v>20976.573205903922</v>
      </c>
      <c r="BF57" s="86"/>
    </row>
    <row r="58" spans="2:58" s="4" customFormat="1" ht="12" customHeight="1" x14ac:dyDescent="0.2">
      <c r="B58" s="28"/>
      <c r="C58" s="38"/>
      <c r="D58" s="60">
        <f t="shared" si="0"/>
        <v>42716</v>
      </c>
      <c r="E58" s="8">
        <f t="shared" si="1"/>
        <v>4763.5</v>
      </c>
      <c r="F58" s="8">
        <f t="shared" si="2"/>
        <v>4788</v>
      </c>
      <c r="G58" s="9">
        <f t="shared" si="7"/>
        <v>5.1432770022042619E-3</v>
      </c>
      <c r="H58" s="10">
        <f t="shared" si="3"/>
        <v>194.51655235884203</v>
      </c>
      <c r="I58" s="10">
        <f t="shared" si="4"/>
        <v>94</v>
      </c>
      <c r="J58" s="10">
        <f t="shared" si="5"/>
        <v>88.516552358842034</v>
      </c>
      <c r="K58" s="15">
        <f t="shared" si="6"/>
        <v>19026.655400747837</v>
      </c>
      <c r="L58" s="56"/>
      <c r="M58" s="30"/>
      <c r="O58" s="60">
        <v>42717</v>
      </c>
      <c r="P58" s="71">
        <v>11181.5</v>
      </c>
      <c r="Q58" s="36">
        <v>11177</v>
      </c>
      <c r="S58" s="60">
        <v>42716</v>
      </c>
      <c r="T58" s="71">
        <v>18308</v>
      </c>
      <c r="U58" s="36">
        <v>18395</v>
      </c>
      <c r="W58" s="60">
        <v>42716</v>
      </c>
      <c r="X58" s="71">
        <v>9167</v>
      </c>
      <c r="Y58" s="36">
        <v>9168</v>
      </c>
      <c r="AA58" s="60">
        <v>42716</v>
      </c>
      <c r="AB58" s="71">
        <v>6953</v>
      </c>
      <c r="AC58" s="36">
        <v>6986</v>
      </c>
      <c r="AE58" s="60">
        <v>42716</v>
      </c>
      <c r="AF58" s="71">
        <v>4763.5</v>
      </c>
      <c r="AG58" s="36">
        <v>4788</v>
      </c>
      <c r="AI58" s="60">
        <v>42717</v>
      </c>
      <c r="AJ58" s="71">
        <v>4867.75</v>
      </c>
      <c r="AK58" s="36">
        <v>4867</v>
      </c>
      <c r="AM58" s="83">
        <v>42717</v>
      </c>
      <c r="AN58" s="81">
        <v>35018.846237274549</v>
      </c>
      <c r="AO58" s="10">
        <v>7902.2488826103299</v>
      </c>
      <c r="AP58" s="10">
        <v>8267.1779774798833</v>
      </c>
      <c r="AQ58" s="10">
        <v>14868.988775623517</v>
      </c>
      <c r="AR58" s="10">
        <v>5160.3122193603931</v>
      </c>
      <c r="AS58" s="15">
        <v>-5757.2714560820696</v>
      </c>
      <c r="AU58" s="60">
        <v>42716</v>
      </c>
      <c r="AV58" s="81">
        <v>7902.2488826103299</v>
      </c>
      <c r="AW58" s="10">
        <v>10464.791534584534</v>
      </c>
      <c r="AX58" s="10">
        <v>13522.737492630851</v>
      </c>
      <c r="AY58" s="10">
        <v>16993.3213075407</v>
      </c>
      <c r="AZ58" s="15">
        <v>21004.086433417149</v>
      </c>
      <c r="BF58" s="86"/>
    </row>
    <row r="59" spans="2:58" s="4" customFormat="1" ht="12" customHeight="1" x14ac:dyDescent="0.2">
      <c r="B59" s="28"/>
      <c r="C59" s="38"/>
      <c r="D59" s="60">
        <f t="shared" si="0"/>
        <v>42713</v>
      </c>
      <c r="E59" s="8">
        <f t="shared" si="1"/>
        <v>4735</v>
      </c>
      <c r="F59" s="8">
        <f t="shared" si="2"/>
        <v>4744.5</v>
      </c>
      <c r="G59" s="9">
        <f t="shared" si="7"/>
        <v>2.0063357972544878E-3</v>
      </c>
      <c r="H59" s="10">
        <f t="shared" si="3"/>
        <v>131.77772825984658</v>
      </c>
      <c r="I59" s="10">
        <f t="shared" si="4"/>
        <v>94</v>
      </c>
      <c r="J59" s="10">
        <f t="shared" si="5"/>
        <v>25.777728259846583</v>
      </c>
      <c r="K59" s="15">
        <f t="shared" si="6"/>
        <v>18938.138848388997</v>
      </c>
      <c r="L59" s="56"/>
      <c r="M59" s="30"/>
      <c r="O59" s="60">
        <v>42716</v>
      </c>
      <c r="P59" s="71">
        <v>11204</v>
      </c>
      <c r="Q59" s="36">
        <v>11248.5</v>
      </c>
      <c r="S59" s="60">
        <v>42713</v>
      </c>
      <c r="T59" s="71">
        <v>18397</v>
      </c>
      <c r="U59" s="36">
        <v>18475</v>
      </c>
      <c r="W59" s="60">
        <v>42713</v>
      </c>
      <c r="X59" s="71">
        <v>9147.4</v>
      </c>
      <c r="Y59" s="36">
        <v>9122</v>
      </c>
      <c r="AA59" s="60">
        <v>42713</v>
      </c>
      <c r="AB59" s="71">
        <v>6929.5</v>
      </c>
      <c r="AC59" s="36">
        <v>6929.5</v>
      </c>
      <c r="AE59" s="60">
        <v>42713</v>
      </c>
      <c r="AF59" s="71">
        <v>4735</v>
      </c>
      <c r="AG59" s="36">
        <v>4744.5</v>
      </c>
      <c r="AI59" s="60">
        <v>42716</v>
      </c>
      <c r="AJ59" s="71">
        <v>4893.75</v>
      </c>
      <c r="AK59" s="36">
        <v>4899</v>
      </c>
      <c r="AM59" s="83">
        <v>42716</v>
      </c>
      <c r="AN59" s="81">
        <v>35036.032797384541</v>
      </c>
      <c r="AO59" s="10">
        <v>7920.9650768781958</v>
      </c>
      <c r="AP59" s="10">
        <v>8292.6963187876991</v>
      </c>
      <c r="AQ59" s="10">
        <v>14745.789490776759</v>
      </c>
      <c r="AR59" s="10">
        <v>5165.7939247253225</v>
      </c>
      <c r="AS59" s="15">
        <v>-5715.5265176558541</v>
      </c>
      <c r="AU59" s="60">
        <v>42713</v>
      </c>
      <c r="AV59" s="81">
        <v>7920.9650768781958</v>
      </c>
      <c r="AW59" s="10">
        <v>10463.507728852399</v>
      </c>
      <c r="AX59" s="10">
        <v>13501.453686898716</v>
      </c>
      <c r="AY59" s="10">
        <v>16952.037501808565</v>
      </c>
      <c r="AZ59" s="15">
        <v>20942.802627685014</v>
      </c>
      <c r="BF59" s="86"/>
    </row>
    <row r="60" spans="2:58" s="4" customFormat="1" ht="12" customHeight="1" x14ac:dyDescent="0.2">
      <c r="B60" s="28"/>
      <c r="C60" s="38"/>
      <c r="D60" s="60">
        <f t="shared" si="0"/>
        <v>42712</v>
      </c>
      <c r="E60" s="8">
        <f t="shared" si="1"/>
        <v>4694.5</v>
      </c>
      <c r="F60" s="8">
        <f t="shared" si="2"/>
        <v>4722</v>
      </c>
      <c r="G60" s="9">
        <f t="shared" si="7"/>
        <v>5.8579188411971459E-3</v>
      </c>
      <c r="H60" s="10">
        <f t="shared" si="3"/>
        <v>208.80938913869971</v>
      </c>
      <c r="I60" s="10">
        <f t="shared" si="4"/>
        <v>94</v>
      </c>
      <c r="J60" s="10">
        <f t="shared" si="5"/>
        <v>102.80938913869971</v>
      </c>
      <c r="K60" s="15">
        <f t="shared" si="6"/>
        <v>18912.36112012915</v>
      </c>
      <c r="L60" s="56"/>
      <c r="M60" s="30"/>
      <c r="O60" s="60">
        <v>42713</v>
      </c>
      <c r="P60" s="71">
        <v>11184.5</v>
      </c>
      <c r="Q60" s="36">
        <v>11179</v>
      </c>
      <c r="S60" s="60">
        <v>42712</v>
      </c>
      <c r="T60" s="71">
        <v>18073</v>
      </c>
      <c r="U60" s="36">
        <v>18175</v>
      </c>
      <c r="W60" s="60">
        <v>42712</v>
      </c>
      <c r="X60" s="71">
        <v>8942.6</v>
      </c>
      <c r="Y60" s="36">
        <v>9004</v>
      </c>
      <c r="AA60" s="60">
        <v>42712</v>
      </c>
      <c r="AB60" s="71">
        <v>6892.5</v>
      </c>
      <c r="AC60" s="36">
        <v>6918.5</v>
      </c>
      <c r="AE60" s="60">
        <v>42712</v>
      </c>
      <c r="AF60" s="71">
        <v>4694.5</v>
      </c>
      <c r="AG60" s="36">
        <v>4722</v>
      </c>
      <c r="AI60" s="60">
        <v>42713</v>
      </c>
      <c r="AJ60" s="71">
        <v>4863</v>
      </c>
      <c r="AK60" s="36">
        <v>4861.25</v>
      </c>
      <c r="AM60" s="83">
        <v>42713</v>
      </c>
      <c r="AN60" s="81">
        <v>34946.036288078598</v>
      </c>
      <c r="AO60" s="10">
        <v>7948.4783043914231</v>
      </c>
      <c r="AP60" s="10">
        <v>8318.2146600955148</v>
      </c>
      <c r="AQ60" s="10">
        <v>14774.006195065698</v>
      </c>
      <c r="AR60" s="10">
        <v>5182.4884155433529</v>
      </c>
      <c r="AS60" s="15">
        <v>-5673.7815792296387</v>
      </c>
      <c r="AU60" s="60">
        <v>42712</v>
      </c>
      <c r="AV60" s="81">
        <v>7948.4783043914231</v>
      </c>
      <c r="AW60" s="10">
        <v>10472.467908407783</v>
      </c>
      <c r="AX60" s="10">
        <v>13490.413866454101</v>
      </c>
      <c r="AY60" s="10">
        <v>16920.997681363951</v>
      </c>
      <c r="AZ60" s="15">
        <v>20891.7628072404</v>
      </c>
      <c r="BF60" s="86"/>
    </row>
    <row r="61" spans="2:58" s="4" customFormat="1" ht="12" customHeight="1" x14ac:dyDescent="0.2">
      <c r="B61" s="28"/>
      <c r="C61" s="38"/>
      <c r="D61" s="60">
        <f t="shared" si="0"/>
        <v>42711</v>
      </c>
      <c r="E61" s="8">
        <f t="shared" si="1"/>
        <v>4631</v>
      </c>
      <c r="F61" s="8">
        <f t="shared" si="2"/>
        <v>4669.5</v>
      </c>
      <c r="G61" s="9">
        <f t="shared" si="7"/>
        <v>8.3135391923990498E-3</v>
      </c>
      <c r="H61" s="10">
        <f t="shared" si="3"/>
        <v>257.92179616273779</v>
      </c>
      <c r="I61" s="10">
        <f t="shared" si="4"/>
        <v>94</v>
      </c>
      <c r="J61" s="10">
        <f t="shared" si="5"/>
        <v>151.92179616273779</v>
      </c>
      <c r="K61" s="15">
        <f t="shared" si="6"/>
        <v>18809.55173099045</v>
      </c>
      <c r="L61" s="56"/>
      <c r="M61" s="30"/>
      <c r="O61" s="60">
        <v>42712</v>
      </c>
      <c r="P61" s="71">
        <v>10976</v>
      </c>
      <c r="Q61" s="36">
        <v>11026</v>
      </c>
      <c r="S61" s="60">
        <v>42711</v>
      </c>
      <c r="T61" s="71">
        <v>17717</v>
      </c>
      <c r="U61" s="36">
        <v>17900</v>
      </c>
      <c r="W61" s="60">
        <v>42711</v>
      </c>
      <c r="X61" s="71">
        <v>8897.6</v>
      </c>
      <c r="Y61" s="36">
        <v>8950</v>
      </c>
      <c r="AA61" s="60">
        <v>42711</v>
      </c>
      <c r="AB61" s="71">
        <v>6776</v>
      </c>
      <c r="AC61" s="36">
        <v>6800</v>
      </c>
      <c r="AE61" s="60">
        <v>42711</v>
      </c>
      <c r="AF61" s="71">
        <v>4631</v>
      </c>
      <c r="AG61" s="36">
        <v>4669.5</v>
      </c>
      <c r="AI61" s="60">
        <v>42712</v>
      </c>
      <c r="AJ61" s="71">
        <v>4841.75</v>
      </c>
      <c r="AK61" s="36">
        <v>4844.5</v>
      </c>
      <c r="AM61" s="83">
        <v>42712</v>
      </c>
      <c r="AN61" s="81">
        <v>34963.22284818859</v>
      </c>
      <c r="AO61" s="10">
        <v>7949.3593579200724</v>
      </c>
      <c r="AP61" s="10">
        <v>8293.653588314337</v>
      </c>
      <c r="AQ61" s="10">
        <v>14699.503738359968</v>
      </c>
      <c r="AR61" s="10">
        <v>5173.6772841284246</v>
      </c>
      <c r="AS61" s="15">
        <v>-5632.0366408034233</v>
      </c>
      <c r="AU61" s="60">
        <v>42711</v>
      </c>
      <c r="AV61" s="81">
        <v>7949.3593579200724</v>
      </c>
      <c r="AW61" s="10">
        <v>10453.348961936434</v>
      </c>
      <c r="AX61" s="10">
        <v>13451.294919982751</v>
      </c>
      <c r="AY61" s="10">
        <v>16861.878734892602</v>
      </c>
      <c r="AZ61" s="15">
        <v>20812.643860769051</v>
      </c>
      <c r="BF61" s="86"/>
    </row>
    <row r="62" spans="2:58" s="4" customFormat="1" ht="12" customHeight="1" x14ac:dyDescent="0.2">
      <c r="B62" s="28"/>
      <c r="C62" s="38"/>
      <c r="D62" s="60">
        <f t="shared" si="0"/>
        <v>42710</v>
      </c>
      <c r="E62" s="8">
        <f t="shared" si="1"/>
        <v>4573</v>
      </c>
      <c r="F62" s="8">
        <f t="shared" si="2"/>
        <v>4585.5</v>
      </c>
      <c r="G62" s="9">
        <f t="shared" si="7"/>
        <v>2.7334353815875794E-3</v>
      </c>
      <c r="H62" s="10">
        <f t="shared" si="3"/>
        <v>146.31971994650843</v>
      </c>
      <c r="I62" s="10">
        <f t="shared" si="4"/>
        <v>94</v>
      </c>
      <c r="J62" s="10">
        <f t="shared" si="5"/>
        <v>40.319719946508428</v>
      </c>
      <c r="K62" s="15">
        <f t="shared" si="6"/>
        <v>18657.629934827713</v>
      </c>
      <c r="L62" s="56"/>
      <c r="M62" s="30"/>
      <c r="O62" s="60">
        <v>42711</v>
      </c>
      <c r="P62" s="71">
        <v>10777.5</v>
      </c>
      <c r="Q62" s="36">
        <v>10864</v>
      </c>
      <c r="S62" s="60">
        <v>42710</v>
      </c>
      <c r="T62" s="71">
        <v>17023</v>
      </c>
      <c r="U62" s="36">
        <v>17060</v>
      </c>
      <c r="W62" s="60">
        <v>42710</v>
      </c>
      <c r="X62" s="71">
        <v>8661.2999999999993</v>
      </c>
      <c r="Y62" s="36">
        <v>8682</v>
      </c>
      <c r="AA62" s="60">
        <v>42710</v>
      </c>
      <c r="AB62" s="71">
        <v>6756</v>
      </c>
      <c r="AC62" s="36">
        <v>6745</v>
      </c>
      <c r="AE62" s="60">
        <v>42710</v>
      </c>
      <c r="AF62" s="71">
        <v>4573</v>
      </c>
      <c r="AG62" s="36">
        <v>4585.5</v>
      </c>
      <c r="AI62" s="60">
        <v>42711</v>
      </c>
      <c r="AJ62" s="71">
        <v>4786.75</v>
      </c>
      <c r="AK62" s="36">
        <v>4788.75</v>
      </c>
      <c r="AM62" s="83">
        <v>42711</v>
      </c>
      <c r="AN62" s="81">
        <v>34844.046448943292</v>
      </c>
      <c r="AO62" s="10">
        <v>7856.5347220294543</v>
      </c>
      <c r="AP62" s="10">
        <v>8288.628187847944</v>
      </c>
      <c r="AQ62" s="10">
        <v>14636.516458863352</v>
      </c>
      <c r="AR62" s="10">
        <v>5115.7537456894588</v>
      </c>
      <c r="AS62" s="15">
        <v>-5590.2917023772079</v>
      </c>
      <c r="AU62" s="60">
        <v>42710</v>
      </c>
      <c r="AV62" s="81">
        <v>7856.5347220294543</v>
      </c>
      <c r="AW62" s="10">
        <v>10340.524326045816</v>
      </c>
      <c r="AX62" s="10">
        <v>13318.470284092133</v>
      </c>
      <c r="AY62" s="10">
        <v>16709.054099001984</v>
      </c>
      <c r="AZ62" s="15">
        <v>20639.819224878433</v>
      </c>
      <c r="BF62" s="86"/>
    </row>
    <row r="63" spans="2:58" s="4" customFormat="1" ht="12" customHeight="1" x14ac:dyDescent="0.2">
      <c r="B63" s="28"/>
      <c r="C63" s="38"/>
      <c r="D63" s="60">
        <f t="shared" si="0"/>
        <v>42709</v>
      </c>
      <c r="E63" s="8">
        <f t="shared" si="1"/>
        <v>4526.5</v>
      </c>
      <c r="F63" s="8">
        <f t="shared" si="2"/>
        <v>4486</v>
      </c>
      <c r="G63" s="9">
        <f t="shared" si="7"/>
        <v>-8.9473102838837949E-3</v>
      </c>
      <c r="H63" s="10">
        <f t="shared" si="3"/>
        <v>94</v>
      </c>
      <c r="I63" s="10">
        <f t="shared" si="4"/>
        <v>270.59721799243266</v>
      </c>
      <c r="J63" s="10">
        <f t="shared" si="5"/>
        <v>164.59721799243266</v>
      </c>
      <c r="K63" s="15">
        <f t="shared" si="6"/>
        <v>18617.310214881207</v>
      </c>
      <c r="L63" s="56"/>
      <c r="M63" s="30"/>
      <c r="O63" s="60">
        <v>42710</v>
      </c>
      <c r="P63" s="71">
        <v>10696</v>
      </c>
      <c r="Q63" s="36">
        <v>10706</v>
      </c>
      <c r="S63" s="60">
        <v>42709</v>
      </c>
      <c r="T63" s="71">
        <v>17096</v>
      </c>
      <c r="U63" s="36">
        <v>16730</v>
      </c>
      <c r="W63" s="60">
        <v>42709</v>
      </c>
      <c r="X63" s="71">
        <v>8610.2000000000007</v>
      </c>
      <c r="Y63" s="36">
        <v>8525</v>
      </c>
      <c r="AA63" s="60">
        <v>42709</v>
      </c>
      <c r="AB63" s="71">
        <v>6739.5</v>
      </c>
      <c r="AC63" s="36">
        <v>6696</v>
      </c>
      <c r="AE63" s="60">
        <v>42709</v>
      </c>
      <c r="AF63" s="71">
        <v>4526.5</v>
      </c>
      <c r="AG63" s="36">
        <v>4486</v>
      </c>
      <c r="AI63" s="60">
        <v>42710</v>
      </c>
      <c r="AJ63" s="71">
        <v>4780.5</v>
      </c>
      <c r="AK63" s="36">
        <v>4780.75</v>
      </c>
      <c r="AM63" s="83">
        <v>42710</v>
      </c>
      <c r="AN63" s="81">
        <v>34551.34072644668</v>
      </c>
      <c r="AO63" s="10">
        <v>7884.0479495426816</v>
      </c>
      <c r="AP63" s="10">
        <v>8314.1465291557597</v>
      </c>
      <c r="AQ63" s="10">
        <v>14664.733163152292</v>
      </c>
      <c r="AR63" s="10">
        <v>5132.4482365074891</v>
      </c>
      <c r="AS63" s="15">
        <v>-5548.5467639509925</v>
      </c>
      <c r="AU63" s="60">
        <v>42709</v>
      </c>
      <c r="AV63" s="81">
        <v>7884.0479495426816</v>
      </c>
      <c r="AW63" s="10">
        <v>10368.037553559043</v>
      </c>
      <c r="AX63" s="10">
        <v>13345.98351160536</v>
      </c>
      <c r="AY63" s="10">
        <v>16719.340114156705</v>
      </c>
      <c r="AZ63" s="15">
        <v>20630.105240033154</v>
      </c>
      <c r="BF63" s="86"/>
    </row>
    <row r="64" spans="2:58" s="4" customFormat="1" ht="12" customHeight="1" x14ac:dyDescent="0.2">
      <c r="B64" s="28"/>
      <c r="C64" s="38"/>
      <c r="D64" s="60">
        <f t="shared" si="0"/>
        <v>42706</v>
      </c>
      <c r="E64" s="8">
        <f t="shared" si="1"/>
        <v>4558.5</v>
      </c>
      <c r="F64" s="8">
        <f t="shared" si="2"/>
        <v>4534</v>
      </c>
      <c r="G64" s="9">
        <f t="shared" si="7"/>
        <v>-5.3745749698365687E-3</v>
      </c>
      <c r="H64" s="10">
        <f t="shared" si="3"/>
        <v>94</v>
      </c>
      <c r="I64" s="10">
        <f t="shared" si="4"/>
        <v>199.14251171148817</v>
      </c>
      <c r="J64" s="10">
        <f t="shared" si="5"/>
        <v>93.142511711488169</v>
      </c>
      <c r="K64" s="15">
        <f t="shared" si="6"/>
        <v>18452.712996888775</v>
      </c>
      <c r="L64" s="56"/>
      <c r="M64" s="30"/>
      <c r="O64" s="60">
        <v>42709</v>
      </c>
      <c r="P64" s="71">
        <v>10527</v>
      </c>
      <c r="Q64" s="36">
        <v>10444</v>
      </c>
      <c r="S64" s="60">
        <v>42706</v>
      </c>
      <c r="T64" s="71">
        <v>17064</v>
      </c>
      <c r="U64" s="36">
        <v>16995</v>
      </c>
      <c r="W64" s="60">
        <v>42706</v>
      </c>
      <c r="X64" s="71">
        <v>8656.2000000000007</v>
      </c>
      <c r="Y64" s="36">
        <v>8610</v>
      </c>
      <c r="AA64" s="60">
        <v>42706</v>
      </c>
      <c r="AB64" s="71">
        <v>6748</v>
      </c>
      <c r="AC64" s="36">
        <v>6717.5</v>
      </c>
      <c r="AE64" s="60">
        <v>42706</v>
      </c>
      <c r="AF64" s="71">
        <v>4558.5</v>
      </c>
      <c r="AG64" s="36">
        <v>4534</v>
      </c>
      <c r="AI64" s="60">
        <v>42709</v>
      </c>
      <c r="AJ64" s="71">
        <v>4738.5</v>
      </c>
      <c r="AK64" s="36">
        <v>4719</v>
      </c>
      <c r="AM64" s="83">
        <v>42709</v>
      </c>
      <c r="AN64" s="81">
        <v>34568.527286556673</v>
      </c>
      <c r="AO64" s="10">
        <v>7569.6342310578357</v>
      </c>
      <c r="AP64" s="10">
        <v>8229.0008892361602</v>
      </c>
      <c r="AQ64" s="10">
        <v>14456.117277593668</v>
      </c>
      <c r="AR64" s="10">
        <v>5061.8492762388287</v>
      </c>
      <c r="AS64" s="15">
        <v>-5506.8018255247771</v>
      </c>
      <c r="AU64" s="60">
        <v>42706</v>
      </c>
      <c r="AV64" s="81">
        <v>7569.6342310578357</v>
      </c>
      <c r="AW64" s="10">
        <v>10033.623835074197</v>
      </c>
      <c r="AX64" s="10">
        <v>12991.569793120514</v>
      </c>
      <c r="AY64" s="10">
        <v>16344.926395671859</v>
      </c>
      <c r="AZ64" s="15">
        <v>20235.691521548306</v>
      </c>
      <c r="BF64" s="86"/>
    </row>
    <row r="65" spans="2:58" s="4" customFormat="1" ht="12" customHeight="1" x14ac:dyDescent="0.2">
      <c r="B65" s="28"/>
      <c r="C65" s="38"/>
      <c r="D65" s="60">
        <f t="shared" si="0"/>
        <v>42705</v>
      </c>
      <c r="E65" s="8">
        <f t="shared" si="1"/>
        <v>4576</v>
      </c>
      <c r="F65" s="8">
        <f t="shared" si="2"/>
        <v>4569</v>
      </c>
      <c r="G65" s="9">
        <f t="shared" si="7"/>
        <v>-1.5297202797202797E-3</v>
      </c>
      <c r="H65" s="10">
        <f t="shared" si="3"/>
        <v>94</v>
      </c>
      <c r="I65" s="10">
        <f t="shared" si="4"/>
        <v>122.24541790916243</v>
      </c>
      <c r="J65" s="10">
        <f t="shared" si="5"/>
        <v>16.245417909162427</v>
      </c>
      <c r="K65" s="15">
        <f t="shared" si="6"/>
        <v>18359.570485177286</v>
      </c>
      <c r="L65" s="56"/>
      <c r="M65" s="30"/>
      <c r="O65" s="60">
        <v>42706</v>
      </c>
      <c r="P65" s="71">
        <v>10511</v>
      </c>
      <c r="Q65" s="36">
        <v>10471</v>
      </c>
      <c r="S65" s="60">
        <v>42705</v>
      </c>
      <c r="T65" s="71">
        <v>16932</v>
      </c>
      <c r="U65" s="36">
        <v>16905</v>
      </c>
      <c r="W65" s="60">
        <v>42705</v>
      </c>
      <c r="X65" s="71">
        <v>8675.4</v>
      </c>
      <c r="Y65" s="36">
        <v>8668</v>
      </c>
      <c r="AA65" s="60">
        <v>42705</v>
      </c>
      <c r="AB65" s="71">
        <v>6781.5</v>
      </c>
      <c r="AC65" s="36">
        <v>6778</v>
      </c>
      <c r="AE65" s="60">
        <v>42705</v>
      </c>
      <c r="AF65" s="71">
        <v>4576</v>
      </c>
      <c r="AG65" s="36">
        <v>4569</v>
      </c>
      <c r="AI65" s="60">
        <v>42706</v>
      </c>
      <c r="AJ65" s="71">
        <v>4736.5</v>
      </c>
      <c r="AK65" s="36">
        <v>4735.5</v>
      </c>
      <c r="AM65" s="83">
        <v>42706</v>
      </c>
      <c r="AN65" s="81">
        <v>34282.896191196072</v>
      </c>
      <c r="AO65" s="10">
        <v>7597.147458571063</v>
      </c>
      <c r="AP65" s="10">
        <v>8235.0157610060287</v>
      </c>
      <c r="AQ65" s="10">
        <v>14344.232742956869</v>
      </c>
      <c r="AR65" s="10">
        <v>5062.7050222511125</v>
      </c>
      <c r="AS65" s="15">
        <v>-5591.6906731840972</v>
      </c>
      <c r="AU65" s="60">
        <v>42705</v>
      </c>
      <c r="AV65" s="81">
        <v>7597.147458571063</v>
      </c>
      <c r="AW65" s="10">
        <v>10046.508437579052</v>
      </c>
      <c r="AX65" s="10">
        <v>12984.454395625369</v>
      </c>
      <c r="AY65" s="10">
        <v>16317.810998176714</v>
      </c>
      <c r="AZ65" s="15">
        <v>20188.576124053161</v>
      </c>
      <c r="BF65" s="86"/>
    </row>
    <row r="66" spans="2:58" s="4" customFormat="1" ht="12" customHeight="1" x14ac:dyDescent="0.2">
      <c r="B66" s="28"/>
      <c r="C66" s="38"/>
      <c r="D66" s="60">
        <f t="shared" si="0"/>
        <v>42704</v>
      </c>
      <c r="E66" s="8">
        <f t="shared" si="1"/>
        <v>4549.5</v>
      </c>
      <c r="F66" s="8">
        <f t="shared" si="2"/>
        <v>4555.5</v>
      </c>
      <c r="G66" s="9">
        <f t="shared" si="7"/>
        <v>1.3188262446422684E-3</v>
      </c>
      <c r="H66" s="10">
        <f t="shared" si="3"/>
        <v>118.02753720760219</v>
      </c>
      <c r="I66" s="10">
        <f t="shared" si="4"/>
        <v>94</v>
      </c>
      <c r="J66" s="10">
        <f t="shared" si="5"/>
        <v>12.027537207602194</v>
      </c>
      <c r="K66" s="15">
        <f t="shared" si="6"/>
        <v>18343.325067268124</v>
      </c>
      <c r="L66" s="56"/>
      <c r="M66" s="30"/>
      <c r="O66" s="60">
        <v>42705</v>
      </c>
      <c r="P66" s="71">
        <v>10637.5</v>
      </c>
      <c r="Q66" s="36">
        <v>10610</v>
      </c>
      <c r="S66" s="60">
        <v>42704</v>
      </c>
      <c r="T66" s="71">
        <v>16535</v>
      </c>
      <c r="U66" s="36">
        <v>16575</v>
      </c>
      <c r="W66" s="60">
        <v>42704</v>
      </c>
      <c r="X66" s="71">
        <v>8641.2999999999993</v>
      </c>
      <c r="Y66" s="36">
        <v>8652</v>
      </c>
      <c r="AA66" s="60">
        <v>42704</v>
      </c>
      <c r="AB66" s="71">
        <v>6766</v>
      </c>
      <c r="AC66" s="36">
        <v>6772</v>
      </c>
      <c r="AE66" s="60">
        <v>42704</v>
      </c>
      <c r="AF66" s="71">
        <v>4549.5</v>
      </c>
      <c r="AG66" s="36">
        <v>4555.5</v>
      </c>
      <c r="AI66" s="60">
        <v>42705</v>
      </c>
      <c r="AJ66" s="71">
        <v>4816</v>
      </c>
      <c r="AK66" s="36">
        <v>4819</v>
      </c>
      <c r="AM66" s="83">
        <v>42705</v>
      </c>
      <c r="AN66" s="81">
        <v>34201.212618430218</v>
      </c>
      <c r="AO66" s="10">
        <v>7624.6606860842903</v>
      </c>
      <c r="AP66" s="10">
        <v>8260.5341023138444</v>
      </c>
      <c r="AQ66" s="10">
        <v>14372.449447245808</v>
      </c>
      <c r="AR66" s="10">
        <v>5079.3995130691428</v>
      </c>
      <c r="AS66" s="15">
        <v>-5549.9457347578818</v>
      </c>
      <c r="AU66" s="60">
        <v>42704</v>
      </c>
      <c r="AV66" s="81">
        <v>7624.6606860842903</v>
      </c>
      <c r="AW66" s="10">
        <v>10074.021665092279</v>
      </c>
      <c r="AX66" s="10">
        <v>13011.967623138597</v>
      </c>
      <c r="AY66" s="10">
        <v>16339.675336951046</v>
      </c>
      <c r="AZ66" s="15">
        <v>20190.440462827493</v>
      </c>
      <c r="BF66" s="86"/>
    </row>
    <row r="67" spans="2:58" s="4" customFormat="1" ht="12" customHeight="1" x14ac:dyDescent="0.2">
      <c r="B67" s="28"/>
      <c r="C67" s="38"/>
      <c r="D67" s="60">
        <f t="shared" si="0"/>
        <v>42703</v>
      </c>
      <c r="E67" s="8">
        <f t="shared" si="1"/>
        <v>4506</v>
      </c>
      <c r="F67" s="8">
        <f t="shared" si="2"/>
        <v>4504</v>
      </c>
      <c r="G67" s="9">
        <f t="shared" si="7"/>
        <v>-4.4385264092321349E-4</v>
      </c>
      <c r="H67" s="10">
        <f t="shared" si="3"/>
        <v>94</v>
      </c>
      <c r="I67" s="10">
        <f t="shared" si="4"/>
        <v>100.52806513322111</v>
      </c>
      <c r="J67" s="10">
        <f t="shared" si="5"/>
        <v>-5.471934866778895</v>
      </c>
      <c r="K67" s="15">
        <f t="shared" si="6"/>
        <v>18331.297530060521</v>
      </c>
      <c r="L67" s="56"/>
      <c r="M67" s="30"/>
      <c r="O67" s="60">
        <v>42704</v>
      </c>
      <c r="P67" s="71">
        <v>10606.5</v>
      </c>
      <c r="Q67" s="36">
        <v>10625</v>
      </c>
      <c r="S67" s="60">
        <v>42703</v>
      </c>
      <c r="T67" s="71">
        <v>16200</v>
      </c>
      <c r="U67" s="36">
        <v>16180</v>
      </c>
      <c r="W67" s="60">
        <v>42703</v>
      </c>
      <c r="X67" s="71">
        <v>8608.1</v>
      </c>
      <c r="Y67" s="36">
        <v>8609</v>
      </c>
      <c r="AA67" s="60">
        <v>42703</v>
      </c>
      <c r="AB67" s="71">
        <v>6791.5</v>
      </c>
      <c r="AC67" s="36">
        <v>6785.5</v>
      </c>
      <c r="AE67" s="60">
        <v>42703</v>
      </c>
      <c r="AF67" s="71">
        <v>4506</v>
      </c>
      <c r="AG67" s="36">
        <v>4504</v>
      </c>
      <c r="AI67" s="60">
        <v>42704</v>
      </c>
      <c r="AJ67" s="71">
        <v>4875</v>
      </c>
      <c r="AK67" s="36">
        <v>4872.5</v>
      </c>
      <c r="AM67" s="83">
        <v>42704</v>
      </c>
      <c r="AN67" s="81">
        <v>34180.546204008126</v>
      </c>
      <c r="AO67" s="10">
        <v>7652.1739135975176</v>
      </c>
      <c r="AP67" s="10">
        <v>8286.0524436216601</v>
      </c>
      <c r="AQ67" s="10">
        <v>14400.666151534748</v>
      </c>
      <c r="AR67" s="10">
        <v>5096.0940038871731</v>
      </c>
      <c r="AS67" s="15">
        <v>-5508.2007963316664</v>
      </c>
      <c r="AU67" s="60">
        <v>42703</v>
      </c>
      <c r="AV67" s="81">
        <v>7652.1739135975176</v>
      </c>
      <c r="AW67" s="10">
        <v>10101.534892605507</v>
      </c>
      <c r="AX67" s="10">
        <v>13037.342017360888</v>
      </c>
      <c r="AY67" s="10">
        <v>16345.049731173338</v>
      </c>
      <c r="AZ67" s="15">
        <v>20175.814857049787</v>
      </c>
      <c r="BF67" s="86"/>
    </row>
    <row r="68" spans="2:58" s="4" customFormat="1" ht="12" customHeight="1" x14ac:dyDescent="0.2">
      <c r="B68" s="28"/>
      <c r="C68" s="38"/>
      <c r="D68" s="60">
        <f t="shared" si="0"/>
        <v>42702</v>
      </c>
      <c r="E68" s="8">
        <f t="shared" si="1"/>
        <v>4545</v>
      </c>
      <c r="F68" s="8">
        <f t="shared" si="2"/>
        <v>4549.5</v>
      </c>
      <c r="G68" s="9">
        <f t="shared" si="7"/>
        <v>9.9009900990099011E-4</v>
      </c>
      <c r="H68" s="10">
        <f t="shared" si="3"/>
        <v>111.45299251277663</v>
      </c>
      <c r="I68" s="10">
        <f t="shared" si="4"/>
        <v>94</v>
      </c>
      <c r="J68" s="10">
        <f t="shared" si="5"/>
        <v>5.4529925127766319</v>
      </c>
      <c r="K68" s="15">
        <f t="shared" si="6"/>
        <v>18336.7694649273</v>
      </c>
      <c r="L68" s="56"/>
      <c r="M68" s="30"/>
      <c r="O68" s="60">
        <v>42703</v>
      </c>
      <c r="P68" s="71">
        <v>10575</v>
      </c>
      <c r="Q68" s="36">
        <v>10568</v>
      </c>
      <c r="S68" s="60">
        <v>42702</v>
      </c>
      <c r="T68" s="71">
        <v>16512</v>
      </c>
      <c r="U68" s="36">
        <v>16380</v>
      </c>
      <c r="W68" s="60">
        <v>42702</v>
      </c>
      <c r="X68" s="71">
        <v>8660.7999999999993</v>
      </c>
      <c r="Y68" s="36">
        <v>8629</v>
      </c>
      <c r="AA68" s="60">
        <v>42702</v>
      </c>
      <c r="AB68" s="71">
        <v>6837</v>
      </c>
      <c r="AC68" s="36">
        <v>6828.5</v>
      </c>
      <c r="AE68" s="60">
        <v>42702</v>
      </c>
      <c r="AF68" s="71">
        <v>4545</v>
      </c>
      <c r="AG68" s="36">
        <v>4549.5</v>
      </c>
      <c r="AI68" s="60">
        <v>42703</v>
      </c>
      <c r="AJ68" s="71">
        <v>4861</v>
      </c>
      <c r="AK68" s="36">
        <v>4861</v>
      </c>
      <c r="AM68" s="83">
        <v>42703</v>
      </c>
      <c r="AN68" s="81">
        <v>34197.732764118118</v>
      </c>
      <c r="AO68" s="10">
        <v>7679.687141110745</v>
      </c>
      <c r="AP68" s="10">
        <v>8311.5707849294758</v>
      </c>
      <c r="AQ68" s="10">
        <v>14428.882855823687</v>
      </c>
      <c r="AR68" s="10">
        <v>5112.7884947052034</v>
      </c>
      <c r="AS68" s="15">
        <v>-5466.455857905451</v>
      </c>
      <c r="AU68" s="60">
        <v>42702</v>
      </c>
      <c r="AV68" s="81">
        <v>7679.687141110745</v>
      </c>
      <c r="AW68" s="10">
        <v>10129.048120118734</v>
      </c>
      <c r="AX68" s="10">
        <v>13064.855244874116</v>
      </c>
      <c r="AY68" s="10">
        <v>16372.562958686565</v>
      </c>
      <c r="AZ68" s="15">
        <v>20184.88011278171</v>
      </c>
      <c r="BF68" s="86"/>
    </row>
    <row r="69" spans="2:58" s="4" customFormat="1" ht="12" customHeight="1" x14ac:dyDescent="0.2">
      <c r="B69" s="28"/>
      <c r="C69" s="38"/>
      <c r="D69" s="60">
        <f t="shared" si="0"/>
        <v>42699</v>
      </c>
      <c r="E69" s="8">
        <f t="shared" si="1"/>
        <v>4538</v>
      </c>
      <c r="F69" s="8">
        <f t="shared" si="2"/>
        <v>4546.5</v>
      </c>
      <c r="G69" s="9">
        <f t="shared" si="7"/>
        <v>1.873071837814015E-3</v>
      </c>
      <c r="H69" s="10">
        <f t="shared" si="3"/>
        <v>129.11244907103713</v>
      </c>
      <c r="I69" s="10">
        <f t="shared" si="4"/>
        <v>94</v>
      </c>
      <c r="J69" s="10">
        <f t="shared" si="5"/>
        <v>23.112449071037133</v>
      </c>
      <c r="K69" s="15">
        <f t="shared" si="6"/>
        <v>18331.316472414524</v>
      </c>
      <c r="L69" s="56"/>
      <c r="M69" s="30"/>
      <c r="O69" s="60">
        <v>42702</v>
      </c>
      <c r="P69" s="71">
        <v>10691</v>
      </c>
      <c r="Q69" s="36">
        <v>10679</v>
      </c>
      <c r="S69" s="60">
        <v>42699</v>
      </c>
      <c r="T69" s="71">
        <v>16477</v>
      </c>
      <c r="U69" s="36">
        <v>16480</v>
      </c>
      <c r="W69" s="60">
        <v>42699</v>
      </c>
      <c r="X69" s="71">
        <v>8644.2000000000007</v>
      </c>
      <c r="Y69" s="36">
        <v>8654</v>
      </c>
      <c r="AA69" s="60">
        <v>42699</v>
      </c>
      <c r="AB69" s="71">
        <v>6824</v>
      </c>
      <c r="AC69" s="36">
        <v>6822.5</v>
      </c>
      <c r="AE69" s="60">
        <v>42699</v>
      </c>
      <c r="AF69" s="71">
        <v>4538</v>
      </c>
      <c r="AG69" s="36">
        <v>4546.5</v>
      </c>
      <c r="AI69" s="60">
        <v>42702</v>
      </c>
      <c r="AJ69" s="71">
        <v>4868.5</v>
      </c>
      <c r="AK69" s="36">
        <v>4864.25</v>
      </c>
      <c r="AM69" s="83">
        <v>42702</v>
      </c>
      <c r="AN69" s="81">
        <v>34214.919324228111</v>
      </c>
      <c r="AO69" s="10">
        <v>7633.5600339371258</v>
      </c>
      <c r="AP69" s="10">
        <v>8337.0891262372916</v>
      </c>
      <c r="AQ69" s="10">
        <v>14457.099560112627</v>
      </c>
      <c r="AR69" s="10">
        <v>5129.4829855232338</v>
      </c>
      <c r="AS69" s="15">
        <v>-5424.7109194792356</v>
      </c>
      <c r="AU69" s="60">
        <v>42699</v>
      </c>
      <c r="AV69" s="81">
        <v>7633.5600339371258</v>
      </c>
      <c r="AW69" s="10">
        <v>10062.921012945115</v>
      </c>
      <c r="AX69" s="10">
        <v>12978.728137700497</v>
      </c>
      <c r="AY69" s="10">
        <v>16266.435851512946</v>
      </c>
      <c r="AZ69" s="15">
        <v>20058.75300560809</v>
      </c>
      <c r="BF69" s="86"/>
    </row>
    <row r="70" spans="2:58" s="4" customFormat="1" ht="12" customHeight="1" x14ac:dyDescent="0.2">
      <c r="B70" s="28"/>
      <c r="C70" s="38"/>
      <c r="D70" s="60">
        <f t="shared" si="0"/>
        <v>42698</v>
      </c>
      <c r="E70" s="8">
        <f t="shared" si="1"/>
        <v>4524</v>
      </c>
      <c r="F70" s="8">
        <f t="shared" si="2"/>
        <v>4535</v>
      </c>
      <c r="G70" s="9">
        <f t="shared" si="7"/>
        <v>2.4314765694076041E-3</v>
      </c>
      <c r="H70" s="10">
        <f t="shared" si="3"/>
        <v>140.28054370290891</v>
      </c>
      <c r="I70" s="10">
        <f t="shared" si="4"/>
        <v>94</v>
      </c>
      <c r="J70" s="10">
        <f t="shared" si="5"/>
        <v>34.280543702908915</v>
      </c>
      <c r="K70" s="15">
        <f t="shared" si="6"/>
        <v>18308.204023343489</v>
      </c>
      <c r="L70" s="56"/>
      <c r="M70" s="30"/>
      <c r="O70" s="60">
        <v>42699</v>
      </c>
      <c r="P70" s="71">
        <v>10687.5</v>
      </c>
      <c r="Q70" s="36">
        <v>10705</v>
      </c>
      <c r="S70" s="60">
        <v>42698</v>
      </c>
      <c r="T70" s="71">
        <v>16544</v>
      </c>
      <c r="U70" s="36">
        <v>16580</v>
      </c>
      <c r="W70" s="60">
        <v>42698</v>
      </c>
      <c r="X70" s="71">
        <v>8627.1</v>
      </c>
      <c r="Y70" s="36">
        <v>8652</v>
      </c>
      <c r="AA70" s="60">
        <v>42698</v>
      </c>
      <c r="AB70" s="71">
        <v>6808.5</v>
      </c>
      <c r="AC70" s="36">
        <v>6822</v>
      </c>
      <c r="AE70" s="60">
        <v>42698</v>
      </c>
      <c r="AF70" s="71">
        <v>4524</v>
      </c>
      <c r="AG70" s="36">
        <v>4535</v>
      </c>
      <c r="AI70" s="60">
        <v>42699</v>
      </c>
      <c r="AJ70" s="71">
        <v>4858.5</v>
      </c>
      <c r="AK70" s="36">
        <v>4850.5</v>
      </c>
      <c r="AM70" s="83">
        <v>42699</v>
      </c>
      <c r="AN70" s="81">
        <v>34232.105884338103</v>
      </c>
      <c r="AO70" s="10">
        <v>7661.0732614503531</v>
      </c>
      <c r="AP70" s="10">
        <v>8362.6074675451073</v>
      </c>
      <c r="AQ70" s="10">
        <v>14485.316264401567</v>
      </c>
      <c r="AR70" s="10">
        <v>5146.1774763412641</v>
      </c>
      <c r="AS70" s="15">
        <v>-5382.9659810530202</v>
      </c>
      <c r="AU70" s="60">
        <v>42698</v>
      </c>
      <c r="AV70" s="81">
        <v>7661.0732614503531</v>
      </c>
      <c r="AW70" s="10">
        <v>10090.434240458342</v>
      </c>
      <c r="AX70" s="10">
        <v>13006.241365213724</v>
      </c>
      <c r="AY70" s="10">
        <v>16293.949079026173</v>
      </c>
      <c r="AZ70" s="15">
        <v>20086.266233121318</v>
      </c>
      <c r="BF70" s="86"/>
    </row>
    <row r="71" spans="2:58" s="4" customFormat="1" ht="12" customHeight="1" x14ac:dyDescent="0.2">
      <c r="B71" s="28"/>
      <c r="C71" s="38"/>
      <c r="D71" s="60">
        <f t="shared" si="0"/>
        <v>42697</v>
      </c>
      <c r="E71" s="8">
        <f t="shared" si="1"/>
        <v>4543.5</v>
      </c>
      <c r="F71" s="8">
        <f t="shared" si="2"/>
        <v>4560</v>
      </c>
      <c r="G71" s="9">
        <f t="shared" si="7"/>
        <v>3.6315615714757345E-3</v>
      </c>
      <c r="H71" s="10">
        <f t="shared" si="3"/>
        <v>164.28224374427151</v>
      </c>
      <c r="I71" s="10">
        <f t="shared" si="4"/>
        <v>94</v>
      </c>
      <c r="J71" s="10">
        <f t="shared" si="5"/>
        <v>58.282243744271511</v>
      </c>
      <c r="K71" s="15">
        <f t="shared" si="6"/>
        <v>18273.92347964058</v>
      </c>
      <c r="L71" s="56"/>
      <c r="M71" s="30"/>
      <c r="O71" s="60">
        <v>42698</v>
      </c>
      <c r="P71" s="71">
        <v>10667.5</v>
      </c>
      <c r="Q71" s="36">
        <v>10677</v>
      </c>
      <c r="S71" s="60">
        <v>42697</v>
      </c>
      <c r="T71" s="71">
        <v>16517</v>
      </c>
      <c r="U71" s="36">
        <v>16580</v>
      </c>
      <c r="W71" s="60">
        <v>42697</v>
      </c>
      <c r="X71" s="71">
        <v>8641.2000000000007</v>
      </c>
      <c r="Y71" s="36">
        <v>8655</v>
      </c>
      <c r="AA71" s="60">
        <v>42697</v>
      </c>
      <c r="AB71" s="71">
        <v>6808.5</v>
      </c>
      <c r="AC71" s="36">
        <v>6845</v>
      </c>
      <c r="AE71" s="60">
        <v>42697</v>
      </c>
      <c r="AF71" s="71">
        <v>4543.5</v>
      </c>
      <c r="AG71" s="36">
        <v>4560</v>
      </c>
      <c r="AI71" s="60">
        <v>42698</v>
      </c>
      <c r="AJ71" s="71">
        <v>4849.5</v>
      </c>
      <c r="AK71" s="36">
        <v>4848.25</v>
      </c>
      <c r="AM71" s="83">
        <v>42698</v>
      </c>
      <c r="AN71" s="81">
        <v>34249.292444448096</v>
      </c>
      <c r="AO71" s="10">
        <v>7688.5864889635805</v>
      </c>
      <c r="AP71" s="10">
        <v>8388.125808852923</v>
      </c>
      <c r="AQ71" s="10">
        <v>14500.283836638568</v>
      </c>
      <c r="AR71" s="10">
        <v>5162.8719671592944</v>
      </c>
      <c r="AS71" s="15">
        <v>-5344.4234490633353</v>
      </c>
      <c r="AU71" s="60">
        <v>42697</v>
      </c>
      <c r="AV71" s="81">
        <v>7688.5864889635805</v>
      </c>
      <c r="AW71" s="10">
        <v>10117.947467971569</v>
      </c>
      <c r="AX71" s="10">
        <v>13033.754592726951</v>
      </c>
      <c r="AY71" s="10">
        <v>16304.18538330503</v>
      </c>
      <c r="AZ71" s="15">
        <v>20076.502537400174</v>
      </c>
      <c r="BF71" s="86"/>
    </row>
    <row r="72" spans="2:58" s="4" customFormat="1" ht="12" customHeight="1" x14ac:dyDescent="0.2">
      <c r="B72" s="28"/>
      <c r="C72" s="38"/>
      <c r="D72" s="60">
        <f t="shared" si="0"/>
        <v>42696</v>
      </c>
      <c r="E72" s="8">
        <f t="shared" si="1"/>
        <v>4524</v>
      </c>
      <c r="F72" s="8">
        <f t="shared" si="2"/>
        <v>4570</v>
      </c>
      <c r="G72" s="9">
        <f t="shared" si="7"/>
        <v>1.0167992926613616E-2</v>
      </c>
      <c r="H72" s="10">
        <f t="shared" si="3"/>
        <v>295.01087084702908</v>
      </c>
      <c r="I72" s="10">
        <f t="shared" si="4"/>
        <v>94</v>
      </c>
      <c r="J72" s="10">
        <f t="shared" si="5"/>
        <v>189.01087084702908</v>
      </c>
      <c r="K72" s="15">
        <f t="shared" si="6"/>
        <v>18215.64123589631</v>
      </c>
      <c r="L72" s="56"/>
      <c r="M72" s="30"/>
      <c r="O72" s="60">
        <v>42697</v>
      </c>
      <c r="P72" s="71">
        <v>10709.5</v>
      </c>
      <c r="Q72" s="36">
        <v>10743.5</v>
      </c>
      <c r="S72" s="60">
        <v>42696</v>
      </c>
      <c r="T72" s="71">
        <v>16296</v>
      </c>
      <c r="U72" s="36">
        <v>16400</v>
      </c>
      <c r="W72" s="60">
        <v>42696</v>
      </c>
      <c r="X72" s="71">
        <v>8600.5</v>
      </c>
      <c r="Y72" s="36">
        <v>8667</v>
      </c>
      <c r="AA72" s="60">
        <v>42696</v>
      </c>
      <c r="AB72" s="71">
        <v>6764.5</v>
      </c>
      <c r="AC72" s="36">
        <v>6791.5</v>
      </c>
      <c r="AE72" s="60">
        <v>42696</v>
      </c>
      <c r="AF72" s="71">
        <v>4524</v>
      </c>
      <c r="AG72" s="36">
        <v>4570</v>
      </c>
      <c r="AI72" s="60">
        <v>42697</v>
      </c>
      <c r="AJ72" s="71">
        <v>4874.75</v>
      </c>
      <c r="AK72" s="36">
        <v>4877.25</v>
      </c>
      <c r="AM72" s="83">
        <v>42697</v>
      </c>
      <c r="AN72" s="81">
        <v>34266.479004558088</v>
      </c>
      <c r="AO72" s="10">
        <v>7716.0997164768078</v>
      </c>
      <c r="AP72" s="10">
        <v>8413.6441501607387</v>
      </c>
      <c r="AQ72" s="10">
        <v>14346.34489495914</v>
      </c>
      <c r="AR72" s="10">
        <v>5179.5664579773247</v>
      </c>
      <c r="AS72" s="15">
        <v>-5302.6785106371199</v>
      </c>
      <c r="AU72" s="60">
        <v>42696</v>
      </c>
      <c r="AV72" s="81">
        <v>7716.0997164768078</v>
      </c>
      <c r="AW72" s="10">
        <v>10135.419042072072</v>
      </c>
      <c r="AX72" s="10">
        <v>13031.226166827453</v>
      </c>
      <c r="AY72" s="10">
        <v>16281.656957405532</v>
      </c>
      <c r="AZ72" s="15">
        <v>20033.974111500676</v>
      </c>
      <c r="BF72" s="86"/>
    </row>
    <row r="73" spans="2:58" s="4" customFormat="1" ht="12" customHeight="1" x14ac:dyDescent="0.2">
      <c r="B73" s="28"/>
      <c r="C73" s="38"/>
      <c r="D73" s="60">
        <f t="shared" si="0"/>
        <v>42695</v>
      </c>
      <c r="E73" s="8">
        <f t="shared" si="1"/>
        <v>4502.6000000000004</v>
      </c>
      <c r="F73" s="8">
        <f t="shared" si="2"/>
        <v>4509.5</v>
      </c>
      <c r="G73" s="9">
        <f t="shared" si="7"/>
        <v>1.5324479189800639E-3</v>
      </c>
      <c r="H73" s="10">
        <f t="shared" si="3"/>
        <v>122.29997069435811</v>
      </c>
      <c r="I73" s="10">
        <f t="shared" si="4"/>
        <v>94</v>
      </c>
      <c r="J73" s="10">
        <f t="shared" si="5"/>
        <v>16.299970694358109</v>
      </c>
      <c r="K73" s="15">
        <f t="shared" si="6"/>
        <v>18026.630365049281</v>
      </c>
      <c r="L73" s="56"/>
      <c r="M73" s="30"/>
      <c r="O73" s="60">
        <v>42696</v>
      </c>
      <c r="P73" s="71">
        <v>10674.5</v>
      </c>
      <c r="Q73" s="36">
        <v>10768.5</v>
      </c>
      <c r="S73" s="60">
        <v>42695</v>
      </c>
      <c r="T73" s="71">
        <v>16244</v>
      </c>
      <c r="U73" s="36">
        <v>16255</v>
      </c>
      <c r="W73" s="60">
        <v>42695</v>
      </c>
      <c r="X73" s="71">
        <v>8621</v>
      </c>
      <c r="Y73" s="36">
        <v>8655</v>
      </c>
      <c r="AA73" s="60">
        <v>42695</v>
      </c>
      <c r="AB73" s="71">
        <v>6774</v>
      </c>
      <c r="AC73" s="36">
        <v>6776.5</v>
      </c>
      <c r="AE73" s="60">
        <v>42695</v>
      </c>
      <c r="AF73" s="71">
        <v>4502.6000000000004</v>
      </c>
      <c r="AG73" s="36">
        <v>4509.5</v>
      </c>
      <c r="AI73" s="60">
        <v>42696</v>
      </c>
      <c r="AJ73" s="71">
        <v>4854</v>
      </c>
      <c r="AK73" s="36">
        <v>4858</v>
      </c>
      <c r="AM73" s="83">
        <v>42696</v>
      </c>
      <c r="AN73" s="81">
        <v>34216.334715165402</v>
      </c>
      <c r="AO73" s="10">
        <v>7702.2176458937065</v>
      </c>
      <c r="AP73" s="10">
        <v>8371.7611488478997</v>
      </c>
      <c r="AQ73" s="10">
        <v>14260.881955803439</v>
      </c>
      <c r="AR73" s="10">
        <v>5084.5538448540674</v>
      </c>
      <c r="AS73" s="15">
        <v>-5260.9335722109045</v>
      </c>
      <c r="AU73" s="60">
        <v>42695</v>
      </c>
      <c r="AV73" s="81">
        <v>7702.2176458937065</v>
      </c>
      <c r="AW73" s="10">
        <v>10101.536971488969</v>
      </c>
      <c r="AX73" s="10">
        <v>12977.344096244351</v>
      </c>
      <c r="AY73" s="10">
        <v>16207.77488682243</v>
      </c>
      <c r="AZ73" s="15">
        <v>19940.092040917574</v>
      </c>
      <c r="BF73" s="86"/>
    </row>
    <row r="74" spans="2:58" s="4" customFormat="1" ht="12" customHeight="1" x14ac:dyDescent="0.2">
      <c r="B74" s="28"/>
      <c r="C74" s="38"/>
      <c r="D74" s="60">
        <f t="shared" si="0"/>
        <v>42692</v>
      </c>
      <c r="E74" s="8">
        <f t="shared" si="1"/>
        <v>4528</v>
      </c>
      <c r="F74" s="8">
        <f t="shared" si="2"/>
        <v>4542.5</v>
      </c>
      <c r="G74" s="9">
        <f t="shared" si="7"/>
        <v>3.2022968197879861E-3</v>
      </c>
      <c r="H74" s="10">
        <f t="shared" si="3"/>
        <v>155.69694871051655</v>
      </c>
      <c r="I74" s="10">
        <f t="shared" si="4"/>
        <v>94</v>
      </c>
      <c r="J74" s="10">
        <f t="shared" si="5"/>
        <v>49.696948710516551</v>
      </c>
      <c r="K74" s="15">
        <f t="shared" si="6"/>
        <v>18010.330394354922</v>
      </c>
      <c r="L74" s="56"/>
      <c r="M74" s="30"/>
      <c r="O74" s="60">
        <v>42695</v>
      </c>
      <c r="P74" s="71">
        <v>10674</v>
      </c>
      <c r="Q74" s="36">
        <v>10688</v>
      </c>
      <c r="S74" s="60">
        <v>42692</v>
      </c>
      <c r="T74" s="71">
        <v>16501</v>
      </c>
      <c r="U74" s="36">
        <v>16470</v>
      </c>
      <c r="W74" s="60">
        <v>42692</v>
      </c>
      <c r="X74" s="71">
        <v>8703.2000000000007</v>
      </c>
      <c r="Y74" s="36">
        <v>8750</v>
      </c>
      <c r="AA74" s="60">
        <v>42692</v>
      </c>
      <c r="AB74" s="71">
        <v>6782.5</v>
      </c>
      <c r="AC74" s="36">
        <v>6799.5</v>
      </c>
      <c r="AE74" s="60">
        <v>42692</v>
      </c>
      <c r="AF74" s="71">
        <v>4528</v>
      </c>
      <c r="AG74" s="36">
        <v>4542.5</v>
      </c>
      <c r="AI74" s="60">
        <v>42695</v>
      </c>
      <c r="AJ74" s="71">
        <v>4808.5</v>
      </c>
      <c r="AK74" s="36">
        <v>4813.5</v>
      </c>
      <c r="AM74" s="83">
        <v>42695</v>
      </c>
      <c r="AN74" s="81">
        <v>33884.626341747171</v>
      </c>
      <c r="AO74" s="10">
        <v>7729.7308734069338</v>
      </c>
      <c r="AP74" s="10">
        <v>8397.2794901557154</v>
      </c>
      <c r="AQ74" s="10">
        <v>14289.098660092379</v>
      </c>
      <c r="AR74" s="10">
        <v>5101.2483356720977</v>
      </c>
      <c r="AS74" s="15">
        <v>-5219.188633784689</v>
      </c>
      <c r="AU74" s="60">
        <v>42692</v>
      </c>
      <c r="AV74" s="81">
        <v>7729.7308734069338</v>
      </c>
      <c r="AW74" s="10">
        <v>10129.050199002197</v>
      </c>
      <c r="AX74" s="10">
        <v>13004.857323757578</v>
      </c>
      <c r="AY74" s="10">
        <v>16235.288114335657</v>
      </c>
      <c r="AZ74" s="15">
        <v>19960.305192472759</v>
      </c>
      <c r="BF74" s="86"/>
    </row>
    <row r="75" spans="2:58" s="4" customFormat="1" ht="12" customHeight="1" x14ac:dyDescent="0.2">
      <c r="B75" s="28"/>
      <c r="C75" s="38"/>
      <c r="D75" s="60">
        <f t="shared" si="0"/>
        <v>42691</v>
      </c>
      <c r="E75" s="8">
        <f t="shared" si="1"/>
        <v>4501</v>
      </c>
      <c r="F75" s="8">
        <f t="shared" si="2"/>
        <v>4508.5</v>
      </c>
      <c r="G75" s="9">
        <f t="shared" si="7"/>
        <v>1.6662963785825371E-3</v>
      </c>
      <c r="H75" s="10">
        <f t="shared" si="3"/>
        <v>124.97693988640758</v>
      </c>
      <c r="I75" s="10">
        <f t="shared" si="4"/>
        <v>94</v>
      </c>
      <c r="J75" s="10">
        <f t="shared" si="5"/>
        <v>18.976939886407592</v>
      </c>
      <c r="K75" s="15">
        <f t="shared" si="6"/>
        <v>17960.633445644406</v>
      </c>
      <c r="L75" s="56"/>
      <c r="M75" s="30"/>
      <c r="O75" s="60">
        <v>42692</v>
      </c>
      <c r="P75" s="71">
        <v>10681</v>
      </c>
      <c r="Q75" s="36">
        <v>10732</v>
      </c>
      <c r="S75" s="60">
        <v>42691</v>
      </c>
      <c r="T75" s="71">
        <v>16510</v>
      </c>
      <c r="U75" s="36">
        <v>16425</v>
      </c>
      <c r="W75" s="60">
        <v>42691</v>
      </c>
      <c r="X75" s="71">
        <v>8627.7000000000007</v>
      </c>
      <c r="Y75" s="36">
        <v>8608</v>
      </c>
      <c r="AA75" s="60">
        <v>42691</v>
      </c>
      <c r="AB75" s="71">
        <v>6741.5</v>
      </c>
      <c r="AC75" s="36">
        <v>6741.5</v>
      </c>
      <c r="AE75" s="60">
        <v>42691</v>
      </c>
      <c r="AF75" s="71">
        <v>4501</v>
      </c>
      <c r="AG75" s="36">
        <v>4508.5</v>
      </c>
      <c r="AI75" s="60">
        <v>42692</v>
      </c>
      <c r="AJ75" s="71">
        <v>4828.5</v>
      </c>
      <c r="AK75" s="36">
        <v>4828.75</v>
      </c>
      <c r="AM75" s="83">
        <v>42692</v>
      </c>
      <c r="AN75" s="81">
        <v>33901.812901857164</v>
      </c>
      <c r="AO75" s="10">
        <v>7757.2441009201611</v>
      </c>
      <c r="AP75" s="10">
        <v>8402.4920113013977</v>
      </c>
      <c r="AQ75" s="10">
        <v>14277.884491042598</v>
      </c>
      <c r="AR75" s="10">
        <v>5117.942826490128</v>
      </c>
      <c r="AS75" s="15">
        <v>-5177.4436953584736</v>
      </c>
      <c r="AU75" s="60">
        <v>42691</v>
      </c>
      <c r="AV75" s="81">
        <v>7757.2441009201611</v>
      </c>
      <c r="AW75" s="10">
        <v>10156.563426515424</v>
      </c>
      <c r="AX75" s="10">
        <v>13032.370551270806</v>
      </c>
      <c r="AY75" s="10">
        <v>16251.471247697144</v>
      </c>
      <c r="AZ75" s="15">
        <v>19956.488325834245</v>
      </c>
      <c r="BF75" s="86"/>
    </row>
    <row r="76" spans="2:58" s="4" customFormat="1" ht="12" customHeight="1" x14ac:dyDescent="0.2">
      <c r="B76" s="28"/>
      <c r="C76" s="38"/>
      <c r="D76" s="60">
        <f t="shared" si="0"/>
        <v>42690</v>
      </c>
      <c r="E76" s="8">
        <f t="shared" si="1"/>
        <v>4536.5</v>
      </c>
      <c r="F76" s="8">
        <f t="shared" si="2"/>
        <v>4555.5</v>
      </c>
      <c r="G76" s="9">
        <f t="shared" si="7"/>
        <v>4.1882508541827403E-3</v>
      </c>
      <c r="H76" s="10">
        <f t="shared" si="3"/>
        <v>175.41602939841164</v>
      </c>
      <c r="I76" s="10">
        <f t="shared" si="4"/>
        <v>94</v>
      </c>
      <c r="J76" s="10">
        <f t="shared" si="5"/>
        <v>69.416029398411638</v>
      </c>
      <c r="K76" s="15">
        <f t="shared" si="6"/>
        <v>17941.656505757997</v>
      </c>
      <c r="L76" s="56"/>
      <c r="M76" s="30"/>
      <c r="O76" s="60">
        <v>42691</v>
      </c>
      <c r="P76" s="71">
        <v>10669.5</v>
      </c>
      <c r="Q76" s="36">
        <v>10677</v>
      </c>
      <c r="S76" s="60">
        <v>42690</v>
      </c>
      <c r="T76" s="71">
        <v>16620</v>
      </c>
      <c r="U76" s="36">
        <v>16680</v>
      </c>
      <c r="W76" s="60">
        <v>42690</v>
      </c>
      <c r="X76" s="71">
        <v>8688.9</v>
      </c>
      <c r="Y76" s="36">
        <v>8697</v>
      </c>
      <c r="AA76" s="60">
        <v>42690</v>
      </c>
      <c r="AB76" s="71">
        <v>6783</v>
      </c>
      <c r="AC76" s="36">
        <v>6824</v>
      </c>
      <c r="AE76" s="60">
        <v>42690</v>
      </c>
      <c r="AF76" s="71">
        <v>4536.5</v>
      </c>
      <c r="AG76" s="36">
        <v>4555.5</v>
      </c>
      <c r="AI76" s="60">
        <v>42691</v>
      </c>
      <c r="AJ76" s="71">
        <v>4783.25</v>
      </c>
      <c r="AK76" s="36">
        <v>4781.5</v>
      </c>
      <c r="AM76" s="83">
        <v>42691</v>
      </c>
      <c r="AN76" s="81">
        <v>33771.664491059244</v>
      </c>
      <c r="AO76" s="10">
        <v>7768.0328164332859</v>
      </c>
      <c r="AP76" s="10">
        <v>8428.0103526092134</v>
      </c>
      <c r="AQ76" s="10">
        <v>14306.101195331537</v>
      </c>
      <c r="AR76" s="10">
        <v>5134.6373173081583</v>
      </c>
      <c r="AS76" s="15">
        <v>-5135.6987569322582</v>
      </c>
      <c r="AU76" s="60">
        <v>42690</v>
      </c>
      <c r="AV76" s="81">
        <v>7768.0328164332859</v>
      </c>
      <c r="AW76" s="10">
        <v>10147.352142028549</v>
      </c>
      <c r="AX76" s="10">
        <v>13003.15926678393</v>
      </c>
      <c r="AY76" s="10">
        <v>16202.259963210268</v>
      </c>
      <c r="AZ76" s="15">
        <v>19887.27704134737</v>
      </c>
      <c r="BF76" s="86"/>
    </row>
    <row r="77" spans="2:58" s="4" customFormat="1" ht="12" customHeight="1" x14ac:dyDescent="0.2">
      <c r="B77" s="28"/>
      <c r="C77" s="38"/>
      <c r="D77" s="60">
        <f t="shared" si="0"/>
        <v>42689</v>
      </c>
      <c r="E77" s="8">
        <f t="shared" si="1"/>
        <v>4508.5</v>
      </c>
      <c r="F77" s="8">
        <f t="shared" si="2"/>
        <v>4517.5</v>
      </c>
      <c r="G77" s="9">
        <f t="shared" si="7"/>
        <v>1.9962293445713653E-3</v>
      </c>
      <c r="H77" s="10">
        <f t="shared" si="3"/>
        <v>131.57559920618414</v>
      </c>
      <c r="I77" s="10">
        <f t="shared" si="4"/>
        <v>94</v>
      </c>
      <c r="J77" s="10">
        <f t="shared" si="5"/>
        <v>25.575599206184137</v>
      </c>
      <c r="K77" s="15">
        <f t="shared" si="6"/>
        <v>17872.240476359584</v>
      </c>
      <c r="L77" s="56"/>
      <c r="M77" s="30"/>
      <c r="O77" s="60">
        <v>42690</v>
      </c>
      <c r="P77" s="71">
        <v>10741.5</v>
      </c>
      <c r="Q77" s="36">
        <v>10778</v>
      </c>
      <c r="S77" s="60">
        <v>42689</v>
      </c>
      <c r="T77" s="71">
        <v>16657</v>
      </c>
      <c r="U77" s="36">
        <v>16690</v>
      </c>
      <c r="W77" s="60">
        <v>42689</v>
      </c>
      <c r="X77" s="71">
        <v>8630.2000000000007</v>
      </c>
      <c r="Y77" s="36">
        <v>8663</v>
      </c>
      <c r="AA77" s="60">
        <v>42689</v>
      </c>
      <c r="AB77" s="71">
        <v>6748</v>
      </c>
      <c r="AC77" s="36">
        <v>6766</v>
      </c>
      <c r="AE77" s="60">
        <v>42689</v>
      </c>
      <c r="AF77" s="71">
        <v>4508.5</v>
      </c>
      <c r="AG77" s="36">
        <v>4517.5</v>
      </c>
      <c r="AI77" s="60">
        <v>42690</v>
      </c>
      <c r="AJ77" s="71">
        <v>4766</v>
      </c>
      <c r="AK77" s="36">
        <v>4765</v>
      </c>
      <c r="AM77" s="83">
        <v>42690</v>
      </c>
      <c r="AN77" s="81">
        <v>33788.851051169237</v>
      </c>
      <c r="AO77" s="10">
        <v>7795.5460439465132</v>
      </c>
      <c r="AP77" s="10">
        <v>8453.5286939170292</v>
      </c>
      <c r="AQ77" s="10">
        <v>14117.983393856664</v>
      </c>
      <c r="AR77" s="10">
        <v>5151.3318081261887</v>
      </c>
      <c r="AS77" s="15">
        <v>-5093.9538185060428</v>
      </c>
      <c r="AU77" s="60">
        <v>42689</v>
      </c>
      <c r="AV77" s="81">
        <v>7795.5460439465132</v>
      </c>
      <c r="AW77" s="10">
        <v>10168.90658972018</v>
      </c>
      <c r="AX77" s="10">
        <v>13004.713714475562</v>
      </c>
      <c r="AY77" s="10">
        <v>16183.814410901899</v>
      </c>
      <c r="AZ77" s="15">
        <v>19848.831489039003</v>
      </c>
      <c r="BF77" s="86"/>
    </row>
    <row r="78" spans="2:58" s="4" customFormat="1" ht="12" customHeight="1" x14ac:dyDescent="0.2">
      <c r="B78" s="28"/>
      <c r="C78" s="38"/>
      <c r="D78" s="60">
        <f t="shared" si="0"/>
        <v>42688</v>
      </c>
      <c r="E78" s="8">
        <f t="shared" si="1"/>
        <v>4489.5</v>
      </c>
      <c r="F78" s="8">
        <f t="shared" si="2"/>
        <v>4537.5</v>
      </c>
      <c r="G78" s="9">
        <f t="shared" si="7"/>
        <v>1.0691613765452723E-2</v>
      </c>
      <c r="H78" s="10">
        <f t="shared" si="3"/>
        <v>305.48328762381124</v>
      </c>
      <c r="I78" s="10">
        <f t="shared" si="4"/>
        <v>94</v>
      </c>
      <c r="J78" s="10">
        <f t="shared" si="5"/>
        <v>199.48328762381124</v>
      </c>
      <c r="K78" s="15">
        <f t="shared" si="6"/>
        <v>17846.664877153398</v>
      </c>
      <c r="L78" s="56"/>
      <c r="M78" s="30"/>
      <c r="O78" s="60">
        <v>42689</v>
      </c>
      <c r="P78" s="71">
        <v>10701.5</v>
      </c>
      <c r="Q78" s="36">
        <v>10704</v>
      </c>
      <c r="S78" s="60">
        <v>42688</v>
      </c>
      <c r="T78" s="71">
        <v>16716</v>
      </c>
      <c r="U78" s="36">
        <v>16905</v>
      </c>
      <c r="W78" s="60">
        <v>42688</v>
      </c>
      <c r="X78" s="71">
        <v>8596.6</v>
      </c>
      <c r="Y78" s="36">
        <v>8698</v>
      </c>
      <c r="AA78" s="60">
        <v>42688</v>
      </c>
      <c r="AB78" s="71">
        <v>6713.5</v>
      </c>
      <c r="AC78" s="36">
        <v>6752.5</v>
      </c>
      <c r="AE78" s="60">
        <v>42688</v>
      </c>
      <c r="AF78" s="71">
        <v>4489.5</v>
      </c>
      <c r="AG78" s="36">
        <v>4537.5</v>
      </c>
      <c r="AI78" s="60">
        <v>42689</v>
      </c>
      <c r="AJ78" s="71">
        <v>4694.5</v>
      </c>
      <c r="AK78" s="36">
        <v>4692.75</v>
      </c>
      <c r="AM78" s="83">
        <v>42689</v>
      </c>
      <c r="AN78" s="81">
        <v>33727.542548419224</v>
      </c>
      <c r="AO78" s="10">
        <v>7823.0592714597406</v>
      </c>
      <c r="AP78" s="10">
        <v>8479.0470352248449</v>
      </c>
      <c r="AQ78" s="10">
        <v>14098.718894785959</v>
      </c>
      <c r="AR78" s="10">
        <v>5168.026298944219</v>
      </c>
      <c r="AS78" s="15">
        <v>-5052.2088800798274</v>
      </c>
      <c r="AU78" s="60">
        <v>42688</v>
      </c>
      <c r="AV78" s="81">
        <v>7823.0592714597406</v>
      </c>
      <c r="AW78" s="10">
        <v>10196.419817233407</v>
      </c>
      <c r="AX78" s="10">
        <v>13032.226941988789</v>
      </c>
      <c r="AY78" s="10">
        <v>16197.948043329343</v>
      </c>
      <c r="AZ78" s="15">
        <v>19842.965121466445</v>
      </c>
      <c r="BF78" s="86"/>
    </row>
    <row r="79" spans="2:58" s="4" customFormat="1" ht="12" customHeight="1" x14ac:dyDescent="0.2">
      <c r="B79" s="28"/>
      <c r="C79" s="38"/>
      <c r="D79" s="60">
        <f t="shared" si="0"/>
        <v>42685</v>
      </c>
      <c r="E79" s="8">
        <f t="shared" si="1"/>
        <v>4530.5</v>
      </c>
      <c r="F79" s="8">
        <f t="shared" si="2"/>
        <v>4547</v>
      </c>
      <c r="G79" s="9">
        <f t="shared" si="7"/>
        <v>3.641982121178678E-3</v>
      </c>
      <c r="H79" s="10">
        <f t="shared" si="3"/>
        <v>164.49065473833036</v>
      </c>
      <c r="I79" s="10">
        <f t="shared" si="4"/>
        <v>94</v>
      </c>
      <c r="J79" s="10">
        <f t="shared" si="5"/>
        <v>58.490654738330363</v>
      </c>
      <c r="K79" s="15">
        <f t="shared" si="6"/>
        <v>17647.181589529588</v>
      </c>
      <c r="L79" s="56"/>
      <c r="M79" s="30"/>
      <c r="O79" s="60">
        <v>42688</v>
      </c>
      <c r="P79" s="71">
        <v>10657</v>
      </c>
      <c r="Q79" s="36">
        <v>10765</v>
      </c>
      <c r="S79" s="60">
        <v>42685</v>
      </c>
      <c r="T79" s="71">
        <v>16726</v>
      </c>
      <c r="U79" s="36">
        <v>16875</v>
      </c>
      <c r="W79" s="60">
        <v>42685</v>
      </c>
      <c r="X79" s="71">
        <v>8725.2000000000007</v>
      </c>
      <c r="Y79" s="36">
        <v>8804</v>
      </c>
      <c r="AA79" s="60">
        <v>42685</v>
      </c>
      <c r="AB79" s="71">
        <v>6826.5</v>
      </c>
      <c r="AC79" s="36">
        <v>6826</v>
      </c>
      <c r="AE79" s="60">
        <v>42685</v>
      </c>
      <c r="AF79" s="71">
        <v>4530.5</v>
      </c>
      <c r="AG79" s="36">
        <v>4547</v>
      </c>
      <c r="AI79" s="60">
        <v>42688</v>
      </c>
      <c r="AJ79" s="71">
        <v>4748</v>
      </c>
      <c r="AK79" s="36">
        <v>4753</v>
      </c>
      <c r="AM79" s="83">
        <v>42688</v>
      </c>
      <c r="AN79" s="81">
        <v>33744.729108529216</v>
      </c>
      <c r="AO79" s="10">
        <v>7710.6852319500222</v>
      </c>
      <c r="AP79" s="10">
        <v>8355.8989867456075</v>
      </c>
      <c r="AQ79" s="10">
        <v>13922.367725071488</v>
      </c>
      <c r="AR79" s="10">
        <v>5062.5412690441799</v>
      </c>
      <c r="AS79" s="15">
        <v>-5010.463941653612</v>
      </c>
      <c r="AU79" s="60">
        <v>42685</v>
      </c>
      <c r="AV79" s="81">
        <v>7710.6852319500222</v>
      </c>
      <c r="AW79" s="10">
        <v>10064.04577772369</v>
      </c>
      <c r="AX79" s="10">
        <v>12879.852902479071</v>
      </c>
      <c r="AY79" s="10">
        <v>16025.574003819625</v>
      </c>
      <c r="AZ79" s="15">
        <v>19650.591081956725</v>
      </c>
      <c r="BF79" s="86"/>
    </row>
    <row r="80" spans="2:58" s="4" customFormat="1" ht="12" customHeight="1" x14ac:dyDescent="0.2">
      <c r="B80" s="28"/>
      <c r="C80" s="38"/>
      <c r="D80" s="60">
        <f t="shared" si="0"/>
        <v>42684</v>
      </c>
      <c r="E80" s="8">
        <f t="shared" si="1"/>
        <v>4542.5</v>
      </c>
      <c r="F80" s="8">
        <f t="shared" si="2"/>
        <v>4573</v>
      </c>
      <c r="G80" s="9">
        <f t="shared" si="7"/>
        <v>6.7143643368189326E-3</v>
      </c>
      <c r="H80" s="10">
        <f t="shared" si="3"/>
        <v>225.93829905113546</v>
      </c>
      <c r="I80" s="10">
        <f t="shared" si="4"/>
        <v>94</v>
      </c>
      <c r="J80" s="10">
        <f t="shared" si="5"/>
        <v>119.93829905113546</v>
      </c>
      <c r="K80" s="15">
        <f t="shared" si="6"/>
        <v>17588.690934791259</v>
      </c>
      <c r="L80" s="56"/>
      <c r="M80" s="30"/>
      <c r="O80" s="60">
        <v>42685</v>
      </c>
      <c r="P80" s="71">
        <v>10629</v>
      </c>
      <c r="Q80" s="36">
        <v>10672</v>
      </c>
      <c r="S80" s="60">
        <v>42684</v>
      </c>
      <c r="T80" s="71">
        <v>16682</v>
      </c>
      <c r="U80" s="36">
        <v>16895</v>
      </c>
      <c r="W80" s="60">
        <v>42684</v>
      </c>
      <c r="X80" s="71">
        <v>8867.2000000000007</v>
      </c>
      <c r="Y80" s="36">
        <v>8931</v>
      </c>
      <c r="AA80" s="60">
        <v>42684</v>
      </c>
      <c r="AB80" s="71">
        <v>6874.5</v>
      </c>
      <c r="AC80" s="36">
        <v>6903</v>
      </c>
      <c r="AE80" s="60">
        <v>42684</v>
      </c>
      <c r="AF80" s="71">
        <v>4542.5</v>
      </c>
      <c r="AG80" s="36">
        <v>4573</v>
      </c>
      <c r="AI80" s="60">
        <v>42685</v>
      </c>
      <c r="AJ80" s="71">
        <v>4743.75</v>
      </c>
      <c r="AK80" s="36">
        <v>4741.75</v>
      </c>
      <c r="AM80" s="83">
        <v>42685</v>
      </c>
      <c r="AN80" s="81">
        <v>33346.613183366986</v>
      </c>
      <c r="AO80" s="10">
        <v>7646.2761157054401</v>
      </c>
      <c r="AP80" s="10">
        <v>8288.0319253360685</v>
      </c>
      <c r="AQ80" s="10">
        <v>13950.584429360428</v>
      </c>
      <c r="AR80" s="10">
        <v>5079.2357598622102</v>
      </c>
      <c r="AS80" s="15">
        <v>-4968.7190032273966</v>
      </c>
      <c r="AU80" s="60">
        <v>42684</v>
      </c>
      <c r="AV80" s="81">
        <v>7646.2761157054401</v>
      </c>
      <c r="AW80" s="10">
        <v>9979.6366614791077</v>
      </c>
      <c r="AX80" s="10">
        <v>12775.443786234489</v>
      </c>
      <c r="AY80" s="10">
        <v>15901.164887575043</v>
      </c>
      <c r="AZ80" s="15">
        <v>19506.181965712145</v>
      </c>
      <c r="BF80" s="86"/>
    </row>
    <row r="81" spans="2:58" s="4" customFormat="1" ht="12" customHeight="1" x14ac:dyDescent="0.2">
      <c r="B81" s="28"/>
      <c r="C81" s="38"/>
      <c r="D81" s="60">
        <f t="shared" si="0"/>
        <v>42683</v>
      </c>
      <c r="E81" s="8">
        <f t="shared" si="1"/>
        <v>4476</v>
      </c>
      <c r="F81" s="8">
        <f t="shared" si="2"/>
        <v>4283</v>
      </c>
      <c r="G81" s="9">
        <f t="shared" si="7"/>
        <v>-4.311885612153709E-2</v>
      </c>
      <c r="H81" s="10">
        <f t="shared" si="3"/>
        <v>94</v>
      </c>
      <c r="I81" s="10">
        <f t="shared" si="4"/>
        <v>954.02813474549851</v>
      </c>
      <c r="J81" s="10">
        <f t="shared" si="5"/>
        <v>848.02813474549839</v>
      </c>
      <c r="K81" s="15">
        <f t="shared" si="6"/>
        <v>17468.752635740122</v>
      </c>
      <c r="L81" s="56"/>
      <c r="M81" s="30"/>
      <c r="O81" s="60">
        <v>42684</v>
      </c>
      <c r="P81" s="71">
        <v>10628</v>
      </c>
      <c r="Q81" s="36">
        <v>10686</v>
      </c>
      <c r="S81" s="60">
        <v>42683</v>
      </c>
      <c r="T81" s="71">
        <v>16742</v>
      </c>
      <c r="U81" s="36">
        <v>16180</v>
      </c>
      <c r="W81" s="60">
        <v>42683</v>
      </c>
      <c r="X81" s="71">
        <v>8899.4</v>
      </c>
      <c r="Y81" s="36">
        <v>8583</v>
      </c>
      <c r="AA81" s="60">
        <v>42683</v>
      </c>
      <c r="AB81" s="71">
        <v>6817</v>
      </c>
      <c r="AC81" s="36">
        <v>6866</v>
      </c>
      <c r="AE81" s="60">
        <v>42683</v>
      </c>
      <c r="AF81" s="71">
        <v>4476</v>
      </c>
      <c r="AG81" s="36">
        <v>4283</v>
      </c>
      <c r="AI81" s="60">
        <v>42684</v>
      </c>
      <c r="AJ81" s="71">
        <v>4820.5</v>
      </c>
      <c r="AK81" s="36">
        <v>4817.5</v>
      </c>
      <c r="AM81" s="83">
        <v>42684</v>
      </c>
      <c r="AN81" s="81">
        <v>33252.929673507599</v>
      </c>
      <c r="AO81" s="10">
        <v>7504.6676653210634</v>
      </c>
      <c r="AP81" s="10">
        <v>8256.8899772602763</v>
      </c>
      <c r="AQ81" s="10">
        <v>13857.404978755607</v>
      </c>
      <c r="AR81" s="10">
        <v>5053.2957185348469</v>
      </c>
      <c r="AS81" s="15">
        <v>-4926.9740648011812</v>
      </c>
      <c r="AU81" s="60">
        <v>42683</v>
      </c>
      <c r="AV81" s="81">
        <v>7504.6676653210634</v>
      </c>
      <c r="AW81" s="10">
        <v>9818.0282110947319</v>
      </c>
      <c r="AX81" s="10">
        <v>12593.835335850114</v>
      </c>
      <c r="AY81" s="10">
        <v>15699.556437190668</v>
      </c>
      <c r="AZ81" s="15">
        <v>19284.573515327767</v>
      </c>
      <c r="BF81" s="86"/>
    </row>
    <row r="82" spans="2:58" s="4" customFormat="1" ht="12" customHeight="1" x14ac:dyDescent="0.2">
      <c r="B82" s="28"/>
      <c r="C82" s="38"/>
      <c r="D82" s="60">
        <f t="shared" si="0"/>
        <v>42682</v>
      </c>
      <c r="E82" s="8">
        <f t="shared" si="1"/>
        <v>4456</v>
      </c>
      <c r="F82" s="8">
        <f t="shared" si="2"/>
        <v>4453.5</v>
      </c>
      <c r="G82" s="9">
        <f t="shared" si="7"/>
        <v>-5.6104129263913826E-4</v>
      </c>
      <c r="H82" s="10">
        <f t="shared" si="3"/>
        <v>94</v>
      </c>
      <c r="I82" s="10">
        <f t="shared" si="4"/>
        <v>102.87183816753961</v>
      </c>
      <c r="J82" s="10">
        <f t="shared" si="5"/>
        <v>-3.1281618324603926</v>
      </c>
      <c r="K82" s="15">
        <f t="shared" si="6"/>
        <v>16620.724500994624</v>
      </c>
      <c r="L82" s="56"/>
      <c r="M82" s="30"/>
      <c r="O82" s="60">
        <v>42683</v>
      </c>
      <c r="P82" s="71">
        <v>10471</v>
      </c>
      <c r="Q82" s="36">
        <v>10025</v>
      </c>
      <c r="S82" s="60">
        <v>42682</v>
      </c>
      <c r="T82" s="71">
        <v>16667</v>
      </c>
      <c r="U82" s="36">
        <v>16705</v>
      </c>
      <c r="W82" s="60">
        <v>42682</v>
      </c>
      <c r="X82" s="71">
        <v>8872.1</v>
      </c>
      <c r="Y82" s="36">
        <v>8898</v>
      </c>
      <c r="AA82" s="60">
        <v>42682</v>
      </c>
      <c r="AB82" s="71">
        <v>6764</v>
      </c>
      <c r="AC82" s="36">
        <v>6789.5</v>
      </c>
      <c r="AE82" s="60">
        <v>42682</v>
      </c>
      <c r="AF82" s="71">
        <v>4456</v>
      </c>
      <c r="AG82" s="36">
        <v>4453.5</v>
      </c>
      <c r="AI82" s="60">
        <v>42683</v>
      </c>
      <c r="AJ82" s="71">
        <v>4802.25</v>
      </c>
      <c r="AK82" s="36">
        <v>4807.25</v>
      </c>
      <c r="AM82" s="83">
        <v>42683</v>
      </c>
      <c r="AN82" s="81">
        <v>33088.658821082354</v>
      </c>
      <c r="AO82" s="10">
        <v>6947.0588508134315</v>
      </c>
      <c r="AP82" s="10">
        <v>7658.5899753856993</v>
      </c>
      <c r="AQ82" s="10">
        <v>13612.117702324456</v>
      </c>
      <c r="AR82" s="10">
        <v>4299.26584151312</v>
      </c>
      <c r="AS82" s="15">
        <v>-4885.2291263749657</v>
      </c>
      <c r="AU82" s="60">
        <v>42682</v>
      </c>
      <c r="AV82" s="81">
        <v>6947.0588508134315</v>
      </c>
      <c r="AW82" s="10">
        <v>9240.4193965871</v>
      </c>
      <c r="AX82" s="10">
        <v>11996.226521342482</v>
      </c>
      <c r="AY82" s="10">
        <v>15081.947622683036</v>
      </c>
      <c r="AZ82" s="15">
        <v>18646.964700820135</v>
      </c>
      <c r="BF82" s="86"/>
    </row>
    <row r="83" spans="2:58" s="4" customFormat="1" ht="12" customHeight="1" x14ac:dyDescent="0.2">
      <c r="B83" s="28"/>
      <c r="C83" s="38"/>
      <c r="D83" s="60">
        <f t="shared" si="0"/>
        <v>42681</v>
      </c>
      <c r="E83" s="8">
        <f t="shared" si="1"/>
        <v>4374</v>
      </c>
      <c r="F83" s="8">
        <f t="shared" si="2"/>
        <v>4438.5</v>
      </c>
      <c r="G83" s="9">
        <f t="shared" si="7"/>
        <v>1.4746227709190672E-2</v>
      </c>
      <c r="H83" s="10">
        <f t="shared" si="3"/>
        <v>386.5755664985702</v>
      </c>
      <c r="I83" s="10">
        <f t="shared" si="4"/>
        <v>94</v>
      </c>
      <c r="J83" s="10">
        <f t="shared" si="5"/>
        <v>280.5755664985702</v>
      </c>
      <c r="K83" s="15">
        <f t="shared" si="6"/>
        <v>16623.852662827085</v>
      </c>
      <c r="L83" s="56"/>
      <c r="M83" s="30"/>
      <c r="O83" s="60">
        <v>42682</v>
      </c>
      <c r="P83" s="71">
        <v>10433.5</v>
      </c>
      <c r="Q83" s="36">
        <v>10440</v>
      </c>
      <c r="S83" s="60">
        <v>42681</v>
      </c>
      <c r="T83" s="71">
        <v>16270</v>
      </c>
      <c r="U83" s="36">
        <v>16470</v>
      </c>
      <c r="W83" s="60">
        <v>42681</v>
      </c>
      <c r="X83" s="71">
        <v>8766</v>
      </c>
      <c r="Y83" s="36">
        <v>8900</v>
      </c>
      <c r="AA83" s="60">
        <v>42681</v>
      </c>
      <c r="AB83" s="71">
        <v>6666</v>
      </c>
      <c r="AC83" s="36">
        <v>6680</v>
      </c>
      <c r="AE83" s="60">
        <v>42681</v>
      </c>
      <c r="AF83" s="71">
        <v>4374</v>
      </c>
      <c r="AG83" s="36">
        <v>4438.5</v>
      </c>
      <c r="AI83" s="60">
        <v>42682</v>
      </c>
      <c r="AJ83" s="71">
        <v>4775.75</v>
      </c>
      <c r="AK83" s="36">
        <v>4777.5</v>
      </c>
      <c r="AM83" s="83">
        <v>42682</v>
      </c>
      <c r="AN83" s="81">
        <v>31067.560572152539</v>
      </c>
      <c r="AO83" s="10">
        <v>6974.5720783266588</v>
      </c>
      <c r="AP83" s="10">
        <v>7684.1083166935141</v>
      </c>
      <c r="AQ83" s="10">
        <v>13537.728124250121</v>
      </c>
      <c r="AR83" s="10">
        <v>4315.9603323311503</v>
      </c>
      <c r="AS83" s="15">
        <v>-4843.4841879487503</v>
      </c>
      <c r="AU83" s="60">
        <v>42681</v>
      </c>
      <c r="AV83" s="81">
        <v>6974.5720783266588</v>
      </c>
      <c r="AW83" s="10">
        <v>9267.9326241003273</v>
      </c>
      <c r="AX83" s="10">
        <v>12023.739748855709</v>
      </c>
      <c r="AY83" s="10">
        <v>15090.105148421409</v>
      </c>
      <c r="AZ83" s="15">
        <v>18635.122226558509</v>
      </c>
      <c r="BF83" s="86"/>
    </row>
    <row r="84" spans="2:58" s="4" customFormat="1" ht="12" customHeight="1" x14ac:dyDescent="0.2">
      <c r="B84" s="28"/>
      <c r="C84" s="38"/>
      <c r="D84" s="60">
        <f t="shared" ref="D84:D147" si="8">IF(Market="DAX",$O84,IF(Market="FTSEMIB",$S84,IF(Market="IBEX",$W84,IF(Market="UK",$AA84,IF(Market="CAC",$AE84,$AI84)))))</f>
        <v>42678</v>
      </c>
      <c r="E84" s="8">
        <f t="shared" ref="E84:E147" si="9">IF(Market="DAX",$P84,IF(Market="FTSEMIB",$T84,IF(Market="IBEX",$X84,IF(Market="UK",$AB84,IF(Market="CAC",$AF84,$AJ84)))))</f>
        <v>4409</v>
      </c>
      <c r="F84" s="8">
        <f t="shared" ref="F84:F147" si="10">IF(Market="DAX",$Q84,IF(Market="FTSEMIB",$U84,IF(Market="IBEX",$Y84,IF(Market="UK",$AC84,IF(Market="CAC",$AG84,$AK84)))))</f>
        <v>4406</v>
      </c>
      <c r="G84" s="9">
        <f t="shared" si="7"/>
        <v>-6.8042640054434111E-4</v>
      </c>
      <c r="H84" s="10">
        <f t="shared" ref="H84:H147" si="11">MAX(Nominale*$G84-FeeOSLG-FeeInv+InvestIniz,InvestIniz-MaxLoss)</f>
        <v>94</v>
      </c>
      <c r="I84" s="10">
        <f t="shared" ref="I84:I147" si="12">MAX(-Nominale*$G84-FeeOSLG-FeeInv+InvestIniz,InvestIniz-MaxLoss)</f>
        <v>105.25954032564366</v>
      </c>
      <c r="J84" s="10">
        <f t="shared" ref="J84:J147" si="13">$H84+$I84-InvestIniz*2</f>
        <v>-0.74045967435634452</v>
      </c>
      <c r="K84" s="15">
        <f t="shared" ref="K84:K147" si="14">$J84+$K85</f>
        <v>16343.277096328515</v>
      </c>
      <c r="L84" s="56"/>
      <c r="M84" s="30"/>
      <c r="O84" s="60">
        <v>42681</v>
      </c>
      <c r="P84" s="71">
        <v>10258</v>
      </c>
      <c r="Q84" s="36">
        <v>10439</v>
      </c>
      <c r="S84" s="60">
        <v>42678</v>
      </c>
      <c r="T84" s="71">
        <v>16379</v>
      </c>
      <c r="U84" s="36">
        <v>16345</v>
      </c>
      <c r="W84" s="60">
        <v>42678</v>
      </c>
      <c r="X84" s="71">
        <v>8861.7999999999993</v>
      </c>
      <c r="Y84" s="36">
        <v>8825</v>
      </c>
      <c r="AA84" s="60">
        <v>42678</v>
      </c>
      <c r="AB84" s="71">
        <v>6768.5</v>
      </c>
      <c r="AC84" s="36">
        <v>6740</v>
      </c>
      <c r="AE84" s="60">
        <v>42678</v>
      </c>
      <c r="AF84" s="71">
        <v>4409</v>
      </c>
      <c r="AG84" s="36">
        <v>4406</v>
      </c>
      <c r="AI84" s="60">
        <v>42681</v>
      </c>
      <c r="AJ84" s="71">
        <v>4657.75</v>
      </c>
      <c r="AK84" s="36">
        <v>4709.75</v>
      </c>
      <c r="AM84" s="83">
        <v>42681</v>
      </c>
      <c r="AN84" s="81">
        <v>31084.747132262532</v>
      </c>
      <c r="AO84" s="10">
        <v>6842.4774320955648</v>
      </c>
      <c r="AP84" s="10">
        <v>7491.1408161176705</v>
      </c>
      <c r="AQ84" s="10">
        <v>13546.825975344485</v>
      </c>
      <c r="AR84" s="10">
        <v>4129.3830235563519</v>
      </c>
      <c r="AS84" s="15">
        <v>-4801.7392495225349</v>
      </c>
      <c r="AU84" s="60">
        <v>42678</v>
      </c>
      <c r="AV84" s="81">
        <v>6842.4774320955648</v>
      </c>
      <c r="AW84" s="10">
        <v>9115.8379778692342</v>
      </c>
      <c r="AX84" s="10">
        <v>11851.645102624616</v>
      </c>
      <c r="AY84" s="10">
        <v>14898.010502190316</v>
      </c>
      <c r="AZ84" s="15">
        <v>18423.027580327416</v>
      </c>
      <c r="BF84" s="86"/>
    </row>
    <row r="85" spans="2:58" s="4" customFormat="1" ht="12" customHeight="1" x14ac:dyDescent="0.2">
      <c r="B85" s="28"/>
      <c r="C85" s="38"/>
      <c r="D85" s="60">
        <f t="shared" si="8"/>
        <v>42677</v>
      </c>
      <c r="E85" s="8">
        <f t="shared" si="9"/>
        <v>4411.5</v>
      </c>
      <c r="F85" s="8">
        <f t="shared" si="10"/>
        <v>4412</v>
      </c>
      <c r="G85" s="9">
        <f t="shared" ref="G85:G148" si="15">(($F85-$E85)/$E85)</f>
        <v>1.1334013374135781E-4</v>
      </c>
      <c r="H85" s="10">
        <f t="shared" si="11"/>
        <v>94</v>
      </c>
      <c r="I85" s="10">
        <f t="shared" si="12"/>
        <v>94</v>
      </c>
      <c r="J85" s="10">
        <f t="shared" si="13"/>
        <v>-12</v>
      </c>
      <c r="K85" s="15">
        <f t="shared" si="14"/>
        <v>16344.017556002871</v>
      </c>
      <c r="L85" s="56"/>
      <c r="M85" s="30"/>
      <c r="O85" s="60">
        <v>42678</v>
      </c>
      <c r="P85" s="71">
        <v>10326.5</v>
      </c>
      <c r="Q85" s="36">
        <v>10315</v>
      </c>
      <c r="S85" s="60">
        <v>42677</v>
      </c>
      <c r="T85" s="71">
        <v>16451</v>
      </c>
      <c r="U85" s="36">
        <v>16395</v>
      </c>
      <c r="W85" s="60">
        <v>42677</v>
      </c>
      <c r="X85" s="71">
        <v>8845.1</v>
      </c>
      <c r="Y85" s="36">
        <v>8826</v>
      </c>
      <c r="AA85" s="60">
        <v>42677</v>
      </c>
      <c r="AB85" s="71">
        <v>6821</v>
      </c>
      <c r="AC85" s="36">
        <v>6828</v>
      </c>
      <c r="AE85" s="60">
        <v>42677</v>
      </c>
      <c r="AF85" s="71">
        <v>4411.5</v>
      </c>
      <c r="AG85" s="36">
        <v>4412</v>
      </c>
      <c r="AI85" s="60">
        <v>42678</v>
      </c>
      <c r="AJ85" s="71">
        <v>4674.5</v>
      </c>
      <c r="AK85" s="36">
        <v>4671.25</v>
      </c>
      <c r="AM85" s="83">
        <v>42678</v>
      </c>
      <c r="AN85" s="81">
        <v>30311.102159246755</v>
      </c>
      <c r="AO85" s="10">
        <v>6869.9906596087922</v>
      </c>
      <c r="AP85" s="10">
        <v>7516.6591574254853</v>
      </c>
      <c r="AQ85" s="10">
        <v>13450.400235740413</v>
      </c>
      <c r="AR85" s="10">
        <v>4146.0775143743822</v>
      </c>
      <c r="AS85" s="15">
        <v>-5239.0762161958528</v>
      </c>
      <c r="AU85" s="60">
        <v>42677</v>
      </c>
      <c r="AV85" s="81">
        <v>6869.9906596087922</v>
      </c>
      <c r="AW85" s="10">
        <v>9143.3512053824616</v>
      </c>
      <c r="AX85" s="10">
        <v>11879.158330137843</v>
      </c>
      <c r="AY85" s="10">
        <v>14910.250539843382</v>
      </c>
      <c r="AZ85" s="15">
        <v>18415.267617980484</v>
      </c>
      <c r="BF85" s="86"/>
    </row>
    <row r="86" spans="2:58" s="4" customFormat="1" ht="12" customHeight="1" x14ac:dyDescent="0.2">
      <c r="B86" s="28"/>
      <c r="C86" s="38"/>
      <c r="D86" s="60">
        <f t="shared" si="8"/>
        <v>42676</v>
      </c>
      <c r="E86" s="8">
        <f t="shared" si="9"/>
        <v>4467</v>
      </c>
      <c r="F86" s="8">
        <f t="shared" si="10"/>
        <v>4424.5</v>
      </c>
      <c r="G86" s="9">
        <f t="shared" si="15"/>
        <v>-9.5142153570629065E-3</v>
      </c>
      <c r="H86" s="10">
        <f t="shared" si="11"/>
        <v>94</v>
      </c>
      <c r="I86" s="10">
        <f t="shared" si="12"/>
        <v>281.93531945601489</v>
      </c>
      <c r="J86" s="10">
        <f t="shared" si="13"/>
        <v>175.93531945601489</v>
      </c>
      <c r="K86" s="15">
        <f t="shared" si="14"/>
        <v>16356.017556002871</v>
      </c>
      <c r="L86" s="56"/>
      <c r="M86" s="30"/>
      <c r="O86" s="60">
        <v>42677</v>
      </c>
      <c r="P86" s="71">
        <v>10375.5</v>
      </c>
      <c r="Q86" s="36">
        <v>10379.5</v>
      </c>
      <c r="S86" s="60">
        <v>42676</v>
      </c>
      <c r="T86" s="71">
        <v>16849</v>
      </c>
      <c r="U86" s="36">
        <v>16770</v>
      </c>
      <c r="W86" s="60">
        <v>42676</v>
      </c>
      <c r="X86" s="71">
        <v>9001.6</v>
      </c>
      <c r="Y86" s="36">
        <v>8940</v>
      </c>
      <c r="AA86" s="60">
        <v>42676</v>
      </c>
      <c r="AB86" s="71">
        <v>6876.5</v>
      </c>
      <c r="AC86" s="36">
        <v>6870.5</v>
      </c>
      <c r="AE86" s="60">
        <v>42676</v>
      </c>
      <c r="AF86" s="71">
        <v>4467</v>
      </c>
      <c r="AG86" s="36">
        <v>4424.5</v>
      </c>
      <c r="AI86" s="60">
        <v>42677</v>
      </c>
      <c r="AJ86" s="71">
        <v>4716.75</v>
      </c>
      <c r="AK86" s="36">
        <v>4700</v>
      </c>
      <c r="AM86" s="83">
        <v>42677</v>
      </c>
      <c r="AN86" s="81">
        <v>30328.288719356748</v>
      </c>
      <c r="AO86" s="10">
        <v>6897.5038871220195</v>
      </c>
      <c r="AP86" s="10">
        <v>7542.1774987333001</v>
      </c>
      <c r="AQ86" s="10">
        <v>13478.616940029353</v>
      </c>
      <c r="AR86" s="10">
        <v>4162.7720051924125</v>
      </c>
      <c r="AS86" s="15">
        <v>-5197.3312777696374</v>
      </c>
      <c r="AU86" s="60">
        <v>42676</v>
      </c>
      <c r="AV86" s="81">
        <v>6897.5038871220195</v>
      </c>
      <c r="AW86" s="10">
        <v>9169.0268514167492</v>
      </c>
      <c r="AX86" s="10">
        <v>11884.833976172131</v>
      </c>
      <c r="AY86" s="10">
        <v>14895.92618587767</v>
      </c>
      <c r="AZ86" s="15">
        <v>18380.943264014772</v>
      </c>
      <c r="BF86" s="86"/>
    </row>
    <row r="87" spans="2:58" s="4" customFormat="1" ht="12" customHeight="1" x14ac:dyDescent="0.2">
      <c r="B87" s="28"/>
      <c r="C87" s="38"/>
      <c r="D87" s="60">
        <f t="shared" si="8"/>
        <v>42675</v>
      </c>
      <c r="E87" s="8">
        <f t="shared" si="9"/>
        <v>4506.5</v>
      </c>
      <c r="F87" s="8">
        <f t="shared" si="10"/>
        <v>4532.5</v>
      </c>
      <c r="G87" s="9">
        <f t="shared" si="15"/>
        <v>5.7694441362476419E-3</v>
      </c>
      <c r="H87" s="10">
        <f t="shared" si="11"/>
        <v>207.03989503970965</v>
      </c>
      <c r="I87" s="10">
        <f t="shared" si="12"/>
        <v>94</v>
      </c>
      <c r="J87" s="10">
        <f t="shared" si="13"/>
        <v>101.03989503970968</v>
      </c>
      <c r="K87" s="15">
        <f t="shared" si="14"/>
        <v>16180.082236546856</v>
      </c>
      <c r="L87" s="56"/>
      <c r="M87" s="30"/>
      <c r="O87" s="60">
        <v>42676</v>
      </c>
      <c r="P87" s="71">
        <v>10503.5</v>
      </c>
      <c r="Q87" s="36">
        <v>10439</v>
      </c>
      <c r="S87" s="60">
        <v>42675</v>
      </c>
      <c r="T87" s="71">
        <v>17108</v>
      </c>
      <c r="U87" s="36">
        <v>17140</v>
      </c>
      <c r="W87" s="60">
        <v>42675</v>
      </c>
      <c r="X87" s="71">
        <v>9126.9</v>
      </c>
      <c r="Y87" s="36">
        <v>9170</v>
      </c>
      <c r="AA87" s="60">
        <v>42675</v>
      </c>
      <c r="AB87" s="71">
        <v>6929</v>
      </c>
      <c r="AC87" s="36">
        <v>6902.5</v>
      </c>
      <c r="AE87" s="60">
        <v>42675</v>
      </c>
      <c r="AF87" s="71">
        <v>4506.5</v>
      </c>
      <c r="AG87" s="36">
        <v>4532.5</v>
      </c>
      <c r="AI87" s="60">
        <v>42676</v>
      </c>
      <c r="AJ87" s="71">
        <v>4757.25</v>
      </c>
      <c r="AK87" s="36">
        <v>4754.5</v>
      </c>
      <c r="AM87" s="83">
        <v>42676</v>
      </c>
      <c r="AN87" s="81">
        <v>30345.47527946674</v>
      </c>
      <c r="AO87" s="10">
        <v>6917.4863896554152</v>
      </c>
      <c r="AP87" s="10">
        <v>7518.0721119751915</v>
      </c>
      <c r="AQ87" s="10">
        <v>13506.833644318292</v>
      </c>
      <c r="AR87" s="10">
        <v>4080.8349434601696</v>
      </c>
      <c r="AS87" s="15">
        <v>-5254.0175089328477</v>
      </c>
      <c r="AU87" s="60">
        <v>42675</v>
      </c>
      <c r="AV87" s="81">
        <v>6917.4863896554152</v>
      </c>
      <c r="AW87" s="10">
        <v>9169.0093539501449</v>
      </c>
      <c r="AX87" s="10">
        <v>11864.816478705527</v>
      </c>
      <c r="AY87" s="10">
        <v>14855.908688411066</v>
      </c>
      <c r="AZ87" s="15">
        <v>18320.925766548167</v>
      </c>
      <c r="BF87" s="86"/>
    </row>
    <row r="88" spans="2:58" s="4" customFormat="1" ht="12" customHeight="1" x14ac:dyDescent="0.2">
      <c r="B88" s="28"/>
      <c r="C88" s="38"/>
      <c r="D88" s="60">
        <f t="shared" si="8"/>
        <v>42674</v>
      </c>
      <c r="E88" s="8">
        <f t="shared" si="9"/>
        <v>4545.5</v>
      </c>
      <c r="F88" s="8">
        <f t="shared" si="10"/>
        <v>4521</v>
      </c>
      <c r="G88" s="9">
        <f t="shared" si="15"/>
        <v>-5.3899461005389943E-3</v>
      </c>
      <c r="H88" s="10">
        <f t="shared" si="11"/>
        <v>94</v>
      </c>
      <c r="I88" s="10">
        <f t="shared" si="12"/>
        <v>199.44993432553667</v>
      </c>
      <c r="J88" s="10">
        <f t="shared" si="13"/>
        <v>93.449934325536674</v>
      </c>
      <c r="K88" s="15">
        <f t="shared" si="14"/>
        <v>16079.042341507145</v>
      </c>
      <c r="L88" s="56"/>
      <c r="M88" s="30"/>
      <c r="O88" s="60">
        <v>42675</v>
      </c>
      <c r="P88" s="71">
        <v>10677</v>
      </c>
      <c r="Q88" s="36">
        <v>10720</v>
      </c>
      <c r="S88" s="60">
        <v>42674</v>
      </c>
      <c r="T88" s="71">
        <v>17267</v>
      </c>
      <c r="U88" s="36">
        <v>17200</v>
      </c>
      <c r="W88" s="60">
        <v>42674</v>
      </c>
      <c r="X88" s="71">
        <v>9145.2999999999993</v>
      </c>
      <c r="Y88" s="36">
        <v>9113</v>
      </c>
      <c r="AA88" s="60">
        <v>42674</v>
      </c>
      <c r="AB88" s="71">
        <v>6968</v>
      </c>
      <c r="AC88" s="36">
        <v>6927</v>
      </c>
      <c r="AE88" s="60">
        <v>42674</v>
      </c>
      <c r="AF88" s="71">
        <v>4545.5</v>
      </c>
      <c r="AG88" s="36">
        <v>4521</v>
      </c>
      <c r="AI88" s="60">
        <v>42675</v>
      </c>
      <c r="AJ88" s="71">
        <v>4796.75</v>
      </c>
      <c r="AK88" s="36">
        <v>4802.75</v>
      </c>
      <c r="AM88" s="83">
        <v>42675</v>
      </c>
      <c r="AN88" s="81">
        <v>30147.028049215649</v>
      </c>
      <c r="AO88" s="10">
        <v>6944.9996171686425</v>
      </c>
      <c r="AP88" s="10">
        <v>7536.3851946912446</v>
      </c>
      <c r="AQ88" s="10">
        <v>13429.716711428846</v>
      </c>
      <c r="AR88" s="10">
        <v>4073.7933061442318</v>
      </c>
      <c r="AS88" s="15">
        <v>-5212.2725705066323</v>
      </c>
      <c r="AU88" s="60">
        <v>42674</v>
      </c>
      <c r="AV88" s="81">
        <v>6944.9996171686425</v>
      </c>
      <c r="AW88" s="10">
        <v>9196.5225814633723</v>
      </c>
      <c r="AX88" s="10">
        <v>11892.329706218754</v>
      </c>
      <c r="AY88" s="10">
        <v>14872.255903056153</v>
      </c>
      <c r="AZ88" s="15">
        <v>18317.272981193255</v>
      </c>
      <c r="BF88" s="86"/>
    </row>
    <row r="89" spans="2:58" s="4" customFormat="1" ht="12" customHeight="1" x14ac:dyDescent="0.2">
      <c r="B89" s="28"/>
      <c r="C89" s="38"/>
      <c r="D89" s="60">
        <f t="shared" si="8"/>
        <v>42671</v>
      </c>
      <c r="E89" s="8">
        <f t="shared" si="9"/>
        <v>4531</v>
      </c>
      <c r="F89" s="8">
        <f t="shared" si="10"/>
        <v>4523</v>
      </c>
      <c r="G89" s="9">
        <f t="shared" si="15"/>
        <v>-1.7656146546016333E-3</v>
      </c>
      <c r="H89" s="10">
        <f t="shared" si="11"/>
        <v>94</v>
      </c>
      <c r="I89" s="10">
        <f t="shared" si="12"/>
        <v>126.9633054067895</v>
      </c>
      <c r="J89" s="10">
        <f t="shared" si="13"/>
        <v>20.963305406789516</v>
      </c>
      <c r="K89" s="15">
        <f t="shared" si="14"/>
        <v>15985.592407181608</v>
      </c>
      <c r="L89" s="56"/>
      <c r="M89" s="30"/>
      <c r="O89" s="60">
        <v>42674</v>
      </c>
      <c r="P89" s="71">
        <v>10687</v>
      </c>
      <c r="Q89" s="36">
        <v>10680</v>
      </c>
      <c r="S89" s="60">
        <v>42671</v>
      </c>
      <c r="T89" s="71">
        <v>17347</v>
      </c>
      <c r="U89" s="36">
        <v>17260</v>
      </c>
      <c r="W89" s="60">
        <v>42671</v>
      </c>
      <c r="X89" s="71">
        <v>9137.2000000000007</v>
      </c>
      <c r="Y89" s="36">
        <v>9078</v>
      </c>
      <c r="AA89" s="60">
        <v>42671</v>
      </c>
      <c r="AB89" s="71">
        <v>6956.5</v>
      </c>
      <c r="AC89" s="36">
        <v>6952</v>
      </c>
      <c r="AE89" s="60">
        <v>42671</v>
      </c>
      <c r="AF89" s="71">
        <v>4531</v>
      </c>
      <c r="AG89" s="36">
        <v>4523</v>
      </c>
      <c r="AI89" s="60">
        <v>42674</v>
      </c>
      <c r="AJ89" s="71">
        <v>4806</v>
      </c>
      <c r="AK89" s="36">
        <v>4795.25</v>
      </c>
      <c r="AM89" s="83">
        <v>42674</v>
      </c>
      <c r="AN89" s="81">
        <v>30054.253903963912</v>
      </c>
      <c r="AO89" s="10">
        <v>6972.5128446818699</v>
      </c>
      <c r="AP89" s="10">
        <v>7561.9035359990594</v>
      </c>
      <c r="AQ89" s="10">
        <v>13249.622996983189</v>
      </c>
      <c r="AR89" s="10">
        <v>4074.3416295424668</v>
      </c>
      <c r="AS89" s="15">
        <v>-5170.5276320804169</v>
      </c>
      <c r="AU89" s="60">
        <v>42671</v>
      </c>
      <c r="AV89" s="81">
        <v>6972.5128446818699</v>
      </c>
      <c r="AW89" s="10">
        <v>9212.6745157736441</v>
      </c>
      <c r="AX89" s="10">
        <v>11888.481640529026</v>
      </c>
      <c r="AY89" s="10">
        <v>14848.407837366425</v>
      </c>
      <c r="AZ89" s="15">
        <v>18273.424915503525</v>
      </c>
      <c r="BF89" s="86"/>
    </row>
    <row r="90" spans="2:58" s="4" customFormat="1" ht="12" customHeight="1" x14ac:dyDescent="0.2">
      <c r="B90" s="28"/>
      <c r="C90" s="38"/>
      <c r="D90" s="60">
        <f t="shared" si="8"/>
        <v>42670</v>
      </c>
      <c r="E90" s="8">
        <f t="shared" si="9"/>
        <v>4532</v>
      </c>
      <c r="F90" s="8">
        <f t="shared" si="10"/>
        <v>4512</v>
      </c>
      <c r="G90" s="9">
        <f t="shared" si="15"/>
        <v>-4.4130626654898496E-3</v>
      </c>
      <c r="H90" s="10">
        <f t="shared" si="11"/>
        <v>94</v>
      </c>
      <c r="I90" s="10">
        <f t="shared" si="12"/>
        <v>179.91226562455381</v>
      </c>
      <c r="J90" s="10">
        <f t="shared" si="13"/>
        <v>73.912265624553811</v>
      </c>
      <c r="K90" s="15">
        <f t="shared" si="14"/>
        <v>15964.629101774819</v>
      </c>
      <c r="L90" s="56"/>
      <c r="M90" s="30"/>
      <c r="O90" s="60">
        <v>42671</v>
      </c>
      <c r="P90" s="71">
        <v>10710.5</v>
      </c>
      <c r="Q90" s="36">
        <v>10680</v>
      </c>
      <c r="S90" s="60">
        <v>42670</v>
      </c>
      <c r="T90" s="71">
        <v>17234</v>
      </c>
      <c r="U90" s="36">
        <v>17245</v>
      </c>
      <c r="W90" s="60">
        <v>42670</v>
      </c>
      <c r="X90" s="71">
        <v>9118.1</v>
      </c>
      <c r="Y90" s="36">
        <v>9102</v>
      </c>
      <c r="AA90" s="60">
        <v>42670</v>
      </c>
      <c r="AB90" s="71">
        <v>6927</v>
      </c>
      <c r="AC90" s="36">
        <v>6905</v>
      </c>
      <c r="AE90" s="60">
        <v>42670</v>
      </c>
      <c r="AF90" s="71">
        <v>4532</v>
      </c>
      <c r="AG90" s="36">
        <v>4512</v>
      </c>
      <c r="AI90" s="60">
        <v>42671</v>
      </c>
      <c r="AJ90" s="71">
        <v>4807</v>
      </c>
      <c r="AK90" s="36">
        <v>4818.25</v>
      </c>
      <c r="AM90" s="83">
        <v>42671</v>
      </c>
      <c r="AN90" s="81">
        <v>30071.440464073905</v>
      </c>
      <c r="AO90" s="10">
        <v>6985.9639301050538</v>
      </c>
      <c r="AP90" s="10">
        <v>7545.082528917992</v>
      </c>
      <c r="AQ90" s="10">
        <v>13277.839701272129</v>
      </c>
      <c r="AR90" s="10">
        <v>4091.0361203604966</v>
      </c>
      <c r="AS90" s="15">
        <v>-5161.4945303246541</v>
      </c>
      <c r="AU90" s="60">
        <v>42670</v>
      </c>
      <c r="AV90" s="81">
        <v>6985.9639301050538</v>
      </c>
      <c r="AW90" s="10">
        <v>9206.1256011968289</v>
      </c>
      <c r="AX90" s="10">
        <v>11861.932725952211</v>
      </c>
      <c r="AY90" s="10">
        <v>14801.85892278961</v>
      </c>
      <c r="AZ90" s="15">
        <v>18206.87600092671</v>
      </c>
      <c r="BF90" s="86"/>
    </row>
    <row r="91" spans="2:58" s="4" customFormat="1" ht="12" customHeight="1" x14ac:dyDescent="0.2">
      <c r="B91" s="28"/>
      <c r="C91" s="38"/>
      <c r="D91" s="60">
        <f t="shared" si="8"/>
        <v>42669</v>
      </c>
      <c r="E91" s="8">
        <f t="shared" si="9"/>
        <v>4538.5</v>
      </c>
      <c r="F91" s="8">
        <f t="shared" si="10"/>
        <v>4531</v>
      </c>
      <c r="G91" s="9">
        <f t="shared" si="15"/>
        <v>-1.6525283684036575E-3</v>
      </c>
      <c r="H91" s="10">
        <f t="shared" si="11"/>
        <v>94</v>
      </c>
      <c r="I91" s="10">
        <f t="shared" si="12"/>
        <v>124.70157968282999</v>
      </c>
      <c r="J91" s="10">
        <f t="shared" si="13"/>
        <v>18.701579682829987</v>
      </c>
      <c r="K91" s="15">
        <f t="shared" si="14"/>
        <v>15890.716836150264</v>
      </c>
      <c r="L91" s="56"/>
      <c r="M91" s="30"/>
      <c r="O91" s="60">
        <v>42670</v>
      </c>
      <c r="P91" s="71">
        <v>10705</v>
      </c>
      <c r="Q91" s="36">
        <v>10642</v>
      </c>
      <c r="S91" s="60">
        <v>42669</v>
      </c>
      <c r="T91" s="71">
        <v>17160</v>
      </c>
      <c r="U91" s="36">
        <v>17160</v>
      </c>
      <c r="W91" s="60">
        <v>42669</v>
      </c>
      <c r="X91" s="71">
        <v>9075</v>
      </c>
      <c r="Y91" s="36">
        <v>9099</v>
      </c>
      <c r="AA91" s="60">
        <v>42669</v>
      </c>
      <c r="AB91" s="71">
        <v>6983.5</v>
      </c>
      <c r="AC91" s="36">
        <v>6974</v>
      </c>
      <c r="AE91" s="60">
        <v>42669</v>
      </c>
      <c r="AF91" s="71">
        <v>4538.5</v>
      </c>
      <c r="AG91" s="36">
        <v>4531</v>
      </c>
      <c r="AI91" s="60">
        <v>42670</v>
      </c>
      <c r="AJ91" s="71">
        <v>4853.75</v>
      </c>
      <c r="AK91" s="36">
        <v>4852</v>
      </c>
      <c r="AM91" s="83">
        <v>42670</v>
      </c>
      <c r="AN91" s="81">
        <v>30037.65010190865</v>
      </c>
      <c r="AO91" s="10">
        <v>7013.4771576182811</v>
      </c>
      <c r="AP91" s="10">
        <v>7570.6008702258068</v>
      </c>
      <c r="AQ91" s="10">
        <v>13233.149150572654</v>
      </c>
      <c r="AR91" s="10">
        <v>4107.7306111785265</v>
      </c>
      <c r="AS91" s="15">
        <v>-5157.638911538008</v>
      </c>
      <c r="AU91" s="60">
        <v>42669</v>
      </c>
      <c r="AV91" s="81">
        <v>7013.4771576182811</v>
      </c>
      <c r="AW91" s="10">
        <v>9233.6388287100563</v>
      </c>
      <c r="AX91" s="10">
        <v>11889.445953465438</v>
      </c>
      <c r="AY91" s="10">
        <v>14829.372150302837</v>
      </c>
      <c r="AZ91" s="15">
        <v>18227.867151064896</v>
      </c>
      <c r="BF91" s="86"/>
    </row>
    <row r="92" spans="2:58" s="4" customFormat="1" ht="12" customHeight="1" x14ac:dyDescent="0.2">
      <c r="B92" s="28"/>
      <c r="C92" s="38"/>
      <c r="D92" s="60">
        <f t="shared" si="8"/>
        <v>42668</v>
      </c>
      <c r="E92" s="8">
        <f t="shared" si="9"/>
        <v>4550</v>
      </c>
      <c r="F92" s="8">
        <f t="shared" si="10"/>
        <v>4567.5</v>
      </c>
      <c r="G92" s="9">
        <f t="shared" si="15"/>
        <v>3.8461538461538464E-3</v>
      </c>
      <c r="H92" s="10">
        <f t="shared" si="11"/>
        <v>168.57408923783373</v>
      </c>
      <c r="I92" s="10">
        <f t="shared" si="12"/>
        <v>94</v>
      </c>
      <c r="J92" s="10">
        <f t="shared" si="13"/>
        <v>62.574089237833732</v>
      </c>
      <c r="K92" s="15">
        <f t="shared" si="14"/>
        <v>15872.015256467435</v>
      </c>
      <c r="L92" s="56"/>
      <c r="M92" s="30"/>
      <c r="O92" s="60">
        <v>42669</v>
      </c>
      <c r="P92" s="71">
        <v>10743.5</v>
      </c>
      <c r="Q92" s="36">
        <v>10770</v>
      </c>
      <c r="S92" s="60">
        <v>42668</v>
      </c>
      <c r="T92" s="71">
        <v>17237</v>
      </c>
      <c r="U92" s="36">
        <v>17260</v>
      </c>
      <c r="W92" s="60">
        <v>42668</v>
      </c>
      <c r="X92" s="71">
        <v>9173.2000000000007</v>
      </c>
      <c r="Y92" s="36">
        <v>9162</v>
      </c>
      <c r="AA92" s="60">
        <v>42668</v>
      </c>
      <c r="AB92" s="71">
        <v>6959.5</v>
      </c>
      <c r="AC92" s="36">
        <v>6972.5</v>
      </c>
      <c r="AE92" s="60">
        <v>42668</v>
      </c>
      <c r="AF92" s="71">
        <v>4550</v>
      </c>
      <c r="AG92" s="36">
        <v>4567.5</v>
      </c>
      <c r="AI92" s="60">
        <v>42669</v>
      </c>
      <c r="AJ92" s="71">
        <v>4886</v>
      </c>
      <c r="AK92" s="36">
        <v>4874</v>
      </c>
      <c r="AM92" s="83">
        <v>42669</v>
      </c>
      <c r="AN92" s="81">
        <v>29851.98836094543</v>
      </c>
      <c r="AO92" s="10">
        <v>7040.9903851315084</v>
      </c>
      <c r="AP92" s="10">
        <v>7596.1192115336216</v>
      </c>
      <c r="AQ92" s="10">
        <v>13261.365854861593</v>
      </c>
      <c r="AR92" s="10">
        <v>4124.4251019965568</v>
      </c>
      <c r="AS92" s="15">
        <v>-5115.8939731117925</v>
      </c>
      <c r="AU92" s="60">
        <v>42668</v>
      </c>
      <c r="AV92" s="81">
        <v>7040.9903851315084</v>
      </c>
      <c r="AW92" s="10">
        <v>9261.1520562232836</v>
      </c>
      <c r="AX92" s="10">
        <v>11916.959180978665</v>
      </c>
      <c r="AY92" s="10">
        <v>14856.885377816065</v>
      </c>
      <c r="AZ92" s="15">
        <v>18255.380378578124</v>
      </c>
      <c r="BF92" s="86"/>
    </row>
    <row r="93" spans="2:58" s="4" customFormat="1" ht="12" customHeight="1" x14ac:dyDescent="0.2">
      <c r="B93" s="28"/>
      <c r="C93" s="38"/>
      <c r="D93" s="60">
        <f t="shared" si="8"/>
        <v>42667</v>
      </c>
      <c r="E93" s="8">
        <f t="shared" si="9"/>
        <v>4520.8999999999996</v>
      </c>
      <c r="F93" s="8">
        <f t="shared" si="10"/>
        <v>4538</v>
      </c>
      <c r="G93" s="9">
        <f t="shared" si="15"/>
        <v>3.7824327014533313E-3</v>
      </c>
      <c r="H93" s="10">
        <f t="shared" si="11"/>
        <v>167.29966634382345</v>
      </c>
      <c r="I93" s="10">
        <f t="shared" si="12"/>
        <v>94</v>
      </c>
      <c r="J93" s="10">
        <f t="shared" si="13"/>
        <v>61.299666343823446</v>
      </c>
      <c r="K93" s="15">
        <f t="shared" si="14"/>
        <v>15809.441167229601</v>
      </c>
      <c r="L93" s="56"/>
      <c r="M93" s="30"/>
      <c r="O93" s="60">
        <v>42668</v>
      </c>
      <c r="P93" s="71">
        <v>10765</v>
      </c>
      <c r="Q93" s="36">
        <v>10789</v>
      </c>
      <c r="S93" s="60">
        <v>42667</v>
      </c>
      <c r="T93" s="71">
        <v>17105</v>
      </c>
      <c r="U93" s="36">
        <v>17165</v>
      </c>
      <c r="W93" s="60">
        <v>42667</v>
      </c>
      <c r="X93" s="71">
        <v>9074.1</v>
      </c>
      <c r="Y93" s="36">
        <v>9106</v>
      </c>
      <c r="AA93" s="60">
        <v>42667</v>
      </c>
      <c r="AB93" s="71">
        <v>6985</v>
      </c>
      <c r="AC93" s="36">
        <v>7012.5</v>
      </c>
      <c r="AE93" s="60">
        <v>42667</v>
      </c>
      <c r="AF93" s="71">
        <v>4520.8999999999996</v>
      </c>
      <c r="AG93" s="36">
        <v>4538</v>
      </c>
      <c r="AI93" s="60">
        <v>42668</v>
      </c>
      <c r="AJ93" s="71">
        <v>4902.75</v>
      </c>
      <c r="AK93" s="36">
        <v>4906.25</v>
      </c>
      <c r="AM93" s="83">
        <v>42668</v>
      </c>
      <c r="AN93" s="81">
        <v>29837.251255185747</v>
      </c>
      <c r="AO93" s="10">
        <v>7068.5036126447358</v>
      </c>
      <c r="AP93" s="10">
        <v>7621.6375528414364</v>
      </c>
      <c r="AQ93" s="10">
        <v>13282.076692816825</v>
      </c>
      <c r="AR93" s="10">
        <v>4141.1195928145871</v>
      </c>
      <c r="AS93" s="15">
        <v>-5117.8213401655694</v>
      </c>
      <c r="AU93" s="60">
        <v>42667</v>
      </c>
      <c r="AV93" s="81">
        <v>7068.5036126447358</v>
      </c>
      <c r="AW93" s="10">
        <v>9288.6652837365109</v>
      </c>
      <c r="AX93" s="10">
        <v>11944.472408491893</v>
      </c>
      <c r="AY93" s="10">
        <v>14883.955213130954</v>
      </c>
      <c r="AZ93" s="15">
        <v>18262.450213893015</v>
      </c>
      <c r="BF93" s="86"/>
    </row>
    <row r="94" spans="2:58" s="4" customFormat="1" ht="12" customHeight="1" x14ac:dyDescent="0.2">
      <c r="B94" s="28"/>
      <c r="C94" s="38"/>
      <c r="D94" s="60">
        <f t="shared" si="8"/>
        <v>42664</v>
      </c>
      <c r="E94" s="8">
        <f t="shared" si="9"/>
        <v>4539.5</v>
      </c>
      <c r="F94" s="8">
        <f t="shared" si="10"/>
        <v>4539.5</v>
      </c>
      <c r="G94" s="9">
        <f t="shared" si="15"/>
        <v>0</v>
      </c>
      <c r="H94" s="10">
        <f t="shared" si="11"/>
        <v>94</v>
      </c>
      <c r="I94" s="10">
        <f t="shared" si="12"/>
        <v>94</v>
      </c>
      <c r="J94" s="10">
        <f t="shared" si="13"/>
        <v>-12</v>
      </c>
      <c r="K94" s="15">
        <f t="shared" si="14"/>
        <v>15748.141500885777</v>
      </c>
      <c r="L94" s="56"/>
      <c r="M94" s="30"/>
      <c r="O94" s="60">
        <v>42667</v>
      </c>
      <c r="P94" s="71">
        <v>10699</v>
      </c>
      <c r="Q94" s="36">
        <v>10699</v>
      </c>
      <c r="S94" s="60">
        <v>42664</v>
      </c>
      <c r="T94" s="71">
        <v>17075</v>
      </c>
      <c r="U94" s="36">
        <v>17145</v>
      </c>
      <c r="W94" s="60">
        <v>42664</v>
      </c>
      <c r="X94" s="71">
        <v>9055.2000000000007</v>
      </c>
      <c r="Y94" s="36">
        <v>9071</v>
      </c>
      <c r="AA94" s="60">
        <v>42664</v>
      </c>
      <c r="AB94" s="71">
        <v>6989.5</v>
      </c>
      <c r="AC94" s="36">
        <v>7009.5</v>
      </c>
      <c r="AE94" s="60">
        <v>42664</v>
      </c>
      <c r="AF94" s="71">
        <v>4539.5</v>
      </c>
      <c r="AG94" s="36">
        <v>4539.5</v>
      </c>
      <c r="AI94" s="60">
        <v>42667</v>
      </c>
      <c r="AJ94" s="71">
        <v>4843.25</v>
      </c>
      <c r="AK94" s="36">
        <v>4847.25</v>
      </c>
      <c r="AM94" s="83">
        <v>42667</v>
      </c>
      <c r="AN94" s="81">
        <v>29834.37217109769</v>
      </c>
      <c r="AO94" s="10">
        <v>7096.0168401579631</v>
      </c>
      <c r="AP94" s="10">
        <v>7647.1558941492513</v>
      </c>
      <c r="AQ94" s="10">
        <v>13199.334651260508</v>
      </c>
      <c r="AR94" s="10">
        <v>4157.8140836326174</v>
      </c>
      <c r="AS94" s="15">
        <v>-5076.076401739354</v>
      </c>
      <c r="AU94" s="60">
        <v>42664</v>
      </c>
      <c r="AV94" s="81">
        <v>7096.0168401579631</v>
      </c>
      <c r="AW94" s="10">
        <v>9312.2669720327322</v>
      </c>
      <c r="AX94" s="10">
        <v>11948.074096788114</v>
      </c>
      <c r="AY94" s="10">
        <v>14867.556901427175</v>
      </c>
      <c r="AZ94" s="15">
        <v>18226.051902189236</v>
      </c>
      <c r="BF94" s="86"/>
    </row>
    <row r="95" spans="2:58" s="4" customFormat="1" ht="12" customHeight="1" x14ac:dyDescent="0.2">
      <c r="B95" s="28"/>
      <c r="C95" s="38"/>
      <c r="D95" s="60">
        <f t="shared" si="8"/>
        <v>42663</v>
      </c>
      <c r="E95" s="8">
        <f t="shared" si="9"/>
        <v>4520</v>
      </c>
      <c r="F95" s="8">
        <f t="shared" si="10"/>
        <v>4530</v>
      </c>
      <c r="G95" s="9">
        <f t="shared" si="15"/>
        <v>2.2123893805309734E-3</v>
      </c>
      <c r="H95" s="10">
        <f t="shared" si="11"/>
        <v>135.8987999253763</v>
      </c>
      <c r="I95" s="10">
        <f t="shared" si="12"/>
        <v>94</v>
      </c>
      <c r="J95" s="10">
        <f t="shared" si="13"/>
        <v>29.898799925376295</v>
      </c>
      <c r="K95" s="15">
        <f t="shared" si="14"/>
        <v>15760.141500885777</v>
      </c>
      <c r="L95" s="56"/>
      <c r="M95" s="30"/>
      <c r="O95" s="60">
        <v>42664</v>
      </c>
      <c r="P95" s="71">
        <v>10695</v>
      </c>
      <c r="Q95" s="36">
        <v>10695</v>
      </c>
      <c r="S95" s="60">
        <v>42663</v>
      </c>
      <c r="T95" s="71">
        <v>17000</v>
      </c>
      <c r="U95" s="36">
        <v>17025</v>
      </c>
      <c r="W95" s="60">
        <v>42663</v>
      </c>
      <c r="X95" s="71">
        <v>8944.4</v>
      </c>
      <c r="Y95" s="36">
        <v>8974</v>
      </c>
      <c r="AA95" s="60">
        <v>42663</v>
      </c>
      <c r="AB95" s="71">
        <v>6983</v>
      </c>
      <c r="AC95" s="36">
        <v>6991</v>
      </c>
      <c r="AE95" s="60">
        <v>42663</v>
      </c>
      <c r="AF95" s="71">
        <v>4520</v>
      </c>
      <c r="AG95" s="36">
        <v>4530</v>
      </c>
      <c r="AI95" s="60">
        <v>42664</v>
      </c>
      <c r="AJ95" s="71">
        <v>4843.75</v>
      </c>
      <c r="AK95" s="36">
        <v>4844.25</v>
      </c>
      <c r="AM95" s="83">
        <v>42664</v>
      </c>
      <c r="AN95" s="81">
        <v>29851.558731207682</v>
      </c>
      <c r="AO95" s="10">
        <v>7123.5300676711904</v>
      </c>
      <c r="AP95" s="10">
        <v>7672.6742354570661</v>
      </c>
      <c r="AQ95" s="10">
        <v>13170.37125292211</v>
      </c>
      <c r="AR95" s="10">
        <v>4174.5085744506478</v>
      </c>
      <c r="AS95" s="15">
        <v>-5034.3314633131386</v>
      </c>
      <c r="AU95" s="60">
        <v>42663</v>
      </c>
      <c r="AV95" s="81">
        <v>7123.5300676711904</v>
      </c>
      <c r="AW95" s="10">
        <v>9324.0323705624069</v>
      </c>
      <c r="AX95" s="10">
        <v>11939.839495317787</v>
      </c>
      <c r="AY95" s="10">
        <v>14839.322299956848</v>
      </c>
      <c r="AZ95" s="15">
        <v>18177.817300718911</v>
      </c>
      <c r="BF95" s="86"/>
    </row>
    <row r="96" spans="2:58" s="4" customFormat="1" ht="12" customHeight="1" x14ac:dyDescent="0.2">
      <c r="B96" s="28"/>
      <c r="C96" s="38"/>
      <c r="D96" s="60">
        <f t="shared" si="8"/>
        <v>42662</v>
      </c>
      <c r="E96" s="8">
        <f t="shared" si="9"/>
        <v>4509</v>
      </c>
      <c r="F96" s="8">
        <f t="shared" si="10"/>
        <v>4511</v>
      </c>
      <c r="G96" s="9">
        <f t="shared" si="15"/>
        <v>4.4355732978487467E-4</v>
      </c>
      <c r="H96" s="10">
        <f t="shared" si="11"/>
        <v>100.52215891045432</v>
      </c>
      <c r="I96" s="10">
        <f t="shared" si="12"/>
        <v>94</v>
      </c>
      <c r="J96" s="10">
        <f t="shared" si="13"/>
        <v>-5.4778410895456773</v>
      </c>
      <c r="K96" s="15">
        <f t="shared" si="14"/>
        <v>15730.2427009604</v>
      </c>
      <c r="L96" s="56"/>
      <c r="M96" s="30"/>
      <c r="O96" s="60">
        <v>42663</v>
      </c>
      <c r="P96" s="71">
        <v>10647.5</v>
      </c>
      <c r="Q96" s="36">
        <v>10676.5</v>
      </c>
      <c r="S96" s="60">
        <v>42662</v>
      </c>
      <c r="T96" s="71">
        <v>16887</v>
      </c>
      <c r="U96" s="36">
        <v>16940</v>
      </c>
      <c r="W96" s="60">
        <v>42662</v>
      </c>
      <c r="X96" s="71">
        <v>8864</v>
      </c>
      <c r="Y96" s="36">
        <v>8878</v>
      </c>
      <c r="AA96" s="60">
        <v>42662</v>
      </c>
      <c r="AB96" s="71">
        <v>6957.5</v>
      </c>
      <c r="AC96" s="36">
        <v>6971.5</v>
      </c>
      <c r="AE96" s="60">
        <v>42662</v>
      </c>
      <c r="AF96" s="71">
        <v>4509</v>
      </c>
      <c r="AG96" s="36">
        <v>4511</v>
      </c>
      <c r="AI96" s="60">
        <v>42663</v>
      </c>
      <c r="AJ96" s="71">
        <v>4830.25</v>
      </c>
      <c r="AK96" s="36">
        <v>4828.25</v>
      </c>
      <c r="AM96" s="83">
        <v>42663</v>
      </c>
      <c r="AN96" s="81">
        <v>29868.745291317675</v>
      </c>
      <c r="AO96" s="10">
        <v>7151.0432951844177</v>
      </c>
      <c r="AP96" s="10">
        <v>7698.1925767648809</v>
      </c>
      <c r="AQ96" s="10">
        <v>13198.58795721105</v>
      </c>
      <c r="AR96" s="10">
        <v>4191.2030652686781</v>
      </c>
      <c r="AS96" s="15">
        <v>-4992.5865248869231</v>
      </c>
      <c r="AU96" s="60">
        <v>42662</v>
      </c>
      <c r="AV96" s="81">
        <v>7151.0432951844177</v>
      </c>
      <c r="AW96" s="10">
        <v>9351.5455980756342</v>
      </c>
      <c r="AX96" s="10">
        <v>11967.352722831014</v>
      </c>
      <c r="AY96" s="10">
        <v>14863.667149007579</v>
      </c>
      <c r="AZ96" s="15">
        <v>18182.162149769643</v>
      </c>
      <c r="BF96" s="86"/>
    </row>
    <row r="97" spans="2:58" s="4" customFormat="1" ht="12" customHeight="1" x14ac:dyDescent="0.2">
      <c r="B97" s="28"/>
      <c r="C97" s="38"/>
      <c r="D97" s="60">
        <f t="shared" si="8"/>
        <v>42661</v>
      </c>
      <c r="E97" s="8">
        <f t="shared" si="9"/>
        <v>4450</v>
      </c>
      <c r="F97" s="8">
        <f t="shared" si="10"/>
        <v>4469</v>
      </c>
      <c r="G97" s="9">
        <f t="shared" si="15"/>
        <v>4.2696629213483149E-3</v>
      </c>
      <c r="H97" s="10">
        <f t="shared" si="11"/>
        <v>177.0442707417231</v>
      </c>
      <c r="I97" s="10">
        <f t="shared" si="12"/>
        <v>94</v>
      </c>
      <c r="J97" s="10">
        <f t="shared" si="13"/>
        <v>71.044270741723096</v>
      </c>
      <c r="K97" s="15">
        <f t="shared" si="14"/>
        <v>15735.720542049945</v>
      </c>
      <c r="L97" s="56"/>
      <c r="M97" s="30"/>
      <c r="O97" s="60">
        <v>42662</v>
      </c>
      <c r="P97" s="71">
        <v>10625</v>
      </c>
      <c r="Q97" s="36">
        <v>10615.5</v>
      </c>
      <c r="S97" s="60">
        <v>42661</v>
      </c>
      <c r="T97" s="71">
        <v>16591</v>
      </c>
      <c r="U97" s="36">
        <v>16690</v>
      </c>
      <c r="W97" s="60">
        <v>42661</v>
      </c>
      <c r="X97" s="71">
        <v>8719.6</v>
      </c>
      <c r="Y97" s="36">
        <v>8785</v>
      </c>
      <c r="AA97" s="60">
        <v>42661</v>
      </c>
      <c r="AB97" s="71">
        <v>6902.5</v>
      </c>
      <c r="AC97" s="36">
        <v>6911.5</v>
      </c>
      <c r="AE97" s="60">
        <v>42661</v>
      </c>
      <c r="AF97" s="71">
        <v>4450</v>
      </c>
      <c r="AG97" s="36">
        <v>4469</v>
      </c>
      <c r="AI97" s="60">
        <v>42662</v>
      </c>
      <c r="AJ97" s="71">
        <v>4827</v>
      </c>
      <c r="AK97" s="36">
        <v>4823.75</v>
      </c>
      <c r="AM97" s="83">
        <v>42662</v>
      </c>
      <c r="AN97" s="81">
        <v>29841.156368977743</v>
      </c>
      <c r="AO97" s="10">
        <v>7178.5565226976451</v>
      </c>
      <c r="AP97" s="10">
        <v>7723.7109180726957</v>
      </c>
      <c r="AQ97" s="10">
        <v>13212.085457756526</v>
      </c>
      <c r="AR97" s="10">
        <v>4207.8975560867084</v>
      </c>
      <c r="AS97" s="15">
        <v>-4950.8415864607077</v>
      </c>
      <c r="AU97" s="60">
        <v>42661</v>
      </c>
      <c r="AV97" s="81">
        <v>7178.5565226976451</v>
      </c>
      <c r="AW97" s="10">
        <v>9379.0588255888615</v>
      </c>
      <c r="AX97" s="10">
        <v>11978.339158344008</v>
      </c>
      <c r="AY97" s="10">
        <v>14854.653584520573</v>
      </c>
      <c r="AZ97" s="15">
        <v>18153.148585282637</v>
      </c>
      <c r="BF97" s="86"/>
    </row>
    <row r="98" spans="2:58" s="4" customFormat="1" ht="12" customHeight="1" x14ac:dyDescent="0.2">
      <c r="B98" s="28"/>
      <c r="C98" s="38"/>
      <c r="D98" s="60">
        <f t="shared" si="8"/>
        <v>42660</v>
      </c>
      <c r="E98" s="8">
        <f t="shared" si="9"/>
        <v>4471</v>
      </c>
      <c r="F98" s="8">
        <f t="shared" si="10"/>
        <v>4450</v>
      </c>
      <c r="G98" s="9">
        <f t="shared" si="15"/>
        <v>-4.6969358085439498E-3</v>
      </c>
      <c r="H98" s="10">
        <f t="shared" si="11"/>
        <v>94</v>
      </c>
      <c r="I98" s="10">
        <f t="shared" si="12"/>
        <v>185.58972848563582</v>
      </c>
      <c r="J98" s="10">
        <f t="shared" si="13"/>
        <v>79.589728485635817</v>
      </c>
      <c r="K98" s="15">
        <f t="shared" si="14"/>
        <v>15664.676271308223</v>
      </c>
      <c r="L98" s="56"/>
      <c r="M98" s="30"/>
      <c r="O98" s="60">
        <v>42661</v>
      </c>
      <c r="P98" s="71">
        <v>10488</v>
      </c>
      <c r="Q98" s="36">
        <v>10550.5</v>
      </c>
      <c r="S98" s="60">
        <v>42660</v>
      </c>
      <c r="T98" s="71">
        <v>16536</v>
      </c>
      <c r="U98" s="36">
        <v>16515</v>
      </c>
      <c r="W98" s="60">
        <v>42660</v>
      </c>
      <c r="X98" s="71">
        <v>8755.2999999999993</v>
      </c>
      <c r="Y98" s="36">
        <v>8701</v>
      </c>
      <c r="AA98" s="60">
        <v>42660</v>
      </c>
      <c r="AB98" s="71">
        <v>6976</v>
      </c>
      <c r="AC98" s="36">
        <v>6976</v>
      </c>
      <c r="AE98" s="60">
        <v>42660</v>
      </c>
      <c r="AF98" s="71">
        <v>4471</v>
      </c>
      <c r="AG98" s="36">
        <v>4450</v>
      </c>
      <c r="AI98" s="60">
        <v>42661</v>
      </c>
      <c r="AJ98" s="71">
        <v>4803.25</v>
      </c>
      <c r="AK98" s="36">
        <v>4802.25</v>
      </c>
      <c r="AM98" s="83">
        <v>42661</v>
      </c>
      <c r="AN98" s="81">
        <v>29858.342929087736</v>
      </c>
      <c r="AO98" s="10">
        <v>7172.9713246285701</v>
      </c>
      <c r="AP98" s="10">
        <v>7686.4632076770149</v>
      </c>
      <c r="AQ98" s="10">
        <v>13240.302162045466</v>
      </c>
      <c r="AR98" s="10">
        <v>4224.5920469047387</v>
      </c>
      <c r="AS98" s="15">
        <v>-4909.0966480344923</v>
      </c>
      <c r="AU98" s="60">
        <v>42660</v>
      </c>
      <c r="AV98" s="81">
        <v>7172.9713246285701</v>
      </c>
      <c r="AW98" s="10">
        <v>9353.4736275197865</v>
      </c>
      <c r="AX98" s="10">
        <v>11932.753960274933</v>
      </c>
      <c r="AY98" s="10">
        <v>14789.068386451498</v>
      </c>
      <c r="AZ98" s="15">
        <v>18067.563387213562</v>
      </c>
      <c r="BF98" s="86"/>
    </row>
    <row r="99" spans="2:58" s="4" customFormat="1" ht="12" customHeight="1" x14ac:dyDescent="0.2">
      <c r="B99" s="28"/>
      <c r="C99" s="38"/>
      <c r="D99" s="60">
        <f t="shared" si="8"/>
        <v>42657</v>
      </c>
      <c r="E99" s="8">
        <f t="shared" si="9"/>
        <v>4404.5</v>
      </c>
      <c r="F99" s="8">
        <f t="shared" si="10"/>
        <v>4428.5</v>
      </c>
      <c r="G99" s="9">
        <f t="shared" si="15"/>
        <v>5.4489726416165288E-3</v>
      </c>
      <c r="H99" s="10">
        <f t="shared" si="11"/>
        <v>200.63046514708736</v>
      </c>
      <c r="I99" s="10">
        <f t="shared" si="12"/>
        <v>94</v>
      </c>
      <c r="J99" s="10">
        <f t="shared" si="13"/>
        <v>94.630465147087364</v>
      </c>
      <c r="K99" s="15">
        <f t="shared" si="14"/>
        <v>15585.086542822586</v>
      </c>
      <c r="L99" s="56"/>
      <c r="M99" s="30"/>
      <c r="O99" s="60">
        <v>42660</v>
      </c>
      <c r="P99" s="71">
        <v>10577</v>
      </c>
      <c r="Q99" s="36">
        <v>10521.5</v>
      </c>
      <c r="S99" s="60">
        <v>42657</v>
      </c>
      <c r="T99" s="71">
        <v>16209</v>
      </c>
      <c r="U99" s="36">
        <v>16215</v>
      </c>
      <c r="W99" s="60">
        <v>42657</v>
      </c>
      <c r="X99" s="71">
        <v>8592.7999999999993</v>
      </c>
      <c r="Y99" s="36">
        <v>8625</v>
      </c>
      <c r="AA99" s="60">
        <v>42657</v>
      </c>
      <c r="AB99" s="71">
        <v>6944</v>
      </c>
      <c r="AC99" s="36">
        <v>6959</v>
      </c>
      <c r="AE99" s="60">
        <v>42657</v>
      </c>
      <c r="AF99" s="71">
        <v>4404.5</v>
      </c>
      <c r="AG99" s="36">
        <v>4428.5</v>
      </c>
      <c r="AI99" s="60">
        <v>42660</v>
      </c>
      <c r="AJ99" s="71">
        <v>4804.25</v>
      </c>
      <c r="AK99" s="36">
        <v>4803.5</v>
      </c>
      <c r="AM99" s="83">
        <v>42660</v>
      </c>
      <c r="AN99" s="81">
        <v>29668.976636297575</v>
      </c>
      <c r="AO99" s="10">
        <v>7200.4845521417974</v>
      </c>
      <c r="AP99" s="10">
        <v>7675.1832249038571</v>
      </c>
      <c r="AQ99" s="10">
        <v>13268.518866334405</v>
      </c>
      <c r="AR99" s="10">
        <v>4239.0005761428747</v>
      </c>
      <c r="AS99" s="15">
        <v>-4867.3517096082769</v>
      </c>
      <c r="AU99" s="60">
        <v>42657</v>
      </c>
      <c r="AV99" s="81">
        <v>7200.4845521417974</v>
      </c>
      <c r="AW99" s="10">
        <v>9380.9868550330139</v>
      </c>
      <c r="AX99" s="10">
        <v>11960.26718778816</v>
      </c>
      <c r="AY99" s="10">
        <v>14816.581613964725</v>
      </c>
      <c r="AZ99" s="15">
        <v>18075.920871797462</v>
      </c>
      <c r="BF99" s="86"/>
    </row>
    <row r="100" spans="2:58" s="4" customFormat="1" ht="12" customHeight="1" x14ac:dyDescent="0.2">
      <c r="B100" s="28"/>
      <c r="C100" s="38"/>
      <c r="D100" s="60">
        <f t="shared" si="8"/>
        <v>42656</v>
      </c>
      <c r="E100" s="8">
        <f t="shared" si="9"/>
        <v>4451.5</v>
      </c>
      <c r="F100" s="8">
        <f t="shared" si="10"/>
        <v>4425.5</v>
      </c>
      <c r="G100" s="9">
        <f t="shared" si="15"/>
        <v>-5.8407278445467819E-3</v>
      </c>
      <c r="H100" s="10">
        <f t="shared" si="11"/>
        <v>94</v>
      </c>
      <c r="I100" s="10">
        <f t="shared" si="12"/>
        <v>208.46556920569245</v>
      </c>
      <c r="J100" s="10">
        <f t="shared" si="13"/>
        <v>102.46556920569242</v>
      </c>
      <c r="K100" s="15">
        <f t="shared" si="14"/>
        <v>15490.456077675499</v>
      </c>
      <c r="L100" s="56"/>
      <c r="M100" s="30"/>
      <c r="O100" s="60">
        <v>42657</v>
      </c>
      <c r="P100" s="71">
        <v>10397</v>
      </c>
      <c r="Q100" s="36">
        <v>10460</v>
      </c>
      <c r="S100" s="60">
        <v>42656</v>
      </c>
      <c r="T100" s="71">
        <v>16406</v>
      </c>
      <c r="U100" s="36">
        <v>16305</v>
      </c>
      <c r="W100" s="60">
        <v>42656</v>
      </c>
      <c r="X100" s="71">
        <v>8674.5</v>
      </c>
      <c r="Y100" s="36">
        <v>8613</v>
      </c>
      <c r="AA100" s="60">
        <v>42656</v>
      </c>
      <c r="AB100" s="71">
        <v>6981</v>
      </c>
      <c r="AC100" s="36">
        <v>7001.5</v>
      </c>
      <c r="AE100" s="60">
        <v>42656</v>
      </c>
      <c r="AF100" s="71">
        <v>4451.5</v>
      </c>
      <c r="AG100" s="36">
        <v>4425.5</v>
      </c>
      <c r="AI100" s="60">
        <v>42657</v>
      </c>
      <c r="AJ100" s="71">
        <v>4796</v>
      </c>
      <c r="AK100" s="36">
        <v>4796</v>
      </c>
      <c r="AM100" s="83">
        <v>42657</v>
      </c>
      <c r="AN100" s="81">
        <v>29515.208188074233</v>
      </c>
      <c r="AO100" s="10">
        <v>7227.9977796550247</v>
      </c>
      <c r="AP100" s="10">
        <v>7700.7015662116719</v>
      </c>
      <c r="AQ100" s="10">
        <v>13274.620306036479</v>
      </c>
      <c r="AR100" s="10">
        <v>4238.3683687195589</v>
      </c>
      <c r="AS100" s="15">
        <v>-4825.6067711820615</v>
      </c>
      <c r="AU100" s="60">
        <v>42656</v>
      </c>
      <c r="AV100" s="81">
        <v>7227.9977796550247</v>
      </c>
      <c r="AW100" s="10">
        <v>9408.5000825462412</v>
      </c>
      <c r="AX100" s="10">
        <v>11987.780415301388</v>
      </c>
      <c r="AY100" s="10">
        <v>14844.094841477952</v>
      </c>
      <c r="AZ100" s="15">
        <v>18102.27419108804</v>
      </c>
      <c r="BF100" s="86"/>
    </row>
    <row r="101" spans="2:58" s="4" customFormat="1" ht="12" customHeight="1" x14ac:dyDescent="0.2">
      <c r="B101" s="28"/>
      <c r="C101" s="38"/>
      <c r="D101" s="60">
        <f t="shared" si="8"/>
        <v>42655</v>
      </c>
      <c r="E101" s="8">
        <f t="shared" si="9"/>
        <v>4467.5</v>
      </c>
      <c r="F101" s="8">
        <f t="shared" si="10"/>
        <v>4464.5</v>
      </c>
      <c r="G101" s="9">
        <f t="shared" si="15"/>
        <v>-6.7151650811415778E-4</v>
      </c>
      <c r="H101" s="10">
        <f t="shared" si="11"/>
        <v>94</v>
      </c>
      <c r="I101" s="10">
        <f t="shared" si="12"/>
        <v>105.08134247704</v>
      </c>
      <c r="J101" s="10">
        <f t="shared" si="13"/>
        <v>-0.91865752296001801</v>
      </c>
      <c r="K101" s="15">
        <f t="shared" si="14"/>
        <v>15387.990508469806</v>
      </c>
      <c r="L101" s="56"/>
      <c r="M101" s="30"/>
      <c r="O101" s="60">
        <v>42656</v>
      </c>
      <c r="P101" s="71">
        <v>10508.5</v>
      </c>
      <c r="Q101" s="36">
        <v>10453</v>
      </c>
      <c r="S101" s="60">
        <v>42655</v>
      </c>
      <c r="T101" s="71">
        <v>16437</v>
      </c>
      <c r="U101" s="36">
        <v>16430</v>
      </c>
      <c r="W101" s="60">
        <v>42655</v>
      </c>
      <c r="X101" s="71">
        <v>8671.1</v>
      </c>
      <c r="Y101" s="36">
        <v>8695</v>
      </c>
      <c r="AA101" s="60">
        <v>42655</v>
      </c>
      <c r="AB101" s="71">
        <v>7026.5</v>
      </c>
      <c r="AC101" s="36">
        <v>7052.5</v>
      </c>
      <c r="AE101" s="60">
        <v>42655</v>
      </c>
      <c r="AF101" s="71">
        <v>4467.5</v>
      </c>
      <c r="AG101" s="36">
        <v>4464.5</v>
      </c>
      <c r="AI101" s="60">
        <v>42656</v>
      </c>
      <c r="AJ101" s="71">
        <v>4813.5</v>
      </c>
      <c r="AK101" s="36">
        <v>4804.75</v>
      </c>
      <c r="AM101" s="83">
        <v>42656</v>
      </c>
      <c r="AN101" s="81">
        <v>29320.829456972166</v>
      </c>
      <c r="AO101" s="10">
        <v>7218.6287076869039</v>
      </c>
      <c r="AP101" s="10">
        <v>7671.6658207320843</v>
      </c>
      <c r="AQ101" s="10">
        <v>13241.901556046583</v>
      </c>
      <c r="AR101" s="10">
        <v>4229.9010572376383</v>
      </c>
      <c r="AS101" s="15">
        <v>-4783.8618327558461</v>
      </c>
      <c r="AU101" s="60">
        <v>42655</v>
      </c>
      <c r="AV101" s="81">
        <v>7218.6287076869039</v>
      </c>
      <c r="AW101" s="10">
        <v>9379.1310105781195</v>
      </c>
      <c r="AX101" s="10">
        <v>11938.411343333266</v>
      </c>
      <c r="AY101" s="10">
        <v>14774.725769509831</v>
      </c>
      <c r="AZ101" s="15">
        <v>18012.905119119918</v>
      </c>
      <c r="BF101" s="86"/>
    </row>
    <row r="102" spans="2:58" s="4" customFormat="1" ht="12" customHeight="1" x14ac:dyDescent="0.2">
      <c r="B102" s="28"/>
      <c r="C102" s="38"/>
      <c r="D102" s="60">
        <f t="shared" si="8"/>
        <v>42654</v>
      </c>
      <c r="E102" s="8">
        <f t="shared" si="9"/>
        <v>4493</v>
      </c>
      <c r="F102" s="8">
        <f t="shared" si="10"/>
        <v>4480</v>
      </c>
      <c r="G102" s="9">
        <f t="shared" si="15"/>
        <v>-2.8933897173380814E-3</v>
      </c>
      <c r="H102" s="10">
        <f t="shared" si="11"/>
        <v>94</v>
      </c>
      <c r="I102" s="10">
        <f t="shared" si="12"/>
        <v>149.51880666151845</v>
      </c>
      <c r="J102" s="10">
        <f t="shared" si="13"/>
        <v>43.518806661518454</v>
      </c>
      <c r="K102" s="15">
        <f t="shared" si="14"/>
        <v>15388.909165992765</v>
      </c>
      <c r="L102" s="56"/>
      <c r="M102" s="30"/>
      <c r="O102" s="60">
        <v>42655</v>
      </c>
      <c r="P102" s="71">
        <v>10562</v>
      </c>
      <c r="Q102" s="36">
        <v>10575</v>
      </c>
      <c r="S102" s="60">
        <v>42654</v>
      </c>
      <c r="T102" s="71">
        <v>16571</v>
      </c>
      <c r="U102" s="36">
        <v>16505</v>
      </c>
      <c r="W102" s="60">
        <v>42654</v>
      </c>
      <c r="X102" s="71">
        <v>8687.5</v>
      </c>
      <c r="Y102" s="36">
        <v>8679</v>
      </c>
      <c r="AA102" s="60">
        <v>42654</v>
      </c>
      <c r="AB102" s="71">
        <v>7060.5</v>
      </c>
      <c r="AC102" s="36">
        <v>7068.5</v>
      </c>
      <c r="AE102" s="60">
        <v>42654</v>
      </c>
      <c r="AF102" s="71">
        <v>4493</v>
      </c>
      <c r="AG102" s="36">
        <v>4480</v>
      </c>
      <c r="AI102" s="60">
        <v>42655</v>
      </c>
      <c r="AJ102" s="71">
        <v>4827</v>
      </c>
      <c r="AK102" s="36">
        <v>4822.25</v>
      </c>
      <c r="AM102" s="83">
        <v>42655</v>
      </c>
      <c r="AN102" s="81">
        <v>29165.350795265731</v>
      </c>
      <c r="AO102" s="10">
        <v>7246.1419352001312</v>
      </c>
      <c r="AP102" s="10">
        <v>7697.1841620398991</v>
      </c>
      <c r="AQ102" s="10">
        <v>13170.996032150349</v>
      </c>
      <c r="AR102" s="10">
        <v>4246.5955480556686</v>
      </c>
      <c r="AS102" s="15">
        <v>-4753.8795681755419</v>
      </c>
      <c r="AU102" s="60">
        <v>42654</v>
      </c>
      <c r="AV102" s="81">
        <v>7246.1419352001312</v>
      </c>
      <c r="AW102" s="10">
        <v>9406.6442380913468</v>
      </c>
      <c r="AX102" s="10">
        <v>11965.924570846493</v>
      </c>
      <c r="AY102" s="10">
        <v>14802.238997023058</v>
      </c>
      <c r="AZ102" s="15">
        <v>18038.144363526895</v>
      </c>
      <c r="BF102" s="86"/>
    </row>
    <row r="103" spans="2:58" s="4" customFormat="1" ht="12" customHeight="1" x14ac:dyDescent="0.2">
      <c r="B103" s="28"/>
      <c r="C103" s="38"/>
      <c r="D103" s="60">
        <f t="shared" si="8"/>
        <v>42653</v>
      </c>
      <c r="E103" s="8">
        <f t="shared" si="9"/>
        <v>4446</v>
      </c>
      <c r="F103" s="8">
        <f t="shared" si="10"/>
        <v>4454</v>
      </c>
      <c r="G103" s="9">
        <f t="shared" si="15"/>
        <v>1.7993702204228521E-3</v>
      </c>
      <c r="H103" s="10">
        <f t="shared" si="11"/>
        <v>127.63841672321388</v>
      </c>
      <c r="I103" s="10">
        <f t="shared" si="12"/>
        <v>94</v>
      </c>
      <c r="J103" s="10">
        <f t="shared" si="13"/>
        <v>21.638416723213879</v>
      </c>
      <c r="K103" s="15">
        <f t="shared" si="14"/>
        <v>15345.390359331246</v>
      </c>
      <c r="L103" s="56"/>
      <c r="M103" s="30"/>
      <c r="O103" s="60">
        <v>42654</v>
      </c>
      <c r="P103" s="71">
        <v>10623</v>
      </c>
      <c r="Q103" s="36">
        <v>10587</v>
      </c>
      <c r="S103" s="60">
        <v>42653</v>
      </c>
      <c r="T103" s="71">
        <v>16347</v>
      </c>
      <c r="U103" s="36">
        <v>16315</v>
      </c>
      <c r="W103" s="60">
        <v>42653</v>
      </c>
      <c r="X103" s="71">
        <v>8619.9</v>
      </c>
      <c r="Y103" s="36">
        <v>8624</v>
      </c>
      <c r="AA103" s="60">
        <v>42653</v>
      </c>
      <c r="AB103" s="71">
        <v>7016.5</v>
      </c>
      <c r="AC103" s="36">
        <v>7030</v>
      </c>
      <c r="AE103" s="60">
        <v>42653</v>
      </c>
      <c r="AF103" s="71">
        <v>4446</v>
      </c>
      <c r="AG103" s="36">
        <v>4454</v>
      </c>
      <c r="AI103" s="60">
        <v>42654</v>
      </c>
      <c r="AJ103" s="71">
        <v>4893.25</v>
      </c>
      <c r="AK103" s="36">
        <v>4892</v>
      </c>
      <c r="AM103" s="83">
        <v>42654</v>
      </c>
      <c r="AN103" s="81">
        <v>29182.537355375724</v>
      </c>
      <c r="AO103" s="10">
        <v>7273.6551627133585</v>
      </c>
      <c r="AP103" s="10">
        <v>7722.7025033477139</v>
      </c>
      <c r="AQ103" s="10">
        <v>13199.212736439289</v>
      </c>
      <c r="AR103" s="10">
        <v>4263.2900388736989</v>
      </c>
      <c r="AS103" s="15">
        <v>-4712.1346297493265</v>
      </c>
      <c r="AU103" s="60">
        <v>42653</v>
      </c>
      <c r="AV103" s="81">
        <v>7273.6551627133585</v>
      </c>
      <c r="AW103" s="10">
        <v>9420.7436193333269</v>
      </c>
      <c r="AX103" s="10">
        <v>11960.023952088473</v>
      </c>
      <c r="AY103" s="10">
        <v>14776.338378265038</v>
      </c>
      <c r="AZ103" s="15">
        <v>17992.243744768875</v>
      </c>
      <c r="BF103" s="86"/>
    </row>
    <row r="104" spans="2:58" s="4" customFormat="1" ht="12" customHeight="1" x14ac:dyDescent="0.2">
      <c r="B104" s="28"/>
      <c r="C104" s="38"/>
      <c r="D104" s="60">
        <f t="shared" si="8"/>
        <v>42650</v>
      </c>
      <c r="E104" s="8">
        <f t="shared" si="9"/>
        <v>4476</v>
      </c>
      <c r="F104" s="8">
        <f t="shared" si="10"/>
        <v>4479</v>
      </c>
      <c r="G104" s="9">
        <f t="shared" si="15"/>
        <v>6.7024128686327079E-4</v>
      </c>
      <c r="H104" s="10">
        <f t="shared" si="11"/>
        <v>105.05583805202225</v>
      </c>
      <c r="I104" s="10">
        <f t="shared" si="12"/>
        <v>94</v>
      </c>
      <c r="J104" s="10">
        <f t="shared" si="13"/>
        <v>-0.94416194797776143</v>
      </c>
      <c r="K104" s="15">
        <f t="shared" si="14"/>
        <v>15323.751942608033</v>
      </c>
      <c r="L104" s="56"/>
      <c r="M104" s="30"/>
      <c r="O104" s="60">
        <v>42653</v>
      </c>
      <c r="P104" s="71">
        <v>10488.5</v>
      </c>
      <c r="Q104" s="36">
        <v>10496</v>
      </c>
      <c r="S104" s="60">
        <v>42650</v>
      </c>
      <c r="T104" s="71">
        <v>16462</v>
      </c>
      <c r="U104" s="36">
        <v>16475</v>
      </c>
      <c r="W104" s="60">
        <v>42650</v>
      </c>
      <c r="X104" s="71">
        <v>8765.7000000000007</v>
      </c>
      <c r="Y104" s="36">
        <v>8756</v>
      </c>
      <c r="AA104" s="60">
        <v>42650</v>
      </c>
      <c r="AB104" s="71">
        <v>6977</v>
      </c>
      <c r="AC104" s="36">
        <v>7008</v>
      </c>
      <c r="AE104" s="60">
        <v>42650</v>
      </c>
      <c r="AF104" s="71">
        <v>4476</v>
      </c>
      <c r="AG104" s="36">
        <v>4479</v>
      </c>
      <c r="AI104" s="60">
        <v>42653</v>
      </c>
      <c r="AJ104" s="71">
        <v>4859</v>
      </c>
      <c r="AK104" s="36">
        <v>4868</v>
      </c>
      <c r="AM104" s="83">
        <v>42653</v>
      </c>
      <c r="AN104" s="81">
        <v>29121.686975447665</v>
      </c>
      <c r="AO104" s="10">
        <v>7301.1683902265859</v>
      </c>
      <c r="AP104" s="10">
        <v>7748.2208446555287</v>
      </c>
      <c r="AQ104" s="10">
        <v>13217.119278564518</v>
      </c>
      <c r="AR104" s="10">
        <v>4279.9845296917292</v>
      </c>
      <c r="AS104" s="15">
        <v>-4670.389691323111</v>
      </c>
      <c r="AU104" s="60">
        <v>42650</v>
      </c>
      <c r="AV104" s="81">
        <v>7301.1683902265859</v>
      </c>
      <c r="AW104" s="10">
        <v>9448.2568468465543</v>
      </c>
      <c r="AX104" s="10">
        <v>11987.537179601701</v>
      </c>
      <c r="AY104" s="10">
        <v>14790.944077480757</v>
      </c>
      <c r="AZ104" s="15">
        <v>17986.849443984596</v>
      </c>
      <c r="BF104" s="86"/>
    </row>
    <row r="105" spans="2:58" s="4" customFormat="1" ht="12" customHeight="1" x14ac:dyDescent="0.2">
      <c r="B105" s="28"/>
      <c r="C105" s="38"/>
      <c r="D105" s="60">
        <f t="shared" si="8"/>
        <v>42649</v>
      </c>
      <c r="E105" s="8">
        <f t="shared" si="9"/>
        <v>4485.5</v>
      </c>
      <c r="F105" s="8">
        <f t="shared" si="10"/>
        <v>4492</v>
      </c>
      <c r="G105" s="9">
        <f t="shared" si="15"/>
        <v>1.4491138111693235E-3</v>
      </c>
      <c r="H105" s="10">
        <f t="shared" si="11"/>
        <v>120.6332885381433</v>
      </c>
      <c r="I105" s="10">
        <f t="shared" si="12"/>
        <v>94</v>
      </c>
      <c r="J105" s="10">
        <f t="shared" si="13"/>
        <v>14.63328853814329</v>
      </c>
      <c r="K105" s="15">
        <f t="shared" si="14"/>
        <v>15324.696104556011</v>
      </c>
      <c r="L105" s="56"/>
      <c r="M105" s="30"/>
      <c r="O105" s="60">
        <v>42650</v>
      </c>
      <c r="P105" s="71">
        <v>10584</v>
      </c>
      <c r="Q105" s="36">
        <v>10560.5</v>
      </c>
      <c r="S105" s="60">
        <v>42649</v>
      </c>
      <c r="T105" s="71">
        <v>16417</v>
      </c>
      <c r="U105" s="36">
        <v>16460</v>
      </c>
      <c r="W105" s="60">
        <v>42649</v>
      </c>
      <c r="X105" s="71">
        <v>8769.2000000000007</v>
      </c>
      <c r="Y105" s="36">
        <v>8805</v>
      </c>
      <c r="AA105" s="60">
        <v>42649</v>
      </c>
      <c r="AB105" s="71">
        <v>6996</v>
      </c>
      <c r="AC105" s="36">
        <v>6997</v>
      </c>
      <c r="AE105" s="60">
        <v>42649</v>
      </c>
      <c r="AF105" s="71">
        <v>4485.5</v>
      </c>
      <c r="AG105" s="36">
        <v>4492</v>
      </c>
      <c r="AI105" s="60">
        <v>42650</v>
      </c>
      <c r="AJ105" s="71">
        <v>4872</v>
      </c>
      <c r="AK105" s="36">
        <v>4870.25</v>
      </c>
      <c r="AM105" s="83">
        <v>42650</v>
      </c>
      <c r="AN105" s="81">
        <v>29138.873535557657</v>
      </c>
      <c r="AO105" s="10">
        <v>7328.6816177398132</v>
      </c>
      <c r="AP105" s="10">
        <v>7773.7391859633435</v>
      </c>
      <c r="AQ105" s="10">
        <v>13109.069109854752</v>
      </c>
      <c r="AR105" s="10">
        <v>4296.6790205097595</v>
      </c>
      <c r="AS105" s="15">
        <v>-4642.1288705973466</v>
      </c>
      <c r="AU105" s="60">
        <v>42649</v>
      </c>
      <c r="AV105" s="81">
        <v>7328.6816177398132</v>
      </c>
      <c r="AW105" s="10">
        <v>9475.7700743597816</v>
      </c>
      <c r="AX105" s="10">
        <v>12015.050407114928</v>
      </c>
      <c r="AY105" s="10">
        <v>14818.457304993985</v>
      </c>
      <c r="AZ105" s="15">
        <v>18004.812108038866</v>
      </c>
      <c r="BF105" s="86"/>
    </row>
    <row r="106" spans="2:58" s="4" customFormat="1" ht="12" customHeight="1" x14ac:dyDescent="0.2">
      <c r="B106" s="28"/>
      <c r="C106" s="38"/>
      <c r="D106" s="60">
        <f t="shared" si="8"/>
        <v>42648</v>
      </c>
      <c r="E106" s="8">
        <f t="shared" si="9"/>
        <v>4499</v>
      </c>
      <c r="F106" s="8">
        <f t="shared" si="10"/>
        <v>4482.5</v>
      </c>
      <c r="G106" s="9">
        <f t="shared" si="15"/>
        <v>-3.667481662591687E-3</v>
      </c>
      <c r="H106" s="10">
        <f t="shared" si="11"/>
        <v>94</v>
      </c>
      <c r="I106" s="10">
        <f t="shared" si="12"/>
        <v>165.00064556659055</v>
      </c>
      <c r="J106" s="10">
        <f t="shared" si="13"/>
        <v>59.000645566590549</v>
      </c>
      <c r="K106" s="15">
        <f t="shared" si="14"/>
        <v>15310.062816017868</v>
      </c>
      <c r="L106" s="56"/>
      <c r="M106" s="30"/>
      <c r="O106" s="60">
        <v>42649</v>
      </c>
      <c r="P106" s="71">
        <v>10580.5</v>
      </c>
      <c r="Q106" s="36">
        <v>10590</v>
      </c>
      <c r="S106" s="60">
        <v>42648</v>
      </c>
      <c r="T106" s="71">
        <v>16244</v>
      </c>
      <c r="U106" s="36">
        <v>16110</v>
      </c>
      <c r="W106" s="60">
        <v>42648</v>
      </c>
      <c r="X106" s="71">
        <v>8769.2000000000007</v>
      </c>
      <c r="Y106" s="36">
        <v>8675</v>
      </c>
      <c r="AA106" s="60">
        <v>42648</v>
      </c>
      <c r="AB106" s="71">
        <v>7079.5</v>
      </c>
      <c r="AC106" s="36">
        <v>7010.5</v>
      </c>
      <c r="AE106" s="60">
        <v>42648</v>
      </c>
      <c r="AF106" s="71">
        <v>4499</v>
      </c>
      <c r="AG106" s="36">
        <v>4482.5</v>
      </c>
      <c r="AI106" s="60">
        <v>42649</v>
      </c>
      <c r="AJ106" s="71">
        <v>4873.5</v>
      </c>
      <c r="AK106" s="36">
        <v>4874</v>
      </c>
      <c r="AM106" s="83">
        <v>42649</v>
      </c>
      <c r="AN106" s="81">
        <v>29136.450186738883</v>
      </c>
      <c r="AO106" s="10">
        <v>7356.1948452530405</v>
      </c>
      <c r="AP106" s="10">
        <v>7799.2575272711583</v>
      </c>
      <c r="AQ106" s="10">
        <v>13137.285814143692</v>
      </c>
      <c r="AR106" s="10">
        <v>4313.3735113277899</v>
      </c>
      <c r="AS106" s="15">
        <v>-4600.3839321711312</v>
      </c>
      <c r="AU106" s="60">
        <v>42648</v>
      </c>
      <c r="AV106" s="81">
        <v>7356.1948452530405</v>
      </c>
      <c r="AW106" s="10">
        <v>9503.2833018730089</v>
      </c>
      <c r="AX106" s="10">
        <v>12036.422297718713</v>
      </c>
      <c r="AY106" s="10">
        <v>14819.829195597769</v>
      </c>
      <c r="AZ106" s="15">
        <v>17986.183998642649</v>
      </c>
      <c r="BF106" s="86"/>
    </row>
    <row r="107" spans="2:58" s="4" customFormat="1" ht="12" customHeight="1" x14ac:dyDescent="0.2">
      <c r="B107" s="28"/>
      <c r="C107" s="38"/>
      <c r="D107" s="60">
        <f t="shared" si="8"/>
        <v>42647</v>
      </c>
      <c r="E107" s="8">
        <f t="shared" si="9"/>
        <v>4448.5</v>
      </c>
      <c r="F107" s="8">
        <f t="shared" si="10"/>
        <v>4452</v>
      </c>
      <c r="G107" s="9">
        <f t="shared" si="15"/>
        <v>7.8678206136900079E-4</v>
      </c>
      <c r="H107" s="10">
        <f t="shared" si="11"/>
        <v>107.38665354213686</v>
      </c>
      <c r="I107" s="10">
        <f t="shared" si="12"/>
        <v>94</v>
      </c>
      <c r="J107" s="10">
        <f t="shared" si="13"/>
        <v>1.3866535421368553</v>
      </c>
      <c r="K107" s="15">
        <f t="shared" si="14"/>
        <v>15251.062170451278</v>
      </c>
      <c r="L107" s="56"/>
      <c r="M107" s="30"/>
      <c r="O107" s="60">
        <v>42648</v>
      </c>
      <c r="P107" s="71">
        <v>10624</v>
      </c>
      <c r="Q107" s="36">
        <v>10590</v>
      </c>
      <c r="S107" s="60">
        <v>42647</v>
      </c>
      <c r="T107" s="71">
        <v>16225</v>
      </c>
      <c r="U107" s="36">
        <v>16250</v>
      </c>
      <c r="W107" s="60">
        <v>42647</v>
      </c>
      <c r="X107" s="71">
        <v>8741.7000000000007</v>
      </c>
      <c r="Y107" s="36">
        <v>8745</v>
      </c>
      <c r="AA107" s="60">
        <v>42647</v>
      </c>
      <c r="AB107" s="71">
        <v>6946</v>
      </c>
      <c r="AC107" s="36">
        <v>6930</v>
      </c>
      <c r="AE107" s="60">
        <v>42647</v>
      </c>
      <c r="AF107" s="71">
        <v>4448.5</v>
      </c>
      <c r="AG107" s="36">
        <v>4452</v>
      </c>
      <c r="AI107" s="60">
        <v>42648</v>
      </c>
      <c r="AJ107" s="71">
        <v>4857.5</v>
      </c>
      <c r="AK107" s="36">
        <v>4856.5</v>
      </c>
      <c r="AM107" s="83">
        <v>42648</v>
      </c>
      <c r="AN107" s="81">
        <v>29153.636746848875</v>
      </c>
      <c r="AO107" s="10">
        <v>7304.9674649195285</v>
      </c>
      <c r="AP107" s="10">
        <v>7697.1738388273125</v>
      </c>
      <c r="AQ107" s="10">
        <v>12764.071615260546</v>
      </c>
      <c r="AR107" s="10">
        <v>4330.0680021458202</v>
      </c>
      <c r="AS107" s="15">
        <v>-4558.6389937449158</v>
      </c>
      <c r="AU107" s="60">
        <v>42647</v>
      </c>
      <c r="AV107" s="81">
        <v>7304.9674649195285</v>
      </c>
      <c r="AW107" s="10">
        <v>9432.0559215394969</v>
      </c>
      <c r="AX107" s="10">
        <v>11945.194917385201</v>
      </c>
      <c r="AY107" s="10">
        <v>14708.601815264257</v>
      </c>
      <c r="AZ107" s="15">
        <v>17854.956618309137</v>
      </c>
      <c r="BF107" s="86"/>
    </row>
    <row r="108" spans="2:58" s="4" customFormat="1" ht="12" customHeight="1" x14ac:dyDescent="0.2">
      <c r="B108" s="28"/>
      <c r="C108" s="38"/>
      <c r="D108" s="60">
        <f t="shared" si="8"/>
        <v>42646</v>
      </c>
      <c r="E108" s="8">
        <f t="shared" si="9"/>
        <v>4443.5</v>
      </c>
      <c r="F108" s="8">
        <f t="shared" si="10"/>
        <v>4443.5</v>
      </c>
      <c r="G108" s="9">
        <f t="shared" si="15"/>
        <v>0</v>
      </c>
      <c r="H108" s="10">
        <f t="shared" si="11"/>
        <v>94</v>
      </c>
      <c r="I108" s="10">
        <f t="shared" si="12"/>
        <v>94</v>
      </c>
      <c r="J108" s="10">
        <f t="shared" si="13"/>
        <v>-12</v>
      </c>
      <c r="K108" s="15">
        <f t="shared" si="14"/>
        <v>15249.675516909141</v>
      </c>
      <c r="L108" s="56"/>
      <c r="M108" s="30"/>
      <c r="O108" s="60">
        <v>42647</v>
      </c>
      <c r="P108" s="71">
        <v>10489.2</v>
      </c>
      <c r="Q108" s="36">
        <v>10500</v>
      </c>
      <c r="S108" s="60">
        <v>42646</v>
      </c>
      <c r="T108" s="71">
        <v>16357</v>
      </c>
      <c r="U108" s="36">
        <v>16305</v>
      </c>
      <c r="W108" s="60">
        <v>42646</v>
      </c>
      <c r="X108" s="71">
        <v>8762.6</v>
      </c>
      <c r="Y108" s="36">
        <v>8740</v>
      </c>
      <c r="AA108" s="60">
        <v>42646</v>
      </c>
      <c r="AB108" s="71">
        <v>6857.5</v>
      </c>
      <c r="AC108" s="36">
        <v>6870.5</v>
      </c>
      <c r="AE108" s="60">
        <v>42646</v>
      </c>
      <c r="AF108" s="71">
        <v>4443.5</v>
      </c>
      <c r="AG108" s="36">
        <v>4443.5</v>
      </c>
      <c r="AI108" s="60">
        <v>42647</v>
      </c>
      <c r="AJ108" s="71">
        <v>4865.75</v>
      </c>
      <c r="AK108" s="36">
        <v>4866.75</v>
      </c>
      <c r="AM108" s="83">
        <v>42647</v>
      </c>
      <c r="AN108" s="81">
        <v>29102.214966662908</v>
      </c>
      <c r="AO108" s="10">
        <v>7332.4806924327559</v>
      </c>
      <c r="AP108" s="10">
        <v>7722.6921801351273</v>
      </c>
      <c r="AQ108" s="10">
        <v>12763.005766426035</v>
      </c>
      <c r="AR108" s="10">
        <v>4346.7624929638505</v>
      </c>
      <c r="AS108" s="15">
        <v>-4516.8940553187003</v>
      </c>
      <c r="AU108" s="60">
        <v>42646</v>
      </c>
      <c r="AV108" s="81">
        <v>7332.4806924327559</v>
      </c>
      <c r="AW108" s="10">
        <v>9459.5691490527242</v>
      </c>
      <c r="AX108" s="10">
        <v>11972.708144898428</v>
      </c>
      <c r="AY108" s="10">
        <v>14731.541788034738</v>
      </c>
      <c r="AZ108" s="15">
        <v>17857.896591079618</v>
      </c>
      <c r="BF108" s="86"/>
    </row>
    <row r="109" spans="2:58" s="4" customFormat="1" ht="12" customHeight="1" x14ac:dyDescent="0.2">
      <c r="B109" s="28"/>
      <c r="C109" s="38"/>
      <c r="D109" s="60">
        <f t="shared" si="8"/>
        <v>42643</v>
      </c>
      <c r="E109" s="8">
        <f t="shared" si="9"/>
        <v>4439.5</v>
      </c>
      <c r="F109" s="8">
        <f t="shared" si="10"/>
        <v>4384</v>
      </c>
      <c r="G109" s="9">
        <f t="shared" si="15"/>
        <v>-1.2501407816195518E-2</v>
      </c>
      <c r="H109" s="10">
        <f t="shared" si="11"/>
        <v>94</v>
      </c>
      <c r="I109" s="10">
        <f t="shared" si="12"/>
        <v>341.67916863866714</v>
      </c>
      <c r="J109" s="10">
        <f t="shared" si="13"/>
        <v>235.67916863866714</v>
      </c>
      <c r="K109" s="15">
        <f t="shared" si="14"/>
        <v>15261.675516909141</v>
      </c>
      <c r="L109" s="56"/>
      <c r="M109" s="30"/>
      <c r="O109" s="60">
        <v>42646</v>
      </c>
      <c r="P109" s="71">
        <v>10512.5</v>
      </c>
      <c r="Q109" s="36">
        <v>10520.8</v>
      </c>
      <c r="S109" s="60">
        <v>42643</v>
      </c>
      <c r="T109" s="71">
        <v>16251</v>
      </c>
      <c r="U109" s="36">
        <v>15995</v>
      </c>
      <c r="W109" s="60">
        <v>42643</v>
      </c>
      <c r="X109" s="71">
        <v>8767.4</v>
      </c>
      <c r="Y109" s="36">
        <v>8614</v>
      </c>
      <c r="AA109" s="60">
        <v>42643</v>
      </c>
      <c r="AB109" s="71">
        <v>6877.5</v>
      </c>
      <c r="AC109" s="36">
        <v>6830.5</v>
      </c>
      <c r="AE109" s="60">
        <v>42643</v>
      </c>
      <c r="AF109" s="71">
        <v>4439.5</v>
      </c>
      <c r="AG109" s="36">
        <v>4384</v>
      </c>
      <c r="AI109" s="60">
        <v>42646</v>
      </c>
      <c r="AJ109" s="71">
        <v>4870.25</v>
      </c>
      <c r="AK109" s="36">
        <v>4867.25</v>
      </c>
      <c r="AM109" s="83">
        <v>42646</v>
      </c>
      <c r="AN109" s="81">
        <v>29119.401526772901</v>
      </c>
      <c r="AO109" s="10">
        <v>7359.9939199459832</v>
      </c>
      <c r="AP109" s="10">
        <v>7748.2105214429421</v>
      </c>
      <c r="AQ109" s="10">
        <v>12782.327388712685</v>
      </c>
      <c r="AR109" s="10">
        <v>4363.4569837818808</v>
      </c>
      <c r="AS109" s="15">
        <v>-4475.1491168924849</v>
      </c>
      <c r="AU109" s="60">
        <v>42643</v>
      </c>
      <c r="AV109" s="81">
        <v>7359.9939199459832</v>
      </c>
      <c r="AW109" s="10">
        <v>9487.0823765659516</v>
      </c>
      <c r="AX109" s="10">
        <v>11982.883417333283</v>
      </c>
      <c r="AY109" s="10">
        <v>14721.717060469593</v>
      </c>
      <c r="AZ109" s="15">
        <v>17828.071863514473</v>
      </c>
      <c r="BF109" s="86"/>
    </row>
    <row r="110" spans="2:58" s="4" customFormat="1" ht="12" customHeight="1" x14ac:dyDescent="0.2">
      <c r="B110" s="28"/>
      <c r="C110" s="38"/>
      <c r="D110" s="60">
        <f t="shared" si="8"/>
        <v>42642</v>
      </c>
      <c r="E110" s="8">
        <f t="shared" si="9"/>
        <v>4428.5</v>
      </c>
      <c r="F110" s="8">
        <f t="shared" si="10"/>
        <v>4477.5</v>
      </c>
      <c r="G110" s="9">
        <f t="shared" si="15"/>
        <v>1.1064694591848256E-2</v>
      </c>
      <c r="H110" s="10">
        <f t="shared" si="11"/>
        <v>312.94490415172191</v>
      </c>
      <c r="I110" s="10">
        <f t="shared" si="12"/>
        <v>94</v>
      </c>
      <c r="J110" s="10">
        <f t="shared" si="13"/>
        <v>206.94490415172191</v>
      </c>
      <c r="K110" s="15">
        <f t="shared" si="14"/>
        <v>15025.996348270473</v>
      </c>
      <c r="L110" s="56"/>
      <c r="M110" s="30"/>
      <c r="O110" s="60">
        <v>42643</v>
      </c>
      <c r="P110" s="71">
        <v>10390</v>
      </c>
      <c r="Q110" s="36">
        <v>10240</v>
      </c>
      <c r="S110" s="60">
        <v>42642</v>
      </c>
      <c r="T110" s="71">
        <v>16172</v>
      </c>
      <c r="U110" s="36">
        <v>16375</v>
      </c>
      <c r="W110" s="60">
        <v>42642</v>
      </c>
      <c r="X110" s="71">
        <v>8711</v>
      </c>
      <c r="Y110" s="36">
        <v>8809</v>
      </c>
      <c r="AA110" s="60">
        <v>42642</v>
      </c>
      <c r="AB110" s="71">
        <v>6804</v>
      </c>
      <c r="AC110" s="36">
        <v>6859</v>
      </c>
      <c r="AE110" s="60">
        <v>42642</v>
      </c>
      <c r="AF110" s="71">
        <v>4428.5</v>
      </c>
      <c r="AG110" s="36">
        <v>4477.5</v>
      </c>
      <c r="AI110" s="60">
        <v>42643</v>
      </c>
      <c r="AJ110" s="71">
        <v>4844.25</v>
      </c>
      <c r="AK110" s="36">
        <v>4839.25</v>
      </c>
      <c r="AM110" s="83">
        <v>42643</v>
      </c>
      <c r="AN110" s="81">
        <v>29136.588086882894</v>
      </c>
      <c r="AO110" s="10">
        <v>7158.6929987816693</v>
      </c>
      <c r="AP110" s="10">
        <v>7511.0369868478601</v>
      </c>
      <c r="AQ110" s="10">
        <v>12554.741811376965</v>
      </c>
      <c r="AR110" s="10">
        <v>4221.7760728669855</v>
      </c>
      <c r="AS110" s="15">
        <v>-4433.4041784662695</v>
      </c>
      <c r="AU110" s="60">
        <v>42642</v>
      </c>
      <c r="AV110" s="81">
        <v>7158.6929987816693</v>
      </c>
      <c r="AW110" s="10">
        <v>9265.7814554016368</v>
      </c>
      <c r="AX110" s="10">
        <v>11741.582496168969</v>
      </c>
      <c r="AY110" s="10">
        <v>14460.416139305278</v>
      </c>
      <c r="AZ110" s="15">
        <v>17546.770942350158</v>
      </c>
      <c r="BF110" s="86"/>
    </row>
    <row r="111" spans="2:58" s="4" customFormat="1" ht="12" customHeight="1" x14ac:dyDescent="0.2">
      <c r="B111" s="28"/>
      <c r="C111" s="38"/>
      <c r="D111" s="60">
        <f t="shared" si="8"/>
        <v>42641</v>
      </c>
      <c r="E111" s="8">
        <f t="shared" si="9"/>
        <v>4394</v>
      </c>
      <c r="F111" s="8">
        <f t="shared" si="10"/>
        <v>4404.5</v>
      </c>
      <c r="G111" s="9">
        <f t="shared" si="15"/>
        <v>2.3896222121074194E-3</v>
      </c>
      <c r="H111" s="10">
        <f t="shared" si="11"/>
        <v>139.44345655690523</v>
      </c>
      <c r="I111" s="10">
        <f t="shared" si="12"/>
        <v>94</v>
      </c>
      <c r="J111" s="10">
        <f t="shared" si="13"/>
        <v>33.443456556905232</v>
      </c>
      <c r="K111" s="15">
        <f t="shared" si="14"/>
        <v>14819.051444118752</v>
      </c>
      <c r="L111" s="56"/>
      <c r="M111" s="30"/>
      <c r="O111" s="60">
        <v>42642</v>
      </c>
      <c r="P111" s="71">
        <v>10427</v>
      </c>
      <c r="Q111" s="36">
        <v>10529</v>
      </c>
      <c r="S111" s="60">
        <v>42641</v>
      </c>
      <c r="T111" s="71">
        <v>16046</v>
      </c>
      <c r="U111" s="36">
        <v>16135</v>
      </c>
      <c r="W111" s="60">
        <v>42641</v>
      </c>
      <c r="X111" s="71">
        <v>8658.7000000000007</v>
      </c>
      <c r="Y111" s="36">
        <v>8718</v>
      </c>
      <c r="AA111" s="60">
        <v>42641</v>
      </c>
      <c r="AB111" s="71">
        <v>6761.5</v>
      </c>
      <c r="AC111" s="36">
        <v>6783.5</v>
      </c>
      <c r="AE111" s="60">
        <v>42641</v>
      </c>
      <c r="AF111" s="71">
        <v>4394</v>
      </c>
      <c r="AG111" s="36">
        <v>4404.5</v>
      </c>
      <c r="AI111" s="60">
        <v>42642</v>
      </c>
      <c r="AJ111" s="71">
        <v>4868.25</v>
      </c>
      <c r="AK111" s="36">
        <v>4866.75</v>
      </c>
      <c r="AM111" s="83">
        <v>42642</v>
      </c>
      <c r="AN111" s="81">
        <v>28523.333436235291</v>
      </c>
      <c r="AO111" s="10">
        <v>7021.3984129340288</v>
      </c>
      <c r="AP111" s="10">
        <v>7398.7932875672022</v>
      </c>
      <c r="AQ111" s="10">
        <v>12264.676148236309</v>
      </c>
      <c r="AR111" s="10">
        <v>4108.8294264390352</v>
      </c>
      <c r="AS111" s="15">
        <v>-4391.6592400400541</v>
      </c>
      <c r="AU111" s="60">
        <v>42641</v>
      </c>
      <c r="AV111" s="81">
        <v>7021.3984129340288</v>
      </c>
      <c r="AW111" s="10">
        <v>9108.4868695539972</v>
      </c>
      <c r="AX111" s="10">
        <v>11564.287910321329</v>
      </c>
      <c r="AY111" s="10">
        <v>14263.121553457637</v>
      </c>
      <c r="AZ111" s="15">
        <v>17329.476356502517</v>
      </c>
      <c r="BF111" s="86"/>
    </row>
    <row r="112" spans="2:58" s="4" customFormat="1" ht="12" customHeight="1" x14ac:dyDescent="0.2">
      <c r="B112" s="28"/>
      <c r="C112" s="38"/>
      <c r="D112" s="60">
        <f t="shared" si="8"/>
        <v>42640</v>
      </c>
      <c r="E112" s="8">
        <f t="shared" si="9"/>
        <v>4395.5</v>
      </c>
      <c r="F112" s="8">
        <f t="shared" si="10"/>
        <v>4422.5</v>
      </c>
      <c r="G112" s="9">
        <f t="shared" si="15"/>
        <v>6.1426458878398359E-3</v>
      </c>
      <c r="H112" s="10">
        <f t="shared" si="11"/>
        <v>214.50393007155353</v>
      </c>
      <c r="I112" s="10">
        <f t="shared" si="12"/>
        <v>94</v>
      </c>
      <c r="J112" s="10">
        <f t="shared" si="13"/>
        <v>108.50393007155355</v>
      </c>
      <c r="K112" s="15">
        <f t="shared" si="14"/>
        <v>14785.607987561847</v>
      </c>
      <c r="L112" s="56"/>
      <c r="M112" s="30"/>
      <c r="O112" s="60">
        <v>42641</v>
      </c>
      <c r="P112" s="71">
        <v>10333.5</v>
      </c>
      <c r="Q112" s="36">
        <v>10367</v>
      </c>
      <c r="S112" s="60">
        <v>42640</v>
      </c>
      <c r="T112" s="71">
        <v>16155</v>
      </c>
      <c r="U112" s="36">
        <v>16280</v>
      </c>
      <c r="W112" s="60">
        <v>42640</v>
      </c>
      <c r="X112" s="71">
        <v>8690.2999999999993</v>
      </c>
      <c r="Y112" s="36">
        <v>8748</v>
      </c>
      <c r="AA112" s="60">
        <v>42640</v>
      </c>
      <c r="AB112" s="71">
        <v>6782.5</v>
      </c>
      <c r="AC112" s="36">
        <v>6776</v>
      </c>
      <c r="AE112" s="60">
        <v>42640</v>
      </c>
      <c r="AF112" s="71">
        <v>4395.5</v>
      </c>
      <c r="AG112" s="36">
        <v>4422.5</v>
      </c>
      <c r="AI112" s="60">
        <v>42641</v>
      </c>
      <c r="AJ112" s="71">
        <v>4860.75</v>
      </c>
      <c r="AK112" s="36">
        <v>4857.5</v>
      </c>
      <c r="AM112" s="83">
        <v>42641</v>
      </c>
      <c r="AN112" s="81">
        <v>28142.811918170024</v>
      </c>
      <c r="AO112" s="10">
        <v>7024.2239535259905</v>
      </c>
      <c r="AP112" s="10">
        <v>7374.5803954403245</v>
      </c>
      <c r="AQ112" s="10">
        <v>12216.098705808568</v>
      </c>
      <c r="AR112" s="10">
        <v>4125.5239172570655</v>
      </c>
      <c r="AS112" s="15">
        <v>-4349.9143016138387</v>
      </c>
      <c r="AU112" s="60">
        <v>42640</v>
      </c>
      <c r="AV112" s="81">
        <v>7024.2239535259905</v>
      </c>
      <c r="AW112" s="10">
        <v>9091.3124101459598</v>
      </c>
      <c r="AX112" s="10">
        <v>11527.113450913292</v>
      </c>
      <c r="AY112" s="10">
        <v>14205.947094049599</v>
      </c>
      <c r="AZ112" s="15">
        <v>17252.30189709448</v>
      </c>
      <c r="BF112" s="86"/>
    </row>
    <row r="113" spans="2:58" s="4" customFormat="1" ht="12" customHeight="1" x14ac:dyDescent="0.2">
      <c r="B113" s="28"/>
      <c r="C113" s="38"/>
      <c r="D113" s="60">
        <f t="shared" si="8"/>
        <v>42639</v>
      </c>
      <c r="E113" s="8">
        <f t="shared" si="9"/>
        <v>4477.5</v>
      </c>
      <c r="F113" s="8">
        <f t="shared" si="10"/>
        <v>4449</v>
      </c>
      <c r="G113" s="9">
        <f t="shared" si="15"/>
        <v>-6.3651591289782244E-3</v>
      </c>
      <c r="H113" s="10">
        <f t="shared" si="11"/>
        <v>94</v>
      </c>
      <c r="I113" s="10">
        <f t="shared" si="12"/>
        <v>218.95419489432129</v>
      </c>
      <c r="J113" s="10">
        <f t="shared" si="13"/>
        <v>112.95419489432129</v>
      </c>
      <c r="K113" s="15">
        <f t="shared" si="14"/>
        <v>14677.104057490293</v>
      </c>
      <c r="L113" s="56"/>
      <c r="M113" s="30"/>
      <c r="O113" s="60">
        <v>42640</v>
      </c>
      <c r="P113" s="71">
        <v>10377.5</v>
      </c>
      <c r="Q113" s="36">
        <v>10439.5</v>
      </c>
      <c r="S113" s="60">
        <v>42639</v>
      </c>
      <c r="T113" s="71">
        <v>16409</v>
      </c>
      <c r="U113" s="36">
        <v>16290</v>
      </c>
      <c r="W113" s="60">
        <v>42639</v>
      </c>
      <c r="X113" s="71">
        <v>8804.9</v>
      </c>
      <c r="Y113" s="36">
        <v>8737</v>
      </c>
      <c r="AA113" s="60">
        <v>42639</v>
      </c>
      <c r="AB113" s="71">
        <v>6873.5</v>
      </c>
      <c r="AC113" s="36">
        <v>6866.5</v>
      </c>
      <c r="AE113" s="60">
        <v>42639</v>
      </c>
      <c r="AF113" s="71">
        <v>4477.5</v>
      </c>
      <c r="AG113" s="36">
        <v>4449</v>
      </c>
      <c r="AI113" s="60">
        <v>42640</v>
      </c>
      <c r="AJ113" s="71">
        <v>4815</v>
      </c>
      <c r="AK113" s="36">
        <v>4813.75</v>
      </c>
      <c r="AM113" s="83">
        <v>42640</v>
      </c>
      <c r="AN113" s="81">
        <v>28089.311038453405</v>
      </c>
      <c r="AO113" s="10">
        <v>6983.2297161529232</v>
      </c>
      <c r="AP113" s="10">
        <v>7354.5478327823766</v>
      </c>
      <c r="AQ113" s="10">
        <v>12244.315410097508</v>
      </c>
      <c r="AR113" s="10">
        <v>4111.0182449092836</v>
      </c>
      <c r="AS113" s="15">
        <v>-4308.1693631876233</v>
      </c>
      <c r="AU113" s="60">
        <v>42639</v>
      </c>
      <c r="AV113" s="81">
        <v>6983.2297161529232</v>
      </c>
      <c r="AW113" s="10">
        <v>9030.3181727728916</v>
      </c>
      <c r="AX113" s="10">
        <v>11446.119213540223</v>
      </c>
      <c r="AY113" s="10">
        <v>14104.952856676531</v>
      </c>
      <c r="AZ113" s="15">
        <v>17131.307659721413</v>
      </c>
      <c r="BF113" s="86"/>
    </row>
    <row r="114" spans="2:58" s="4" customFormat="1" ht="12" customHeight="1" x14ac:dyDescent="0.2">
      <c r="B114" s="28"/>
      <c r="C114" s="38"/>
      <c r="D114" s="60">
        <f t="shared" si="8"/>
        <v>42636</v>
      </c>
      <c r="E114" s="8">
        <f t="shared" si="9"/>
        <v>4498.5</v>
      </c>
      <c r="F114" s="8">
        <f t="shared" si="10"/>
        <v>4491</v>
      </c>
      <c r="G114" s="9">
        <f t="shared" si="15"/>
        <v>-1.6672224074691564E-3</v>
      </c>
      <c r="H114" s="10">
        <f t="shared" si="11"/>
        <v>94</v>
      </c>
      <c r="I114" s="10">
        <f t="shared" si="12"/>
        <v>124.99546046413997</v>
      </c>
      <c r="J114" s="10">
        <f t="shared" si="13"/>
        <v>18.995460464139967</v>
      </c>
      <c r="K114" s="15">
        <f t="shared" si="14"/>
        <v>14564.149862595972</v>
      </c>
      <c r="L114" s="56"/>
      <c r="M114" s="30"/>
      <c r="O114" s="60">
        <v>42639</v>
      </c>
      <c r="P114" s="71">
        <v>10618</v>
      </c>
      <c r="Q114" s="36">
        <v>10550</v>
      </c>
      <c r="S114" s="60">
        <v>42636</v>
      </c>
      <c r="T114" s="71">
        <v>16568</v>
      </c>
      <c r="U114" s="36">
        <v>16530</v>
      </c>
      <c r="W114" s="60">
        <v>42636</v>
      </c>
      <c r="X114" s="71">
        <v>8895</v>
      </c>
      <c r="Y114" s="36">
        <v>8863</v>
      </c>
      <c r="AA114" s="60">
        <v>42636</v>
      </c>
      <c r="AB114" s="71">
        <v>6871</v>
      </c>
      <c r="AC114" s="36">
        <v>6868</v>
      </c>
      <c r="AE114" s="60">
        <v>42636</v>
      </c>
      <c r="AF114" s="71">
        <v>4498.5</v>
      </c>
      <c r="AG114" s="36">
        <v>4491</v>
      </c>
      <c r="AI114" s="60">
        <v>42639</v>
      </c>
      <c r="AJ114" s="71">
        <v>4856.5</v>
      </c>
      <c r="AK114" s="36">
        <v>4852</v>
      </c>
      <c r="AM114" s="83">
        <v>42639</v>
      </c>
      <c r="AN114" s="81">
        <v>27899.181119279299</v>
      </c>
      <c r="AO114" s="10">
        <v>6951.9439751042473</v>
      </c>
      <c r="AP114" s="10">
        <v>7313.0747009683409</v>
      </c>
      <c r="AQ114" s="10">
        <v>12272.532114386448</v>
      </c>
      <c r="AR114" s="10">
        <v>4092.062307738734</v>
      </c>
      <c r="AS114" s="15">
        <v>-4266.4244247614079</v>
      </c>
      <c r="AU114" s="60">
        <v>42636</v>
      </c>
      <c r="AV114" s="81">
        <v>6951.9439751042473</v>
      </c>
      <c r="AW114" s="10">
        <v>8979.0324317242157</v>
      </c>
      <c r="AX114" s="10">
        <v>11374.833472491548</v>
      </c>
      <c r="AY114" s="10">
        <v>14013.667115627855</v>
      </c>
      <c r="AZ114" s="15">
        <v>17020.021918672737</v>
      </c>
      <c r="BF114" s="86"/>
    </row>
    <row r="115" spans="2:58" s="4" customFormat="1" ht="12" customHeight="1" x14ac:dyDescent="0.2">
      <c r="B115" s="28"/>
      <c r="C115" s="38"/>
      <c r="D115" s="60">
        <f t="shared" si="8"/>
        <v>42635</v>
      </c>
      <c r="E115" s="8">
        <f t="shared" si="9"/>
        <v>4398</v>
      </c>
      <c r="F115" s="8">
        <f t="shared" si="10"/>
        <v>4423</v>
      </c>
      <c r="G115" s="9">
        <f t="shared" si="15"/>
        <v>5.6844020009095041E-3</v>
      </c>
      <c r="H115" s="10">
        <f t="shared" si="11"/>
        <v>205.33905233294689</v>
      </c>
      <c r="I115" s="10">
        <f t="shared" si="12"/>
        <v>94</v>
      </c>
      <c r="J115" s="10">
        <f t="shared" si="13"/>
        <v>99.339052332946892</v>
      </c>
      <c r="K115" s="15">
        <f t="shared" si="14"/>
        <v>14545.154402131831</v>
      </c>
      <c r="L115" s="56"/>
      <c r="M115" s="30"/>
      <c r="O115" s="60">
        <v>42636</v>
      </c>
      <c r="P115" s="71">
        <v>10655</v>
      </c>
      <c r="Q115" s="36">
        <v>10672</v>
      </c>
      <c r="S115" s="60">
        <v>42635</v>
      </c>
      <c r="T115" s="71">
        <v>16299</v>
      </c>
      <c r="U115" s="36">
        <v>16445</v>
      </c>
      <c r="W115" s="60">
        <v>42635</v>
      </c>
      <c r="X115" s="71">
        <v>8733.5</v>
      </c>
      <c r="Y115" s="36">
        <v>8793</v>
      </c>
      <c r="AA115" s="60">
        <v>42635</v>
      </c>
      <c r="AB115" s="71">
        <v>6803.5</v>
      </c>
      <c r="AC115" s="36">
        <v>6833</v>
      </c>
      <c r="AE115" s="60">
        <v>42635</v>
      </c>
      <c r="AF115" s="71">
        <v>4398</v>
      </c>
      <c r="AG115" s="36">
        <v>4423</v>
      </c>
      <c r="AI115" s="60">
        <v>42636</v>
      </c>
      <c r="AJ115" s="71">
        <v>4886.25</v>
      </c>
      <c r="AK115" s="36">
        <v>4887.25</v>
      </c>
      <c r="AM115" s="83">
        <v>42636</v>
      </c>
      <c r="AN115" s="81">
        <v>27687.563436817814</v>
      </c>
      <c r="AO115" s="10">
        <v>6979.4572026174746</v>
      </c>
      <c r="AP115" s="10">
        <v>7338.5930422761558</v>
      </c>
      <c r="AQ115" s="10">
        <v>12300.748818675387</v>
      </c>
      <c r="AR115" s="10">
        <v>4108.7567985567639</v>
      </c>
      <c r="AS115" s="15">
        <v>-4224.6794863351925</v>
      </c>
      <c r="AU115" s="60">
        <v>42635</v>
      </c>
      <c r="AV115" s="81">
        <v>6979.4572026174746</v>
      </c>
      <c r="AW115" s="10">
        <v>9006.545659237443</v>
      </c>
      <c r="AX115" s="10">
        <v>11402.346700004775</v>
      </c>
      <c r="AY115" s="10">
        <v>14021.552169751441</v>
      </c>
      <c r="AZ115" s="15">
        <v>17007.906972796325</v>
      </c>
      <c r="BF115" s="86"/>
    </row>
    <row r="116" spans="2:58" s="4" customFormat="1" ht="12" customHeight="1" x14ac:dyDescent="0.2">
      <c r="B116" s="28"/>
      <c r="C116" s="38"/>
      <c r="D116" s="60">
        <f t="shared" si="8"/>
        <v>42634</v>
      </c>
      <c r="E116" s="8">
        <f t="shared" si="9"/>
        <v>4376.5</v>
      </c>
      <c r="F116" s="8">
        <f t="shared" si="10"/>
        <v>4396.5</v>
      </c>
      <c r="G116" s="9">
        <f t="shared" si="15"/>
        <v>4.5698617616817087E-3</v>
      </c>
      <c r="H116" s="10">
        <f t="shared" si="11"/>
        <v>183.04824754839098</v>
      </c>
      <c r="I116" s="10">
        <f t="shared" si="12"/>
        <v>94</v>
      </c>
      <c r="J116" s="10">
        <f t="shared" si="13"/>
        <v>77.048247548390975</v>
      </c>
      <c r="K116" s="15">
        <f t="shared" si="14"/>
        <v>14445.815349798884</v>
      </c>
      <c r="L116" s="56"/>
      <c r="M116" s="30"/>
      <c r="O116" s="60">
        <v>42635</v>
      </c>
      <c r="P116" s="71">
        <v>10435.5</v>
      </c>
      <c r="Q116" s="36">
        <v>10500</v>
      </c>
      <c r="S116" s="60">
        <v>42634</v>
      </c>
      <c r="T116" s="71">
        <v>16173</v>
      </c>
      <c r="U116" s="36">
        <v>16355</v>
      </c>
      <c r="W116" s="60">
        <v>42634</v>
      </c>
      <c r="X116" s="71">
        <v>8663.4</v>
      </c>
      <c r="Y116" s="36">
        <v>8784</v>
      </c>
      <c r="AA116" s="60">
        <v>42634</v>
      </c>
      <c r="AB116" s="71">
        <v>6796.5</v>
      </c>
      <c r="AC116" s="36">
        <v>6778</v>
      </c>
      <c r="AE116" s="60">
        <v>42634</v>
      </c>
      <c r="AF116" s="71">
        <v>4376.5</v>
      </c>
      <c r="AG116" s="36">
        <v>4396.5</v>
      </c>
      <c r="AI116" s="60">
        <v>42635</v>
      </c>
      <c r="AJ116" s="71">
        <v>4850</v>
      </c>
      <c r="AK116" s="36">
        <v>4849</v>
      </c>
      <c r="AM116" s="83">
        <v>42635</v>
      </c>
      <c r="AN116" s="81">
        <v>27704.749996927807</v>
      </c>
      <c r="AO116" s="10">
        <v>6914.0617211535227</v>
      </c>
      <c r="AP116" s="10">
        <v>7315.0952712686449</v>
      </c>
      <c r="AQ116" s="10">
        <v>12198.056994440052</v>
      </c>
      <c r="AR116" s="10">
        <v>4103.4160039475892</v>
      </c>
      <c r="AS116" s="15">
        <v>-4182.934547908977</v>
      </c>
      <c r="AU116" s="60">
        <v>42634</v>
      </c>
      <c r="AV116" s="81">
        <v>6914.0617211535227</v>
      </c>
      <c r="AW116" s="10">
        <v>8921.150177773492</v>
      </c>
      <c r="AX116" s="10">
        <v>11296.951218540824</v>
      </c>
      <c r="AY116" s="10">
        <v>13896.156688287489</v>
      </c>
      <c r="AZ116" s="15">
        <v>16862.511491332374</v>
      </c>
      <c r="BF116" s="86"/>
    </row>
    <row r="117" spans="2:58" s="4" customFormat="1" ht="12" customHeight="1" x14ac:dyDescent="0.2">
      <c r="B117" s="28"/>
      <c r="C117" s="38"/>
      <c r="D117" s="60">
        <f t="shared" si="8"/>
        <v>42633</v>
      </c>
      <c r="E117" s="8">
        <f t="shared" si="9"/>
        <v>4382</v>
      </c>
      <c r="F117" s="8">
        <f t="shared" si="10"/>
        <v>4364</v>
      </c>
      <c r="G117" s="9">
        <f t="shared" si="15"/>
        <v>-4.1077133728890918E-3</v>
      </c>
      <c r="H117" s="10">
        <f t="shared" si="11"/>
        <v>94</v>
      </c>
      <c r="I117" s="10">
        <f t="shared" si="12"/>
        <v>173.80527977253865</v>
      </c>
      <c r="J117" s="10">
        <f t="shared" si="13"/>
        <v>67.805279772538654</v>
      </c>
      <c r="K117" s="15">
        <f t="shared" si="14"/>
        <v>14368.767102250493</v>
      </c>
      <c r="L117" s="56"/>
      <c r="M117" s="30"/>
      <c r="O117" s="60">
        <v>42634</v>
      </c>
      <c r="P117" s="71">
        <v>10398.5</v>
      </c>
      <c r="Q117" s="36">
        <v>10436.5</v>
      </c>
      <c r="S117" s="60">
        <v>42633</v>
      </c>
      <c r="T117" s="71">
        <v>16339</v>
      </c>
      <c r="U117" s="36">
        <v>16315</v>
      </c>
      <c r="W117" s="60">
        <v>42633</v>
      </c>
      <c r="X117" s="71">
        <v>8678.2999999999993</v>
      </c>
      <c r="Y117" s="36">
        <v>8651</v>
      </c>
      <c r="AA117" s="60">
        <v>42633</v>
      </c>
      <c r="AB117" s="71">
        <v>6770.5</v>
      </c>
      <c r="AC117" s="36">
        <v>6743</v>
      </c>
      <c r="AE117" s="60">
        <v>42633</v>
      </c>
      <c r="AF117" s="71">
        <v>4382</v>
      </c>
      <c r="AG117" s="36">
        <v>4364</v>
      </c>
      <c r="AI117" s="60">
        <v>42634</v>
      </c>
      <c r="AJ117" s="71">
        <v>4798.5</v>
      </c>
      <c r="AK117" s="36">
        <v>4800</v>
      </c>
      <c r="AM117" s="83">
        <v>42634</v>
      </c>
      <c r="AN117" s="81">
        <v>27504.302023568976</v>
      </c>
      <c r="AO117" s="10">
        <v>6802.7518661041022</v>
      </c>
      <c r="AP117" s="10">
        <v>7149.4418094687808</v>
      </c>
      <c r="AQ117" s="10">
        <v>12176.065883625646</v>
      </c>
      <c r="AR117" s="10">
        <v>4120.1104947656195</v>
      </c>
      <c r="AS117" s="15">
        <v>-4141.1896094827616</v>
      </c>
      <c r="AU117" s="60">
        <v>42633</v>
      </c>
      <c r="AV117" s="81">
        <v>6802.7518661041022</v>
      </c>
      <c r="AW117" s="10">
        <v>8789.8403227240706</v>
      </c>
      <c r="AX117" s="10">
        <v>11145.641363491402</v>
      </c>
      <c r="AY117" s="10">
        <v>13724.846833238067</v>
      </c>
      <c r="AZ117" s="15">
        <v>16671.201636282953</v>
      </c>
      <c r="BF117" s="86"/>
    </row>
    <row r="118" spans="2:58" s="4" customFormat="1" ht="12" customHeight="1" x14ac:dyDescent="0.2">
      <c r="B118" s="28"/>
      <c r="C118" s="38"/>
      <c r="D118" s="60">
        <f t="shared" si="8"/>
        <v>42632</v>
      </c>
      <c r="E118" s="8">
        <f t="shared" si="9"/>
        <v>4326.6000000000004</v>
      </c>
      <c r="F118" s="8">
        <f t="shared" si="10"/>
        <v>4349</v>
      </c>
      <c r="G118" s="9">
        <f t="shared" si="15"/>
        <v>5.177275458789727E-3</v>
      </c>
      <c r="H118" s="10">
        <f t="shared" si="11"/>
        <v>195.19652149055133</v>
      </c>
      <c r="I118" s="10">
        <f t="shared" si="12"/>
        <v>94</v>
      </c>
      <c r="J118" s="10">
        <f t="shared" si="13"/>
        <v>89.196521490551333</v>
      </c>
      <c r="K118" s="15">
        <f t="shared" si="14"/>
        <v>14300.961822477953</v>
      </c>
      <c r="L118" s="56"/>
      <c r="M118" s="30"/>
      <c r="O118" s="60">
        <v>42633</v>
      </c>
      <c r="P118" s="71">
        <v>10363.5</v>
      </c>
      <c r="Q118" s="36">
        <v>10341</v>
      </c>
      <c r="S118" s="60">
        <v>42632</v>
      </c>
      <c r="T118" s="71">
        <v>16478</v>
      </c>
      <c r="U118" s="36">
        <v>16180</v>
      </c>
      <c r="W118" s="60">
        <v>42632</v>
      </c>
      <c r="X118" s="71">
        <v>8612.9</v>
      </c>
      <c r="Y118" s="36">
        <v>8686</v>
      </c>
      <c r="AA118" s="60">
        <v>42632</v>
      </c>
      <c r="AB118" s="71">
        <v>6739.5</v>
      </c>
      <c r="AC118" s="36">
        <v>6724</v>
      </c>
      <c r="AE118" s="60">
        <v>42632</v>
      </c>
      <c r="AF118" s="71">
        <v>4326.6000000000004</v>
      </c>
      <c r="AG118" s="36">
        <v>4349</v>
      </c>
      <c r="AI118" s="60">
        <v>42633</v>
      </c>
      <c r="AJ118" s="71">
        <v>4794.25</v>
      </c>
      <c r="AK118" s="36">
        <v>4796.75</v>
      </c>
      <c r="AM118" s="83">
        <v>42633</v>
      </c>
      <c r="AN118" s="81">
        <v>27430.176642278588</v>
      </c>
      <c r="AO118" s="10">
        <v>6830.2650936173295</v>
      </c>
      <c r="AP118" s="10">
        <v>7174.9601507765956</v>
      </c>
      <c r="AQ118" s="10">
        <v>12087.087314567842</v>
      </c>
      <c r="AR118" s="10">
        <v>4136.8049855836498</v>
      </c>
      <c r="AS118" s="15">
        <v>-4099.4446710565462</v>
      </c>
      <c r="AU118" s="60">
        <v>42632</v>
      </c>
      <c r="AV118" s="81">
        <v>6830.2650936173295</v>
      </c>
      <c r="AW118" s="10">
        <v>8817.3535502372979</v>
      </c>
      <c r="AX118" s="10">
        <v>11173.15459100463</v>
      </c>
      <c r="AY118" s="10">
        <v>13749.225884108335</v>
      </c>
      <c r="AZ118" s="15">
        <v>16675.580687153222</v>
      </c>
      <c r="BF118" s="86"/>
    </row>
    <row r="119" spans="2:58" s="4" customFormat="1" ht="12" customHeight="1" x14ac:dyDescent="0.2">
      <c r="B119" s="28"/>
      <c r="C119" s="38"/>
      <c r="D119" s="60">
        <f t="shared" si="8"/>
        <v>42629</v>
      </c>
      <c r="E119" s="8">
        <f t="shared" si="9"/>
        <v>4372.5</v>
      </c>
      <c r="F119" s="8">
        <f t="shared" si="10"/>
        <v>4371.5</v>
      </c>
      <c r="G119" s="9">
        <f t="shared" si="15"/>
        <v>-2.2870211549456832E-4</v>
      </c>
      <c r="H119" s="10">
        <f t="shared" si="11"/>
        <v>94</v>
      </c>
      <c r="I119" s="10">
        <f t="shared" si="12"/>
        <v>96.225054624648209</v>
      </c>
      <c r="J119" s="10">
        <f t="shared" si="13"/>
        <v>-9.7749453753517912</v>
      </c>
      <c r="K119" s="15">
        <f t="shared" si="14"/>
        <v>14211.765300987401</v>
      </c>
      <c r="L119" s="56"/>
      <c r="M119" s="30"/>
      <c r="O119" s="60">
        <v>42632</v>
      </c>
      <c r="P119" s="71">
        <v>10264.200000000001</v>
      </c>
      <c r="Q119" s="36">
        <v>10336</v>
      </c>
      <c r="S119" s="60">
        <v>42629</v>
      </c>
      <c r="T119" s="71">
        <v>16596</v>
      </c>
      <c r="U119" s="36">
        <v>16500</v>
      </c>
      <c r="W119" s="60">
        <v>42629</v>
      </c>
      <c r="X119" s="71">
        <v>8729.5</v>
      </c>
      <c r="Y119" s="36">
        <v>8689</v>
      </c>
      <c r="AA119" s="60">
        <v>42629</v>
      </c>
      <c r="AB119" s="71">
        <v>6736</v>
      </c>
      <c r="AC119" s="36">
        <v>6724</v>
      </c>
      <c r="AE119" s="60">
        <v>42629</v>
      </c>
      <c r="AF119" s="71">
        <v>4372.5</v>
      </c>
      <c r="AG119" s="36">
        <v>4371.5</v>
      </c>
      <c r="AI119" s="60">
        <v>42632</v>
      </c>
      <c r="AJ119" s="71">
        <v>4820.03</v>
      </c>
      <c r="AK119" s="36">
        <v>4814.75</v>
      </c>
      <c r="AM119" s="83">
        <v>42632</v>
      </c>
      <c r="AN119" s="81">
        <v>27430.215862411744</v>
      </c>
      <c r="AO119" s="10">
        <v>6582.3273269879737</v>
      </c>
      <c r="AP119" s="10">
        <v>7117.973939503393</v>
      </c>
      <c r="AQ119" s="10">
        <v>12086.201972818106</v>
      </c>
      <c r="AR119" s="10">
        <v>4141.60672181687</v>
      </c>
      <c r="AS119" s="15">
        <v>-4057.6997326303308</v>
      </c>
      <c r="AU119" s="60">
        <v>42629</v>
      </c>
      <c r="AV119" s="81">
        <v>6582.3273269879737</v>
      </c>
      <c r="AW119" s="10">
        <v>8549.415783607943</v>
      </c>
      <c r="AX119" s="10">
        <v>10885.216824375275</v>
      </c>
      <c r="AY119" s="10">
        <v>13441.28811747898</v>
      </c>
      <c r="AZ119" s="15">
        <v>16347.642920523867</v>
      </c>
      <c r="BF119" s="86"/>
    </row>
    <row r="120" spans="2:58" s="4" customFormat="1" ht="12" customHeight="1" x14ac:dyDescent="0.2">
      <c r="B120" s="28"/>
      <c r="C120" s="38"/>
      <c r="D120" s="60">
        <f t="shared" si="8"/>
        <v>42628</v>
      </c>
      <c r="E120" s="8">
        <f t="shared" si="9"/>
        <v>4369.5</v>
      </c>
      <c r="F120" s="8">
        <f t="shared" si="10"/>
        <v>4360</v>
      </c>
      <c r="G120" s="9">
        <f t="shared" si="15"/>
        <v>-2.1741618034100013E-3</v>
      </c>
      <c r="H120" s="10">
        <f t="shared" si="11"/>
        <v>94</v>
      </c>
      <c r="I120" s="10">
        <f t="shared" si="12"/>
        <v>135.13424838295686</v>
      </c>
      <c r="J120" s="10">
        <f t="shared" si="13"/>
        <v>29.134248382956855</v>
      </c>
      <c r="K120" s="15">
        <f t="shared" si="14"/>
        <v>14221.540246362752</v>
      </c>
      <c r="L120" s="56"/>
      <c r="M120" s="30"/>
      <c r="O120" s="60">
        <v>42629</v>
      </c>
      <c r="P120" s="71">
        <v>10444.5</v>
      </c>
      <c r="Q120" s="36">
        <v>10415</v>
      </c>
      <c r="S120" s="60">
        <v>42628</v>
      </c>
      <c r="T120" s="71">
        <v>16570</v>
      </c>
      <c r="U120" s="36">
        <v>16470</v>
      </c>
      <c r="W120" s="60">
        <v>42628</v>
      </c>
      <c r="X120" s="71">
        <v>8721</v>
      </c>
      <c r="Y120" s="36">
        <v>8711</v>
      </c>
      <c r="AA120" s="60">
        <v>42628</v>
      </c>
      <c r="AB120" s="71">
        <v>6686</v>
      </c>
      <c r="AC120" s="36">
        <v>6668.5</v>
      </c>
      <c r="AE120" s="60">
        <v>42628</v>
      </c>
      <c r="AF120" s="71">
        <v>4369.5</v>
      </c>
      <c r="AG120" s="36">
        <v>4360</v>
      </c>
      <c r="AI120" s="60">
        <v>42629</v>
      </c>
      <c r="AJ120" s="71">
        <v>4817.75</v>
      </c>
      <c r="AK120" s="36">
        <v>4813.25</v>
      </c>
      <c r="AM120" s="83">
        <v>42629</v>
      </c>
      <c r="AN120" s="81">
        <v>27189.049784698967</v>
      </c>
      <c r="AO120" s="10">
        <v>6580.3934129065547</v>
      </c>
      <c r="AP120" s="10">
        <v>7137.9442906372824</v>
      </c>
      <c r="AQ120" s="10">
        <v>12111.2366907583</v>
      </c>
      <c r="AR120" s="10">
        <v>4158.3012126349004</v>
      </c>
      <c r="AS120" s="15">
        <v>-4015.9547942041149</v>
      </c>
      <c r="AU120" s="60">
        <v>42628</v>
      </c>
      <c r="AV120" s="81">
        <v>6580.3934129065547</v>
      </c>
      <c r="AW120" s="10">
        <v>8527.481869526524</v>
      </c>
      <c r="AX120" s="10">
        <v>10843.282910293856</v>
      </c>
      <c r="AY120" s="10">
        <v>13379.354203397561</v>
      </c>
      <c r="AZ120" s="15">
        <v>16265.709006442448</v>
      </c>
      <c r="BF120" s="86"/>
    </row>
    <row r="121" spans="2:58" s="4" customFormat="1" ht="12" customHeight="1" x14ac:dyDescent="0.2">
      <c r="B121" s="28"/>
      <c r="C121" s="38"/>
      <c r="D121" s="60">
        <f t="shared" si="8"/>
        <v>42627</v>
      </c>
      <c r="E121" s="8">
        <f t="shared" si="9"/>
        <v>4386.5</v>
      </c>
      <c r="F121" s="8">
        <f t="shared" si="10"/>
        <v>4414</v>
      </c>
      <c r="G121" s="9">
        <f t="shared" si="15"/>
        <v>6.2692351533112957E-3</v>
      </c>
      <c r="H121" s="10">
        <f t="shared" si="11"/>
        <v>217.03571538098271</v>
      </c>
      <c r="I121" s="10">
        <f t="shared" si="12"/>
        <v>94</v>
      </c>
      <c r="J121" s="10">
        <f t="shared" si="13"/>
        <v>111.03571538098271</v>
      </c>
      <c r="K121" s="15">
        <f t="shared" si="14"/>
        <v>14192.405997979795</v>
      </c>
      <c r="L121" s="56"/>
      <c r="M121" s="30"/>
      <c r="O121" s="60">
        <v>42628</v>
      </c>
      <c r="P121" s="71">
        <v>10393.5</v>
      </c>
      <c r="Q121" s="36">
        <v>10345</v>
      </c>
      <c r="S121" s="60">
        <v>42627</v>
      </c>
      <c r="T121" s="71">
        <v>16586</v>
      </c>
      <c r="U121" s="36">
        <v>16645</v>
      </c>
      <c r="W121" s="60">
        <v>42627</v>
      </c>
      <c r="X121" s="71">
        <v>8730.1</v>
      </c>
      <c r="Y121" s="36">
        <v>8774</v>
      </c>
      <c r="AA121" s="60">
        <v>42627</v>
      </c>
      <c r="AB121" s="71">
        <v>6669.5</v>
      </c>
      <c r="AC121" s="36">
        <v>6675.5</v>
      </c>
      <c r="AE121" s="60">
        <v>42627</v>
      </c>
      <c r="AF121" s="71">
        <v>4386.5</v>
      </c>
      <c r="AG121" s="36">
        <v>4414</v>
      </c>
      <c r="AI121" s="60">
        <v>42628</v>
      </c>
      <c r="AJ121" s="71">
        <v>4732.5</v>
      </c>
      <c r="AK121" s="36">
        <v>4734</v>
      </c>
      <c r="AM121" s="83">
        <v>42628</v>
      </c>
      <c r="AN121" s="81">
        <v>27156.420411682971</v>
      </c>
      <c r="AO121" s="10">
        <v>6573.4499663131382</v>
      </c>
      <c r="AP121" s="10">
        <v>7163.4626319450972</v>
      </c>
      <c r="AQ121" s="10">
        <v>12094.47456728207</v>
      </c>
      <c r="AR121" s="10">
        <v>4174.9957034529307</v>
      </c>
      <c r="AS121" s="15">
        <v>-3974.2098557778991</v>
      </c>
      <c r="AU121" s="60">
        <v>42627</v>
      </c>
      <c r="AV121" s="81">
        <v>6573.4499663131382</v>
      </c>
      <c r="AW121" s="10">
        <v>8500.5384229331066</v>
      </c>
      <c r="AX121" s="10">
        <v>10796.339463700439</v>
      </c>
      <c r="AY121" s="10">
        <v>13312.410756804145</v>
      </c>
      <c r="AZ121" s="15">
        <v>16178.765559849033</v>
      </c>
      <c r="BF121" s="86"/>
    </row>
    <row r="122" spans="2:58" s="4" customFormat="1" ht="12" customHeight="1" x14ac:dyDescent="0.2">
      <c r="B122" s="28"/>
      <c r="C122" s="38"/>
      <c r="D122" s="60">
        <f t="shared" si="8"/>
        <v>42626</v>
      </c>
      <c r="E122" s="8">
        <f t="shared" si="9"/>
        <v>4439.5</v>
      </c>
      <c r="F122" s="8">
        <f t="shared" si="10"/>
        <v>4468.5</v>
      </c>
      <c r="G122" s="9">
        <f t="shared" si="15"/>
        <v>6.5322671472012612E-3</v>
      </c>
      <c r="H122" s="10">
        <f t="shared" si="11"/>
        <v>222.29635525878203</v>
      </c>
      <c r="I122" s="10">
        <f t="shared" si="12"/>
        <v>94</v>
      </c>
      <c r="J122" s="10">
        <f t="shared" si="13"/>
        <v>116.296355258782</v>
      </c>
      <c r="K122" s="15">
        <f t="shared" si="14"/>
        <v>14081.370282598813</v>
      </c>
      <c r="L122" s="56"/>
      <c r="M122" s="30"/>
      <c r="O122" s="60">
        <v>42627</v>
      </c>
      <c r="P122" s="71">
        <v>10387.5</v>
      </c>
      <c r="Q122" s="36">
        <v>10435</v>
      </c>
      <c r="S122" s="60">
        <v>42626</v>
      </c>
      <c r="T122" s="71">
        <v>16840</v>
      </c>
      <c r="U122" s="36">
        <v>16955</v>
      </c>
      <c r="W122" s="60">
        <v>42626</v>
      </c>
      <c r="X122" s="71">
        <v>8866.4</v>
      </c>
      <c r="Y122" s="36">
        <v>8903</v>
      </c>
      <c r="AA122" s="60">
        <v>42626</v>
      </c>
      <c r="AB122" s="71">
        <v>6702.5</v>
      </c>
      <c r="AC122" s="36">
        <v>6751</v>
      </c>
      <c r="AE122" s="60">
        <v>42626</v>
      </c>
      <c r="AF122" s="71">
        <v>4439.5</v>
      </c>
      <c r="AG122" s="36">
        <v>4468.5</v>
      </c>
      <c r="AI122" s="60">
        <v>42627</v>
      </c>
      <c r="AJ122" s="71">
        <v>4727.75</v>
      </c>
      <c r="AK122" s="36">
        <v>4732.75</v>
      </c>
      <c r="AM122" s="83">
        <v>42627</v>
      </c>
      <c r="AN122" s="81">
        <v>27031.69479050162</v>
      </c>
      <c r="AO122" s="10">
        <v>6600.9631938263656</v>
      </c>
      <c r="AP122" s="10">
        <v>7175.6502169356108</v>
      </c>
      <c r="AQ122" s="10">
        <v>12122.69127157101</v>
      </c>
      <c r="AR122" s="10">
        <v>4157.9582457957194</v>
      </c>
      <c r="AS122" s="15">
        <v>-3932.4649173516832</v>
      </c>
      <c r="AU122" s="60">
        <v>42626</v>
      </c>
      <c r="AV122" s="81">
        <v>6600.9631938263656</v>
      </c>
      <c r="AW122" s="10">
        <v>8523.1506980909016</v>
      </c>
      <c r="AX122" s="10">
        <v>10798.951738858234</v>
      </c>
      <c r="AY122" s="10">
        <v>13295.02303196194</v>
      </c>
      <c r="AZ122" s="15">
        <v>16141.377835006828</v>
      </c>
      <c r="BF122" s="86"/>
    </row>
    <row r="123" spans="2:58" s="4" customFormat="1" ht="12" customHeight="1" x14ac:dyDescent="0.2">
      <c r="B123" s="28"/>
      <c r="C123" s="38"/>
      <c r="D123" s="60">
        <f t="shared" si="8"/>
        <v>42625</v>
      </c>
      <c r="E123" s="8">
        <f t="shared" si="9"/>
        <v>4491.5</v>
      </c>
      <c r="F123" s="8">
        <f t="shared" si="10"/>
        <v>4426</v>
      </c>
      <c r="G123" s="9">
        <f t="shared" si="15"/>
        <v>-1.4583101413781588E-2</v>
      </c>
      <c r="H123" s="10">
        <f t="shared" si="11"/>
        <v>94</v>
      </c>
      <c r="I123" s="10">
        <f t="shared" si="12"/>
        <v>383.31304059038854</v>
      </c>
      <c r="J123" s="10">
        <f t="shared" si="13"/>
        <v>277.31304059038854</v>
      </c>
      <c r="K123" s="15">
        <f t="shared" si="14"/>
        <v>13965.07392734003</v>
      </c>
      <c r="L123" s="56"/>
      <c r="M123" s="30"/>
      <c r="O123" s="60">
        <v>42626</v>
      </c>
      <c r="P123" s="71">
        <v>10422.5</v>
      </c>
      <c r="Q123" s="36">
        <v>10525</v>
      </c>
      <c r="S123" s="60">
        <v>42625</v>
      </c>
      <c r="T123" s="71">
        <v>17157</v>
      </c>
      <c r="U123" s="36">
        <v>16885</v>
      </c>
      <c r="W123" s="60">
        <v>42625</v>
      </c>
      <c r="X123" s="71">
        <v>9029.1</v>
      </c>
      <c r="Y123" s="36">
        <v>8870</v>
      </c>
      <c r="AA123" s="60">
        <v>42625</v>
      </c>
      <c r="AB123" s="71">
        <v>6776</v>
      </c>
      <c r="AC123" s="36">
        <v>6707.5</v>
      </c>
      <c r="AE123" s="60">
        <v>42625</v>
      </c>
      <c r="AF123" s="71">
        <v>4491.5</v>
      </c>
      <c r="AG123" s="36">
        <v>4426</v>
      </c>
      <c r="AI123" s="60">
        <v>42626</v>
      </c>
      <c r="AJ123" s="71">
        <v>4766.75</v>
      </c>
      <c r="AK123" s="36">
        <v>4763.25</v>
      </c>
      <c r="AM123" s="83">
        <v>42626</v>
      </c>
      <c r="AN123" s="81">
        <v>26911.647878017509</v>
      </c>
      <c r="AO123" s="10">
        <v>6578.1402351364231</v>
      </c>
      <c r="AP123" s="10">
        <v>7201.1685582434257</v>
      </c>
      <c r="AQ123" s="10">
        <v>11874.994327184335</v>
      </c>
      <c r="AR123" s="10">
        <v>4135.6601482607093</v>
      </c>
      <c r="AS123" s="15">
        <v>-3890.7199789254673</v>
      </c>
      <c r="AU123" s="60">
        <v>42625</v>
      </c>
      <c r="AV123" s="81">
        <v>6578.1402351364231</v>
      </c>
      <c r="AW123" s="10">
        <v>8480.3277394009601</v>
      </c>
      <c r="AX123" s="10">
        <v>10736.128780168292</v>
      </c>
      <c r="AY123" s="10">
        <v>13212.200073271999</v>
      </c>
      <c r="AZ123" s="15">
        <v>16038.554876316886</v>
      </c>
      <c r="BF123" s="86"/>
    </row>
    <row r="124" spans="2:58" s="4" customFormat="1" ht="12" customHeight="1" x14ac:dyDescent="0.2">
      <c r="B124" s="28"/>
      <c r="C124" s="38"/>
      <c r="D124" s="60">
        <f t="shared" si="8"/>
        <v>42622</v>
      </c>
      <c r="E124" s="8">
        <f t="shared" si="9"/>
        <v>4542</v>
      </c>
      <c r="F124" s="8">
        <f t="shared" si="10"/>
        <v>4538.5</v>
      </c>
      <c r="G124" s="9">
        <f t="shared" si="15"/>
        <v>-7.7058564509026859E-4</v>
      </c>
      <c r="H124" s="10">
        <f t="shared" si="11"/>
        <v>94</v>
      </c>
      <c r="I124" s="10">
        <f t="shared" si="12"/>
        <v>107.0627252165622</v>
      </c>
      <c r="J124" s="10">
        <f t="shared" si="13"/>
        <v>1.0627252165621996</v>
      </c>
      <c r="K124" s="15">
        <f t="shared" si="14"/>
        <v>13687.760886749642</v>
      </c>
      <c r="L124" s="56"/>
      <c r="M124" s="30"/>
      <c r="O124" s="60">
        <v>42625</v>
      </c>
      <c r="P124" s="71">
        <v>10567.5</v>
      </c>
      <c r="Q124" s="36">
        <v>10390</v>
      </c>
      <c r="S124" s="60">
        <v>42622</v>
      </c>
      <c r="T124" s="71">
        <v>17374</v>
      </c>
      <c r="U124" s="36">
        <v>17320</v>
      </c>
      <c r="W124" s="60">
        <v>42622</v>
      </c>
      <c r="X124" s="71">
        <v>9101.9</v>
      </c>
      <c r="Y124" s="36">
        <v>9057</v>
      </c>
      <c r="AA124" s="60">
        <v>42622</v>
      </c>
      <c r="AB124" s="71">
        <v>6860</v>
      </c>
      <c r="AC124" s="36">
        <v>6850.5</v>
      </c>
      <c r="AE124" s="60">
        <v>42622</v>
      </c>
      <c r="AF124" s="71">
        <v>4542</v>
      </c>
      <c r="AG124" s="36">
        <v>4538.5</v>
      </c>
      <c r="AI124" s="60">
        <v>42625</v>
      </c>
      <c r="AJ124" s="71">
        <v>4671</v>
      </c>
      <c r="AK124" s="36">
        <v>4671</v>
      </c>
      <c r="AM124" s="83">
        <v>42625</v>
      </c>
      <c r="AN124" s="81">
        <v>26528.51652386766</v>
      </c>
      <c r="AO124" s="10">
        <v>6374.8250997527448</v>
      </c>
      <c r="AP124" s="10">
        <v>6961.5116519904423</v>
      </c>
      <c r="AQ124" s="10">
        <v>11483.642230686537</v>
      </c>
      <c r="AR124" s="10">
        <v>3952.3453653940928</v>
      </c>
      <c r="AS124" s="15">
        <v>-3848.9750404992515</v>
      </c>
      <c r="AU124" s="60">
        <v>42622</v>
      </c>
      <c r="AV124" s="81">
        <v>6374.8250997527448</v>
      </c>
      <c r="AW124" s="10">
        <v>8257.0126040172818</v>
      </c>
      <c r="AX124" s="10">
        <v>10492.813644784614</v>
      </c>
      <c r="AY124" s="10">
        <v>12948.884937888321</v>
      </c>
      <c r="AZ124" s="15">
        <v>15755.239740933208</v>
      </c>
      <c r="BF124" s="86"/>
    </row>
    <row r="125" spans="2:58" s="4" customFormat="1" ht="12" customHeight="1" x14ac:dyDescent="0.2">
      <c r="B125" s="28"/>
      <c r="C125" s="38"/>
      <c r="D125" s="60">
        <f t="shared" si="8"/>
        <v>42621</v>
      </c>
      <c r="E125" s="8">
        <f t="shared" si="9"/>
        <v>4557.5</v>
      </c>
      <c r="F125" s="8">
        <f t="shared" si="10"/>
        <v>4553</v>
      </c>
      <c r="G125" s="9">
        <f t="shared" si="15"/>
        <v>-9.8738343390016459E-4</v>
      </c>
      <c r="H125" s="10">
        <f t="shared" si="11"/>
        <v>94</v>
      </c>
      <c r="I125" s="10">
        <f t="shared" si="12"/>
        <v>111.39868099276012</v>
      </c>
      <c r="J125" s="10">
        <f t="shared" si="13"/>
        <v>5.39868099276012</v>
      </c>
      <c r="K125" s="15">
        <f t="shared" si="14"/>
        <v>13686.698161533081</v>
      </c>
      <c r="L125" s="56"/>
      <c r="M125" s="30"/>
      <c r="O125" s="60">
        <v>42622</v>
      </c>
      <c r="P125" s="71">
        <v>10673</v>
      </c>
      <c r="Q125" s="36">
        <v>10664.5</v>
      </c>
      <c r="S125" s="60">
        <v>42621</v>
      </c>
      <c r="T125" s="71">
        <v>17294</v>
      </c>
      <c r="U125" s="36">
        <v>17290</v>
      </c>
      <c r="W125" s="60">
        <v>42621</v>
      </c>
      <c r="X125" s="71">
        <v>9005</v>
      </c>
      <c r="Y125" s="36">
        <v>9020</v>
      </c>
      <c r="AA125" s="60">
        <v>42621</v>
      </c>
      <c r="AB125" s="71">
        <v>6837.5</v>
      </c>
      <c r="AC125" s="36">
        <v>6841</v>
      </c>
      <c r="AE125" s="60">
        <v>42621</v>
      </c>
      <c r="AF125" s="71">
        <v>4557.5</v>
      </c>
      <c r="AG125" s="36">
        <v>4553</v>
      </c>
      <c r="AI125" s="60">
        <v>42622</v>
      </c>
      <c r="AJ125" s="71">
        <v>4796</v>
      </c>
      <c r="AK125" s="36">
        <v>4796</v>
      </c>
      <c r="AM125" s="83">
        <v>42622</v>
      </c>
      <c r="AN125" s="81">
        <v>25797.270674516458</v>
      </c>
      <c r="AO125" s="10">
        <v>6402.3383272659721</v>
      </c>
      <c r="AP125" s="10">
        <v>6975.6101034538515</v>
      </c>
      <c r="AQ125" s="10">
        <v>11511.858934975477</v>
      </c>
      <c r="AR125" s="10">
        <v>3969.0398562121227</v>
      </c>
      <c r="AS125" s="15">
        <v>-3807.2301020730356</v>
      </c>
      <c r="AU125" s="60">
        <v>42621</v>
      </c>
      <c r="AV125" s="81">
        <v>6402.3383272659721</v>
      </c>
      <c r="AW125" s="10">
        <v>8284.5258315305091</v>
      </c>
      <c r="AX125" s="10">
        <v>10504.408407499441</v>
      </c>
      <c r="AY125" s="10">
        <v>12940.479700603148</v>
      </c>
      <c r="AZ125" s="15">
        <v>15726.834503648035</v>
      </c>
      <c r="BF125" s="86"/>
    </row>
    <row r="126" spans="2:58" s="4" customFormat="1" ht="12" customHeight="1" x14ac:dyDescent="0.2">
      <c r="B126" s="28"/>
      <c r="C126" s="38"/>
      <c r="D126" s="60">
        <f t="shared" si="8"/>
        <v>42620</v>
      </c>
      <c r="E126" s="8">
        <f t="shared" si="9"/>
        <v>4529.5</v>
      </c>
      <c r="F126" s="8">
        <f t="shared" si="10"/>
        <v>4545</v>
      </c>
      <c r="G126" s="9">
        <f t="shared" si="15"/>
        <v>3.4220112595209186E-3</v>
      </c>
      <c r="H126" s="10">
        <f t="shared" si="11"/>
        <v>160.0912375051752</v>
      </c>
      <c r="I126" s="10">
        <f t="shared" si="12"/>
        <v>94</v>
      </c>
      <c r="J126" s="10">
        <f t="shared" si="13"/>
        <v>54.091237505175201</v>
      </c>
      <c r="K126" s="15">
        <f t="shared" si="14"/>
        <v>13681.29948054032</v>
      </c>
      <c r="L126" s="56"/>
      <c r="M126" s="30"/>
      <c r="O126" s="60">
        <v>42621</v>
      </c>
      <c r="P126" s="71">
        <v>10748.5</v>
      </c>
      <c r="Q126" s="36">
        <v>10751</v>
      </c>
      <c r="S126" s="60">
        <v>42620</v>
      </c>
      <c r="T126" s="71">
        <v>17062</v>
      </c>
      <c r="U126" s="36">
        <v>17125</v>
      </c>
      <c r="W126" s="60">
        <v>42620</v>
      </c>
      <c r="X126" s="71">
        <v>8889.5</v>
      </c>
      <c r="Y126" s="36">
        <v>8924</v>
      </c>
      <c r="AA126" s="60">
        <v>42620</v>
      </c>
      <c r="AB126" s="71">
        <v>6820</v>
      </c>
      <c r="AC126" s="36">
        <v>6838</v>
      </c>
      <c r="AE126" s="60">
        <v>42620</v>
      </c>
      <c r="AF126" s="71">
        <v>4529.5</v>
      </c>
      <c r="AG126" s="36">
        <v>4545</v>
      </c>
      <c r="AI126" s="60">
        <v>42621</v>
      </c>
      <c r="AJ126" s="71">
        <v>4828.75</v>
      </c>
      <c r="AK126" s="36">
        <v>4827.75</v>
      </c>
      <c r="AM126" s="83">
        <v>42621</v>
      </c>
      <c r="AN126" s="81">
        <v>25814.45723462645</v>
      </c>
      <c r="AO126" s="10">
        <v>6429.8515547791994</v>
      </c>
      <c r="AP126" s="10">
        <v>7001.1284447616663</v>
      </c>
      <c r="AQ126" s="10">
        <v>11540.075639264416</v>
      </c>
      <c r="AR126" s="10">
        <v>3985.7343470301525</v>
      </c>
      <c r="AS126" s="15">
        <v>-3765.4851636468197</v>
      </c>
      <c r="AU126" s="60">
        <v>42620</v>
      </c>
      <c r="AV126" s="81">
        <v>6429.8515547791994</v>
      </c>
      <c r="AW126" s="10">
        <v>8312.0390590437364</v>
      </c>
      <c r="AX126" s="10">
        <v>10531.921635012668</v>
      </c>
      <c r="AY126" s="10">
        <v>12967.992928116375</v>
      </c>
      <c r="AZ126" s="15">
        <v>15754.347731161262</v>
      </c>
      <c r="BF126" s="86"/>
    </row>
    <row r="127" spans="2:58" s="4" customFormat="1" ht="12" customHeight="1" x14ac:dyDescent="0.2">
      <c r="B127" s="28"/>
      <c r="C127" s="38"/>
      <c r="D127" s="60">
        <f t="shared" si="8"/>
        <v>42619</v>
      </c>
      <c r="E127" s="8">
        <f t="shared" si="9"/>
        <v>4541</v>
      </c>
      <c r="F127" s="8">
        <f t="shared" si="10"/>
        <v>4551.5</v>
      </c>
      <c r="G127" s="9">
        <f t="shared" si="15"/>
        <v>2.3122660207002864E-3</v>
      </c>
      <c r="H127" s="10">
        <f t="shared" si="11"/>
        <v>137.89633272876256</v>
      </c>
      <c r="I127" s="10">
        <f t="shared" si="12"/>
        <v>94</v>
      </c>
      <c r="J127" s="10">
        <f t="shared" si="13"/>
        <v>31.896332728762559</v>
      </c>
      <c r="K127" s="15">
        <f t="shared" si="14"/>
        <v>13627.208243035144</v>
      </c>
      <c r="L127" s="56"/>
      <c r="M127" s="30"/>
      <c r="O127" s="60">
        <v>42620</v>
      </c>
      <c r="P127" s="71">
        <v>10684.5</v>
      </c>
      <c r="Q127" s="36">
        <v>10717.5</v>
      </c>
      <c r="S127" s="60">
        <v>42619</v>
      </c>
      <c r="T127" s="71">
        <v>17180</v>
      </c>
      <c r="U127" s="36">
        <v>17255</v>
      </c>
      <c r="W127" s="60">
        <v>42619</v>
      </c>
      <c r="X127" s="71">
        <v>8949.5</v>
      </c>
      <c r="Y127" s="36">
        <v>8990</v>
      </c>
      <c r="AA127" s="60">
        <v>42619</v>
      </c>
      <c r="AB127" s="71">
        <v>6885</v>
      </c>
      <c r="AC127" s="36">
        <v>6888</v>
      </c>
      <c r="AE127" s="60">
        <v>42619</v>
      </c>
      <c r="AF127" s="71">
        <v>4541</v>
      </c>
      <c r="AG127" s="36">
        <v>4551.5</v>
      </c>
      <c r="AI127" s="60">
        <v>42620</v>
      </c>
      <c r="AJ127" s="71">
        <v>4827.5</v>
      </c>
      <c r="AK127" s="36">
        <v>4830.25</v>
      </c>
      <c r="AM127" s="83">
        <v>42620</v>
      </c>
      <c r="AN127" s="81">
        <v>25831.643794736443</v>
      </c>
      <c r="AO127" s="10">
        <v>6457.3647822924268</v>
      </c>
      <c r="AP127" s="10">
        <v>7026.6467860694811</v>
      </c>
      <c r="AQ127" s="10">
        <v>11522.219182024721</v>
      </c>
      <c r="AR127" s="10">
        <v>4002.4288378481824</v>
      </c>
      <c r="AS127" s="15">
        <v>-3723.7402252206039</v>
      </c>
      <c r="AU127" s="60">
        <v>42619</v>
      </c>
      <c r="AV127" s="81">
        <v>6457.3647822924268</v>
      </c>
      <c r="AW127" s="10">
        <v>8331.9473549009253</v>
      </c>
      <c r="AX127" s="10">
        <v>10531.829930869857</v>
      </c>
      <c r="AY127" s="10">
        <v>12947.901223973564</v>
      </c>
      <c r="AZ127" s="15">
        <v>15714.256027018451</v>
      </c>
      <c r="BF127" s="86"/>
    </row>
    <row r="128" spans="2:58" s="4" customFormat="1" ht="12" customHeight="1" x14ac:dyDescent="0.2">
      <c r="B128" s="28"/>
      <c r="C128" s="38"/>
      <c r="D128" s="60">
        <f t="shared" si="8"/>
        <v>42618</v>
      </c>
      <c r="E128" s="8">
        <f t="shared" si="9"/>
        <v>4542.5</v>
      </c>
      <c r="F128" s="8">
        <f t="shared" si="10"/>
        <v>4560.5</v>
      </c>
      <c r="G128" s="9">
        <f t="shared" si="15"/>
        <v>3.962575674188222E-3</v>
      </c>
      <c r="H128" s="10">
        <f t="shared" si="11"/>
        <v>170.90252579852125</v>
      </c>
      <c r="I128" s="10">
        <f t="shared" si="12"/>
        <v>94</v>
      </c>
      <c r="J128" s="10">
        <f t="shared" si="13"/>
        <v>64.902525798521253</v>
      </c>
      <c r="K128" s="15">
        <f t="shared" si="14"/>
        <v>13595.311910306382</v>
      </c>
      <c r="L128" s="56"/>
      <c r="M128" s="30"/>
      <c r="O128" s="60">
        <v>42619</v>
      </c>
      <c r="P128" s="71">
        <v>10678.5</v>
      </c>
      <c r="Q128" s="36">
        <v>10692</v>
      </c>
      <c r="S128" s="60">
        <v>42618</v>
      </c>
      <c r="T128" s="71">
        <v>17167</v>
      </c>
      <c r="U128" s="36">
        <v>17235</v>
      </c>
      <c r="W128" s="60">
        <v>42618</v>
      </c>
      <c r="X128" s="71">
        <v>8902.6</v>
      </c>
      <c r="Y128" s="36">
        <v>8916</v>
      </c>
      <c r="AA128" s="60">
        <v>42618</v>
      </c>
      <c r="AB128" s="71">
        <v>6925.5</v>
      </c>
      <c r="AC128" s="36">
        <v>6892</v>
      </c>
      <c r="AE128" s="60">
        <v>42618</v>
      </c>
      <c r="AF128" s="71">
        <v>4542.5</v>
      </c>
      <c r="AG128" s="36">
        <v>4560.5</v>
      </c>
      <c r="AI128" s="60">
        <v>42619</v>
      </c>
      <c r="AJ128" s="71">
        <v>4791.5</v>
      </c>
      <c r="AK128" s="36">
        <v>4801.25</v>
      </c>
      <c r="AM128" s="83">
        <v>42619</v>
      </c>
      <c r="AN128" s="81">
        <v>25785.807761299933</v>
      </c>
      <c r="AO128" s="10">
        <v>6483.8105695065497</v>
      </c>
      <c r="AP128" s="10">
        <v>7048.8981071228527</v>
      </c>
      <c r="AQ128" s="10">
        <v>11550.43588631366</v>
      </c>
      <c r="AR128" s="10">
        <v>4019.1233286662123</v>
      </c>
      <c r="AS128" s="15">
        <v>-3681.995286794388</v>
      </c>
      <c r="AU128" s="60">
        <v>42618</v>
      </c>
      <c r="AV128" s="81">
        <v>6483.8105695065497</v>
      </c>
      <c r="AW128" s="10">
        <v>8338.3931421150482</v>
      </c>
      <c r="AX128" s="10">
        <v>10518.27571808398</v>
      </c>
      <c r="AY128" s="10">
        <v>12914.347011187687</v>
      </c>
      <c r="AZ128" s="15">
        <v>15660.701814232574</v>
      </c>
      <c r="BF128" s="86"/>
    </row>
    <row r="129" spans="2:58" s="4" customFormat="1" ht="12" customHeight="1" x14ac:dyDescent="0.2">
      <c r="B129" s="28"/>
      <c r="C129" s="38"/>
      <c r="D129" s="60">
        <f t="shared" si="8"/>
        <v>42615</v>
      </c>
      <c r="E129" s="8">
        <f t="shared" si="9"/>
        <v>4439.5</v>
      </c>
      <c r="F129" s="8">
        <f t="shared" si="10"/>
        <v>4453</v>
      </c>
      <c r="G129" s="9">
        <f t="shared" si="15"/>
        <v>3.0408829823178286E-3</v>
      </c>
      <c r="H129" s="10">
        <f t="shared" si="11"/>
        <v>152.46867196111339</v>
      </c>
      <c r="I129" s="10">
        <f t="shared" si="12"/>
        <v>94</v>
      </c>
      <c r="J129" s="10">
        <f t="shared" si="13"/>
        <v>46.468671961113387</v>
      </c>
      <c r="K129" s="15">
        <f t="shared" si="14"/>
        <v>13530.409384507861</v>
      </c>
      <c r="L129" s="56"/>
      <c r="M129" s="30"/>
      <c r="O129" s="60">
        <v>42618</v>
      </c>
      <c r="P129" s="71">
        <v>10689</v>
      </c>
      <c r="Q129" s="36">
        <v>10750</v>
      </c>
      <c r="S129" s="60">
        <v>42615</v>
      </c>
      <c r="T129" s="71">
        <v>16899</v>
      </c>
      <c r="U129" s="36">
        <v>17000</v>
      </c>
      <c r="W129" s="60">
        <v>42615</v>
      </c>
      <c r="X129" s="71">
        <v>8742.7000000000007</v>
      </c>
      <c r="Y129" s="36">
        <v>8786</v>
      </c>
      <c r="AA129" s="60">
        <v>42615</v>
      </c>
      <c r="AB129" s="71">
        <v>6745</v>
      </c>
      <c r="AC129" s="36">
        <v>6771.5</v>
      </c>
      <c r="AE129" s="60">
        <v>42615</v>
      </c>
      <c r="AF129" s="71">
        <v>4439.5</v>
      </c>
      <c r="AG129" s="36">
        <v>4453</v>
      </c>
      <c r="AI129" s="60">
        <v>42618</v>
      </c>
      <c r="AJ129" s="71">
        <v>4801.25</v>
      </c>
      <c r="AK129" s="36">
        <v>4801.12</v>
      </c>
      <c r="AM129" s="83">
        <v>42618</v>
      </c>
      <c r="AN129" s="81">
        <v>25802.994321409926</v>
      </c>
      <c r="AO129" s="10">
        <v>6511.323797019777</v>
      </c>
      <c r="AP129" s="10">
        <v>7074.4164484306675</v>
      </c>
      <c r="AQ129" s="10">
        <v>11422.684444941417</v>
      </c>
      <c r="AR129" s="10">
        <v>4035.8178194842421</v>
      </c>
      <c r="AS129" s="15">
        <v>-3662.8654868915169</v>
      </c>
      <c r="AU129" s="60">
        <v>42615</v>
      </c>
      <c r="AV129" s="81">
        <v>6511.323797019777</v>
      </c>
      <c r="AW129" s="10">
        <v>8352.9279931874426</v>
      </c>
      <c r="AX129" s="10">
        <v>10512.810569156374</v>
      </c>
      <c r="AY129" s="10">
        <v>12888.881862260081</v>
      </c>
      <c r="AZ129" s="15">
        <v>15615.236665304968</v>
      </c>
      <c r="BF129" s="86"/>
    </row>
    <row r="130" spans="2:58" s="4" customFormat="1" ht="12" customHeight="1" x14ac:dyDescent="0.2">
      <c r="B130" s="28"/>
      <c r="C130" s="38"/>
      <c r="D130" s="60">
        <f t="shared" si="8"/>
        <v>42614</v>
      </c>
      <c r="E130" s="8">
        <f t="shared" si="9"/>
        <v>4438</v>
      </c>
      <c r="F130" s="8">
        <f t="shared" si="10"/>
        <v>4445.5</v>
      </c>
      <c r="G130" s="9">
        <f t="shared" si="15"/>
        <v>1.6899504281207751E-3</v>
      </c>
      <c r="H130" s="10">
        <f t="shared" si="11"/>
        <v>125.45002087717234</v>
      </c>
      <c r="I130" s="10">
        <f t="shared" si="12"/>
        <v>94</v>
      </c>
      <c r="J130" s="10">
        <f t="shared" si="13"/>
        <v>19.450020877172335</v>
      </c>
      <c r="K130" s="15">
        <f t="shared" si="14"/>
        <v>13483.940712546748</v>
      </c>
      <c r="L130" s="56"/>
      <c r="M130" s="30"/>
      <c r="O130" s="60">
        <v>42615</v>
      </c>
      <c r="P130" s="71">
        <v>10523.5</v>
      </c>
      <c r="Q130" s="36">
        <v>10561.5</v>
      </c>
      <c r="S130" s="60">
        <v>42614</v>
      </c>
      <c r="T130" s="71">
        <v>16938</v>
      </c>
      <c r="U130" s="36">
        <v>16935</v>
      </c>
      <c r="W130" s="60">
        <v>42614</v>
      </c>
      <c r="X130" s="71">
        <v>8724.4</v>
      </c>
      <c r="Y130" s="36">
        <v>8739</v>
      </c>
      <c r="AA130" s="60">
        <v>42614</v>
      </c>
      <c r="AB130" s="71">
        <v>6786</v>
      </c>
      <c r="AC130" s="36">
        <v>6782</v>
      </c>
      <c r="AE130" s="60">
        <v>42614</v>
      </c>
      <c r="AF130" s="71">
        <v>4438</v>
      </c>
      <c r="AG130" s="36">
        <v>4445.5</v>
      </c>
      <c r="AI130" s="60">
        <v>42615</v>
      </c>
      <c r="AJ130" s="71">
        <v>4777.5</v>
      </c>
      <c r="AK130" s="36">
        <v>4777.5</v>
      </c>
      <c r="AM130" s="83">
        <v>42615</v>
      </c>
      <c r="AN130" s="81">
        <v>25626.247532234873</v>
      </c>
      <c r="AO130" s="10">
        <v>6505.5467105574426</v>
      </c>
      <c r="AP130" s="10">
        <v>7088.1215511193031</v>
      </c>
      <c r="AQ130" s="10">
        <v>11340.350988338667</v>
      </c>
      <c r="AR130" s="10">
        <v>4052.512310302272</v>
      </c>
      <c r="AS130" s="15">
        <v>-3621.120548465301</v>
      </c>
      <c r="AU130" s="60">
        <v>42614</v>
      </c>
      <c r="AV130" s="81">
        <v>6505.5467105574426</v>
      </c>
      <c r="AW130" s="10">
        <v>8327.1509067251081</v>
      </c>
      <c r="AX130" s="10">
        <v>10467.03348269404</v>
      </c>
      <c r="AY130" s="10">
        <v>12823.104775797747</v>
      </c>
      <c r="AZ130" s="15">
        <v>15529.459578842634</v>
      </c>
      <c r="BF130" s="86"/>
    </row>
    <row r="131" spans="2:58" s="4" customFormat="1" ht="12" customHeight="1" x14ac:dyDescent="0.2">
      <c r="B131" s="28"/>
      <c r="C131" s="38"/>
      <c r="D131" s="60">
        <f t="shared" si="8"/>
        <v>42613</v>
      </c>
      <c r="E131" s="8">
        <f t="shared" si="9"/>
        <v>4457</v>
      </c>
      <c r="F131" s="8">
        <f t="shared" si="10"/>
        <v>4454</v>
      </c>
      <c r="G131" s="9">
        <f t="shared" si="15"/>
        <v>-6.7309849674669056E-4</v>
      </c>
      <c r="H131" s="10">
        <f t="shared" si="11"/>
        <v>94</v>
      </c>
      <c r="I131" s="10">
        <f t="shared" si="12"/>
        <v>105.11298224969065</v>
      </c>
      <c r="J131" s="10">
        <f t="shared" si="13"/>
        <v>-0.88701775030935437</v>
      </c>
      <c r="K131" s="15">
        <f t="shared" si="14"/>
        <v>13464.490691669576</v>
      </c>
      <c r="L131" s="56"/>
      <c r="M131" s="30"/>
      <c r="O131" s="60">
        <v>42614</v>
      </c>
      <c r="P131" s="71">
        <v>10610.5</v>
      </c>
      <c r="Q131" s="36">
        <v>10612.5</v>
      </c>
      <c r="S131" s="60">
        <v>42613</v>
      </c>
      <c r="T131" s="71">
        <v>16874</v>
      </c>
      <c r="U131" s="36">
        <v>16825</v>
      </c>
      <c r="W131" s="60">
        <v>42613</v>
      </c>
      <c r="X131" s="71">
        <v>8687.7999999999993</v>
      </c>
      <c r="Y131" s="36">
        <v>8670</v>
      </c>
      <c r="AA131" s="60">
        <v>42613</v>
      </c>
      <c r="AB131" s="71">
        <v>6826.5</v>
      </c>
      <c r="AC131" s="36">
        <v>6825</v>
      </c>
      <c r="AE131" s="60">
        <v>42613</v>
      </c>
      <c r="AF131" s="71">
        <v>4457</v>
      </c>
      <c r="AG131" s="36">
        <v>4454</v>
      </c>
      <c r="AI131" s="60">
        <v>42614</v>
      </c>
      <c r="AJ131" s="71">
        <v>4773.75</v>
      </c>
      <c r="AK131" s="36">
        <v>4774</v>
      </c>
      <c r="AM131" s="83">
        <v>42614</v>
      </c>
      <c r="AN131" s="81">
        <v>25554.292515620509</v>
      </c>
      <c r="AO131" s="10">
        <v>6533.0599380706699</v>
      </c>
      <c r="AP131" s="10">
        <v>7113.639892427118</v>
      </c>
      <c r="AQ131" s="10">
        <v>11368.567692627606</v>
      </c>
      <c r="AR131" s="10">
        <v>4069.2068011203019</v>
      </c>
      <c r="AS131" s="15">
        <v>-3579.3756100390851</v>
      </c>
      <c r="AU131" s="60">
        <v>42613</v>
      </c>
      <c r="AV131" s="81">
        <v>6533.0599380706699</v>
      </c>
      <c r="AW131" s="10">
        <v>8354.6641342383355</v>
      </c>
      <c r="AX131" s="10">
        <v>10494.546710207267</v>
      </c>
      <c r="AY131" s="10">
        <v>12850.618003310974</v>
      </c>
      <c r="AZ131" s="15">
        <v>15556.972806355861</v>
      </c>
      <c r="BF131" s="86"/>
    </row>
    <row r="132" spans="2:58" s="4" customFormat="1" ht="12" customHeight="1" x14ac:dyDescent="0.2">
      <c r="B132" s="28"/>
      <c r="C132" s="38"/>
      <c r="D132" s="60">
        <f t="shared" si="8"/>
        <v>42612</v>
      </c>
      <c r="E132" s="8">
        <f t="shared" si="9"/>
        <v>4424</v>
      </c>
      <c r="F132" s="8">
        <f t="shared" si="10"/>
        <v>4435.5</v>
      </c>
      <c r="G132" s="9">
        <f t="shared" si="15"/>
        <v>2.5994575045207957E-3</v>
      </c>
      <c r="H132" s="10">
        <f t="shared" si="11"/>
        <v>143.64016240517276</v>
      </c>
      <c r="I132" s="10">
        <f t="shared" si="12"/>
        <v>94</v>
      </c>
      <c r="J132" s="10">
        <f t="shared" si="13"/>
        <v>37.640162405172759</v>
      </c>
      <c r="K132" s="15">
        <f t="shared" si="14"/>
        <v>13465.377709419885</v>
      </c>
      <c r="L132" s="56"/>
      <c r="M132" s="30"/>
      <c r="O132" s="60">
        <v>42613</v>
      </c>
      <c r="P132" s="71">
        <v>10664</v>
      </c>
      <c r="Q132" s="36">
        <v>10645</v>
      </c>
      <c r="S132" s="60">
        <v>42612</v>
      </c>
      <c r="T132" s="71">
        <v>16660</v>
      </c>
      <c r="U132" s="36">
        <v>16730</v>
      </c>
      <c r="W132" s="60">
        <v>42612</v>
      </c>
      <c r="X132" s="71">
        <v>8602.7999999999993</v>
      </c>
      <c r="Y132" s="36">
        <v>8620</v>
      </c>
      <c r="AA132" s="60">
        <v>42612</v>
      </c>
      <c r="AB132" s="71">
        <v>6826.5</v>
      </c>
      <c r="AC132" s="36">
        <v>6840</v>
      </c>
      <c r="AE132" s="60">
        <v>42612</v>
      </c>
      <c r="AF132" s="71">
        <v>4424</v>
      </c>
      <c r="AG132" s="36">
        <v>4435.5</v>
      </c>
      <c r="AI132" s="60">
        <v>42613</v>
      </c>
      <c r="AJ132" s="71">
        <v>4776</v>
      </c>
      <c r="AK132" s="36">
        <v>4778.25</v>
      </c>
      <c r="AM132" s="83">
        <v>42613</v>
      </c>
      <c r="AN132" s="81">
        <v>25571.479075730502</v>
      </c>
      <c r="AO132" s="10">
        <v>6560.5731655838972</v>
      </c>
      <c r="AP132" s="10">
        <v>7139.1582337349328</v>
      </c>
      <c r="AQ132" s="10">
        <v>11396.784396916546</v>
      </c>
      <c r="AR132" s="10">
        <v>4085.9012919383317</v>
      </c>
      <c r="AS132" s="15">
        <v>-3537.6306716128693</v>
      </c>
      <c r="AU132" s="60">
        <v>42612</v>
      </c>
      <c r="AV132" s="81">
        <v>6560.5731655838972</v>
      </c>
      <c r="AW132" s="10">
        <v>8382.1773617515628</v>
      </c>
      <c r="AX132" s="10">
        <v>10510.225808259247</v>
      </c>
      <c r="AY132" s="10">
        <v>12846.297101362954</v>
      </c>
      <c r="AZ132" s="15">
        <v>15532.651904407841</v>
      </c>
      <c r="BF132" s="86"/>
    </row>
    <row r="133" spans="2:58" s="4" customFormat="1" ht="12" customHeight="1" x14ac:dyDescent="0.2">
      <c r="B133" s="28"/>
      <c r="C133" s="38"/>
      <c r="D133" s="60">
        <f t="shared" si="8"/>
        <v>42611</v>
      </c>
      <c r="E133" s="8">
        <f t="shared" si="9"/>
        <v>4441.5</v>
      </c>
      <c r="F133" s="8">
        <f t="shared" si="10"/>
        <v>4420</v>
      </c>
      <c r="G133" s="9">
        <f t="shared" si="15"/>
        <v>-4.8407069683665425E-3</v>
      </c>
      <c r="H133" s="10">
        <f t="shared" si="11"/>
        <v>94</v>
      </c>
      <c r="I133" s="10">
        <f t="shared" si="12"/>
        <v>188.46515168208765</v>
      </c>
      <c r="J133" s="10">
        <f t="shared" si="13"/>
        <v>82.465151682087651</v>
      </c>
      <c r="K133" s="15">
        <f t="shared" si="14"/>
        <v>13427.737547014713</v>
      </c>
      <c r="L133" s="56"/>
      <c r="M133" s="30"/>
      <c r="O133" s="60">
        <v>42612</v>
      </c>
      <c r="P133" s="71">
        <v>10544.5</v>
      </c>
      <c r="Q133" s="36">
        <v>10569.5</v>
      </c>
      <c r="S133" s="60">
        <v>42611</v>
      </c>
      <c r="T133" s="71">
        <v>16833</v>
      </c>
      <c r="U133" s="36">
        <v>16710</v>
      </c>
      <c r="W133" s="60">
        <v>42611</v>
      </c>
      <c r="X133" s="71">
        <v>8657.2999999999993</v>
      </c>
      <c r="Y133" s="36">
        <v>8602</v>
      </c>
      <c r="AA133" s="60">
        <v>42611</v>
      </c>
      <c r="AB133" s="71">
        <v>6844</v>
      </c>
      <c r="AC133" s="36">
        <v>6826.5</v>
      </c>
      <c r="AE133" s="60">
        <v>42611</v>
      </c>
      <c r="AF133" s="71">
        <v>4441.5</v>
      </c>
      <c r="AG133" s="36">
        <v>4420</v>
      </c>
      <c r="AI133" s="60">
        <v>42612</v>
      </c>
      <c r="AJ133" s="71">
        <v>4793.25</v>
      </c>
      <c r="AK133" s="36">
        <v>4795</v>
      </c>
      <c r="AM133" s="83">
        <v>42612</v>
      </c>
      <c r="AN133" s="81">
        <v>25588.665635840494</v>
      </c>
      <c r="AO133" s="10">
        <v>6588.0863930971245</v>
      </c>
      <c r="AP133" s="10">
        <v>7164.6765750427476</v>
      </c>
      <c r="AQ133" s="10">
        <v>11412.013381888966</v>
      </c>
      <c r="AR133" s="10">
        <v>4102.5957827563616</v>
      </c>
      <c r="AS133" s="15">
        <v>-3495.8857331866534</v>
      </c>
      <c r="AU133" s="60">
        <v>42611</v>
      </c>
      <c r="AV133" s="81">
        <v>6588.0863930971245</v>
      </c>
      <c r="AW133" s="10">
        <v>8391.9003620627991</v>
      </c>
      <c r="AX133" s="10">
        <v>10499.948808570483</v>
      </c>
      <c r="AY133" s="10">
        <v>12816.02010167419</v>
      </c>
      <c r="AZ133" s="15">
        <v>15482.374904719078</v>
      </c>
      <c r="BF133" s="86"/>
    </row>
    <row r="134" spans="2:58" s="4" customFormat="1" ht="12" customHeight="1" x14ac:dyDescent="0.2">
      <c r="B134" s="28"/>
      <c r="C134" s="38"/>
      <c r="D134" s="60">
        <f t="shared" si="8"/>
        <v>42608</v>
      </c>
      <c r="E134" s="8">
        <f t="shared" si="9"/>
        <v>4406</v>
      </c>
      <c r="F134" s="8">
        <f t="shared" si="10"/>
        <v>4399</v>
      </c>
      <c r="G134" s="9">
        <f t="shared" si="15"/>
        <v>-1.5887426236949613E-3</v>
      </c>
      <c r="H134" s="10">
        <f t="shared" si="11"/>
        <v>94</v>
      </c>
      <c r="I134" s="10">
        <f t="shared" si="12"/>
        <v>123.42586478865606</v>
      </c>
      <c r="J134" s="10">
        <f t="shared" si="13"/>
        <v>17.425864788656042</v>
      </c>
      <c r="K134" s="15">
        <f t="shared" si="14"/>
        <v>13345.272395332626</v>
      </c>
      <c r="L134" s="56"/>
      <c r="M134" s="30"/>
      <c r="O134" s="60">
        <v>42611</v>
      </c>
      <c r="P134" s="71">
        <v>10589.5</v>
      </c>
      <c r="Q134" s="36">
        <v>10519</v>
      </c>
      <c r="S134" s="60">
        <v>42608</v>
      </c>
      <c r="T134" s="71">
        <v>16720</v>
      </c>
      <c r="U134" s="36">
        <v>16705</v>
      </c>
      <c r="W134" s="60">
        <v>42608</v>
      </c>
      <c r="X134" s="71">
        <v>8597.6</v>
      </c>
      <c r="Y134" s="36">
        <v>8577</v>
      </c>
      <c r="AA134" s="60">
        <v>42608</v>
      </c>
      <c r="AB134" s="71">
        <v>6818</v>
      </c>
      <c r="AC134" s="36">
        <v>6818</v>
      </c>
      <c r="AE134" s="60">
        <v>42608</v>
      </c>
      <c r="AF134" s="71">
        <v>4406</v>
      </c>
      <c r="AG134" s="36">
        <v>4399</v>
      </c>
      <c r="AI134" s="60">
        <v>42611</v>
      </c>
      <c r="AJ134" s="71">
        <v>4785.75</v>
      </c>
      <c r="AK134" s="36">
        <v>4786</v>
      </c>
      <c r="AM134" s="83">
        <v>42611</v>
      </c>
      <c r="AN134" s="81">
        <v>25578.7137027512</v>
      </c>
      <c r="AO134" s="10">
        <v>6555.7014991011092</v>
      </c>
      <c r="AP134" s="10">
        <v>7149.6822890762323</v>
      </c>
      <c r="AQ134" s="10">
        <v>11398.272523045709</v>
      </c>
      <c r="AR134" s="10">
        <v>4114.1288887980454</v>
      </c>
      <c r="AS134" s="15">
        <v>-3454.1407947604375</v>
      </c>
      <c r="AU134" s="60">
        <v>42608</v>
      </c>
      <c r="AV134" s="81">
        <v>6555.7014991011092</v>
      </c>
      <c r="AW134" s="10">
        <v>8339.5154680667838</v>
      </c>
      <c r="AX134" s="10">
        <v>10427.563914574468</v>
      </c>
      <c r="AY134" s="10">
        <v>12723.635207678175</v>
      </c>
      <c r="AZ134" s="15">
        <v>15369.990010723062</v>
      </c>
      <c r="BF134" s="86"/>
    </row>
    <row r="135" spans="2:58" s="4" customFormat="1" ht="12" customHeight="1" x14ac:dyDescent="0.2">
      <c r="B135" s="28"/>
      <c r="C135" s="38"/>
      <c r="D135" s="60">
        <f t="shared" si="8"/>
        <v>42607</v>
      </c>
      <c r="E135" s="8">
        <f t="shared" si="9"/>
        <v>4435</v>
      </c>
      <c r="F135" s="8">
        <f t="shared" si="10"/>
        <v>4435</v>
      </c>
      <c r="G135" s="9">
        <f t="shared" si="15"/>
        <v>0</v>
      </c>
      <c r="H135" s="10">
        <f t="shared" si="11"/>
        <v>94</v>
      </c>
      <c r="I135" s="10">
        <f t="shared" si="12"/>
        <v>94</v>
      </c>
      <c r="J135" s="10">
        <f t="shared" si="13"/>
        <v>-12</v>
      </c>
      <c r="K135" s="15">
        <f t="shared" si="14"/>
        <v>13327.846530543969</v>
      </c>
      <c r="L135" s="56"/>
      <c r="M135" s="30"/>
      <c r="O135" s="60">
        <v>42608</v>
      </c>
      <c r="P135" s="71">
        <v>10528.5</v>
      </c>
      <c r="Q135" s="36">
        <v>10507</v>
      </c>
      <c r="S135" s="60">
        <v>42607</v>
      </c>
      <c r="T135" s="71">
        <v>16868</v>
      </c>
      <c r="U135" s="36">
        <v>16795</v>
      </c>
      <c r="W135" s="60">
        <v>42607</v>
      </c>
      <c r="X135" s="71">
        <v>8643.7000000000007</v>
      </c>
      <c r="Y135" s="36">
        <v>8605</v>
      </c>
      <c r="AA135" s="60">
        <v>42607</v>
      </c>
      <c r="AB135" s="71">
        <v>6829.5</v>
      </c>
      <c r="AC135" s="36">
        <v>6822.5</v>
      </c>
      <c r="AE135" s="60">
        <v>42607</v>
      </c>
      <c r="AF135" s="71">
        <v>4435</v>
      </c>
      <c r="AG135" s="36">
        <v>4435</v>
      </c>
      <c r="AI135" s="60">
        <v>42608</v>
      </c>
      <c r="AJ135" s="71">
        <v>4782.25</v>
      </c>
      <c r="AK135" s="36">
        <v>4783.5</v>
      </c>
      <c r="AM135" s="83">
        <v>42608</v>
      </c>
      <c r="AN135" s="81">
        <v>25354.430076436678</v>
      </c>
      <c r="AO135" s="10">
        <v>6583.2147266143365</v>
      </c>
      <c r="AP135" s="10">
        <v>7175.2006303840471</v>
      </c>
      <c r="AQ135" s="10">
        <v>11426.489227334649</v>
      </c>
      <c r="AR135" s="10">
        <v>4130.8233796160757</v>
      </c>
      <c r="AS135" s="15">
        <v>-3412.3958563342217</v>
      </c>
      <c r="AU135" s="60">
        <v>42607</v>
      </c>
      <c r="AV135" s="81">
        <v>6583.2147266143365</v>
      </c>
      <c r="AW135" s="10">
        <v>8367.0286955800111</v>
      </c>
      <c r="AX135" s="10">
        <v>10455.077142087695</v>
      </c>
      <c r="AY135" s="10">
        <v>12751.148435191402</v>
      </c>
      <c r="AZ135" s="15">
        <v>15385.804040747618</v>
      </c>
      <c r="BF135" s="86"/>
    </row>
    <row r="136" spans="2:58" s="4" customFormat="1" ht="12" customHeight="1" x14ac:dyDescent="0.2">
      <c r="B136" s="28"/>
      <c r="C136" s="38"/>
      <c r="D136" s="60">
        <f t="shared" si="8"/>
        <v>42606</v>
      </c>
      <c r="E136" s="8">
        <f t="shared" si="9"/>
        <v>4421</v>
      </c>
      <c r="F136" s="8">
        <f t="shared" si="10"/>
        <v>4403.5</v>
      </c>
      <c r="G136" s="9">
        <f t="shared" si="15"/>
        <v>-3.9583804569102016E-3</v>
      </c>
      <c r="H136" s="10">
        <f t="shared" si="11"/>
        <v>94</v>
      </c>
      <c r="I136" s="10">
        <f t="shared" si="12"/>
        <v>170.81862145296083</v>
      </c>
      <c r="J136" s="10">
        <f t="shared" si="13"/>
        <v>64.818621452960826</v>
      </c>
      <c r="K136" s="15">
        <f t="shared" si="14"/>
        <v>13339.846530543969</v>
      </c>
      <c r="L136" s="56"/>
      <c r="M136" s="30"/>
      <c r="O136" s="60">
        <v>42607</v>
      </c>
      <c r="P136" s="71">
        <v>10621</v>
      </c>
      <c r="Q136" s="36">
        <v>10619</v>
      </c>
      <c r="S136" s="60">
        <v>42606</v>
      </c>
      <c r="T136" s="71">
        <v>16747</v>
      </c>
      <c r="U136" s="36">
        <v>16660</v>
      </c>
      <c r="W136" s="60">
        <v>42606</v>
      </c>
      <c r="X136" s="71">
        <v>8574.7000000000007</v>
      </c>
      <c r="Y136" s="36">
        <v>8519</v>
      </c>
      <c r="AA136" s="60">
        <v>42606</v>
      </c>
      <c r="AB136" s="71">
        <v>6874</v>
      </c>
      <c r="AC136" s="36">
        <v>6864</v>
      </c>
      <c r="AE136" s="60">
        <v>42606</v>
      </c>
      <c r="AF136" s="71">
        <v>4421</v>
      </c>
      <c r="AG136" s="36">
        <v>4403.5</v>
      </c>
      <c r="AI136" s="60">
        <v>42607</v>
      </c>
      <c r="AJ136" s="71">
        <v>4786.25</v>
      </c>
      <c r="AK136" s="36">
        <v>4786.5</v>
      </c>
      <c r="AM136" s="83">
        <v>42607</v>
      </c>
      <c r="AN136" s="81">
        <v>25360.919543032967</v>
      </c>
      <c r="AO136" s="10">
        <v>6610.4169177956601</v>
      </c>
      <c r="AP136" s="10">
        <v>7198.414814515977</v>
      </c>
      <c r="AQ136" s="10">
        <v>11454.705931623588</v>
      </c>
      <c r="AR136" s="10">
        <v>4147.517870434106</v>
      </c>
      <c r="AS136" s="15">
        <v>-3370.6509179080058</v>
      </c>
      <c r="AU136" s="60">
        <v>42606</v>
      </c>
      <c r="AV136" s="81">
        <v>6610.4169177956601</v>
      </c>
      <c r="AW136" s="10">
        <v>8374.2308867613337</v>
      </c>
      <c r="AX136" s="10">
        <v>10442.279333269018</v>
      </c>
      <c r="AY136" s="10">
        <v>12718.350626372725</v>
      </c>
      <c r="AZ136" s="15">
        <v>15333.006231928941</v>
      </c>
      <c r="BF136" s="86"/>
    </row>
    <row r="137" spans="2:58" s="4" customFormat="1" ht="12" customHeight="1" x14ac:dyDescent="0.2">
      <c r="B137" s="28"/>
      <c r="C137" s="38"/>
      <c r="D137" s="60">
        <f t="shared" si="8"/>
        <v>42605</v>
      </c>
      <c r="E137" s="8">
        <f t="shared" si="9"/>
        <v>4388.5</v>
      </c>
      <c r="F137" s="8">
        <f t="shared" si="10"/>
        <v>4403.5</v>
      </c>
      <c r="G137" s="9">
        <f t="shared" si="15"/>
        <v>3.4180243819072575E-3</v>
      </c>
      <c r="H137" s="10">
        <f t="shared" si="11"/>
        <v>160.01149995290197</v>
      </c>
      <c r="I137" s="10">
        <f t="shared" si="12"/>
        <v>94</v>
      </c>
      <c r="J137" s="10">
        <f t="shared" si="13"/>
        <v>54.011499952901971</v>
      </c>
      <c r="K137" s="15">
        <f t="shared" si="14"/>
        <v>13275.027909091008</v>
      </c>
      <c r="L137" s="56"/>
      <c r="M137" s="30"/>
      <c r="O137" s="60">
        <v>42606</v>
      </c>
      <c r="P137" s="71">
        <v>10595</v>
      </c>
      <c r="Q137" s="36">
        <v>10555</v>
      </c>
      <c r="S137" s="60">
        <v>42605</v>
      </c>
      <c r="T137" s="71">
        <v>16359</v>
      </c>
      <c r="U137" s="36">
        <v>16435</v>
      </c>
      <c r="W137" s="60">
        <v>42605</v>
      </c>
      <c r="X137" s="71">
        <v>8448.7999999999993</v>
      </c>
      <c r="Y137" s="36">
        <v>8499</v>
      </c>
      <c r="AA137" s="60">
        <v>42605</v>
      </c>
      <c r="AB137" s="71">
        <v>6813</v>
      </c>
      <c r="AC137" s="36">
        <v>6843</v>
      </c>
      <c r="AE137" s="60">
        <v>42605</v>
      </c>
      <c r="AF137" s="71">
        <v>4388.5</v>
      </c>
      <c r="AG137" s="36">
        <v>4403.5</v>
      </c>
      <c r="AI137" s="60">
        <v>42606</v>
      </c>
      <c r="AJ137" s="71">
        <v>4817</v>
      </c>
      <c r="AK137" s="36">
        <v>4818.5</v>
      </c>
      <c r="AM137" s="83">
        <v>42606</v>
      </c>
      <c r="AN137" s="81">
        <v>25378.10610314296</v>
      </c>
      <c r="AO137" s="10">
        <v>6620.2743257243646</v>
      </c>
      <c r="AP137" s="10">
        <v>7181.2569035227116</v>
      </c>
      <c r="AQ137" s="10">
        <v>11482.922635912528</v>
      </c>
      <c r="AR137" s="10">
        <v>4164.2123612521364</v>
      </c>
      <c r="AS137" s="15">
        <v>-3328.9059794817899</v>
      </c>
      <c r="AU137" s="60">
        <v>42605</v>
      </c>
      <c r="AV137" s="81">
        <v>6620.2743257243646</v>
      </c>
      <c r="AW137" s="10">
        <v>8364.0882946900383</v>
      </c>
      <c r="AX137" s="10">
        <v>10412.136741197723</v>
      </c>
      <c r="AY137" s="10">
        <v>12668.20803430143</v>
      </c>
      <c r="AZ137" s="15">
        <v>15262.863639857645</v>
      </c>
      <c r="BF137" s="86"/>
    </row>
    <row r="138" spans="2:58" s="4" customFormat="1" ht="12" customHeight="1" x14ac:dyDescent="0.2">
      <c r="B138" s="28"/>
      <c r="C138" s="38"/>
      <c r="D138" s="60">
        <f t="shared" si="8"/>
        <v>42604</v>
      </c>
      <c r="E138" s="8">
        <f t="shared" si="9"/>
        <v>4378.6000000000004</v>
      </c>
      <c r="F138" s="8">
        <f t="shared" si="10"/>
        <v>4394</v>
      </c>
      <c r="G138" s="9">
        <f t="shared" si="15"/>
        <v>3.5171059242679473E-3</v>
      </c>
      <c r="H138" s="10">
        <f t="shared" si="11"/>
        <v>161.99313080011578</v>
      </c>
      <c r="I138" s="10">
        <f t="shared" si="12"/>
        <v>94</v>
      </c>
      <c r="J138" s="10">
        <f t="shared" si="13"/>
        <v>55.993130800115779</v>
      </c>
      <c r="K138" s="15">
        <f t="shared" si="14"/>
        <v>13221.016409138107</v>
      </c>
      <c r="L138" s="56"/>
      <c r="M138" s="30"/>
      <c r="O138" s="60">
        <v>42605</v>
      </c>
      <c r="P138" s="71">
        <v>10476.5</v>
      </c>
      <c r="Q138" s="36">
        <v>10519.5</v>
      </c>
      <c r="S138" s="60">
        <v>42604</v>
      </c>
      <c r="T138" s="71">
        <v>16316</v>
      </c>
      <c r="U138" s="36">
        <v>16300</v>
      </c>
      <c r="W138" s="60">
        <v>42604</v>
      </c>
      <c r="X138" s="71">
        <v>8421.4</v>
      </c>
      <c r="Y138" s="36">
        <v>8430</v>
      </c>
      <c r="AA138" s="60">
        <v>42604</v>
      </c>
      <c r="AB138" s="71">
        <v>6856</v>
      </c>
      <c r="AC138" s="36">
        <v>6860.5</v>
      </c>
      <c r="AE138" s="60">
        <v>42604</v>
      </c>
      <c r="AF138" s="71">
        <v>4378.6000000000004</v>
      </c>
      <c r="AG138" s="36">
        <v>4394</v>
      </c>
      <c r="AI138" s="60">
        <v>42605</v>
      </c>
      <c r="AJ138" s="71">
        <v>4811.75</v>
      </c>
      <c r="AK138" s="36">
        <v>4809.25</v>
      </c>
      <c r="AM138" s="83">
        <v>42605</v>
      </c>
      <c r="AN138" s="81">
        <v>25297.93109627016</v>
      </c>
      <c r="AO138" s="10">
        <v>6641.115724614544</v>
      </c>
      <c r="AP138" s="10">
        <v>7175.1826303739472</v>
      </c>
      <c r="AQ138" s="10">
        <v>11376.86366088835</v>
      </c>
      <c r="AR138" s="10">
        <v>4180.9068520701667</v>
      </c>
      <c r="AS138" s="15">
        <v>-3287.1610410555741</v>
      </c>
      <c r="AU138" s="60">
        <v>42604</v>
      </c>
      <c r="AV138" s="81">
        <v>6641.115724614544</v>
      </c>
      <c r="AW138" s="10">
        <v>8364.9296935802176</v>
      </c>
      <c r="AX138" s="10">
        <v>10392.978140087902</v>
      </c>
      <c r="AY138" s="10">
        <v>12629.049433191609</v>
      </c>
      <c r="AZ138" s="15">
        <v>15203.705038747825</v>
      </c>
      <c r="BF138" s="86"/>
    </row>
    <row r="139" spans="2:58" s="4" customFormat="1" ht="12" customHeight="1" x14ac:dyDescent="0.2">
      <c r="B139" s="28"/>
      <c r="C139" s="38"/>
      <c r="D139" s="60">
        <f t="shared" si="8"/>
        <v>42601</v>
      </c>
      <c r="E139" s="8">
        <f t="shared" si="9"/>
        <v>4437</v>
      </c>
      <c r="F139" s="8">
        <f t="shared" si="10"/>
        <v>4439.5</v>
      </c>
      <c r="G139" s="9">
        <f t="shared" si="15"/>
        <v>5.634437683119225E-4</v>
      </c>
      <c r="H139" s="10">
        <f t="shared" si="11"/>
        <v>102.91988768099529</v>
      </c>
      <c r="I139" s="10">
        <f t="shared" si="12"/>
        <v>94</v>
      </c>
      <c r="J139" s="10">
        <f t="shared" si="13"/>
        <v>-3.0801123190047122</v>
      </c>
      <c r="K139" s="15">
        <f t="shared" si="14"/>
        <v>13165.023278337991</v>
      </c>
      <c r="L139" s="56"/>
      <c r="M139" s="30"/>
      <c r="O139" s="60">
        <v>42604</v>
      </c>
      <c r="P139" s="71">
        <v>10548</v>
      </c>
      <c r="Q139" s="36">
        <v>10528</v>
      </c>
      <c r="S139" s="60">
        <v>42601</v>
      </c>
      <c r="T139" s="71">
        <v>16671</v>
      </c>
      <c r="U139" s="36">
        <v>16575</v>
      </c>
      <c r="W139" s="60">
        <v>42601</v>
      </c>
      <c r="X139" s="71">
        <v>8540.7000000000007</v>
      </c>
      <c r="Y139" s="36">
        <v>8549</v>
      </c>
      <c r="AA139" s="60">
        <v>42601</v>
      </c>
      <c r="AB139" s="71">
        <v>6866.5</v>
      </c>
      <c r="AC139" s="36">
        <v>6880</v>
      </c>
      <c r="AE139" s="60">
        <v>42601</v>
      </c>
      <c r="AF139" s="71">
        <v>4437</v>
      </c>
      <c r="AG139" s="36">
        <v>4439.5</v>
      </c>
      <c r="AI139" s="60">
        <v>42604</v>
      </c>
      <c r="AJ139" s="71">
        <v>4807</v>
      </c>
      <c r="AK139" s="36">
        <v>4809.25</v>
      </c>
      <c r="AM139" s="83">
        <v>42604</v>
      </c>
      <c r="AN139" s="81">
        <v>25201.303166951799</v>
      </c>
      <c r="AO139" s="10">
        <v>6668.6289521277713</v>
      </c>
      <c r="AP139" s="10">
        <v>7200.700971681762</v>
      </c>
      <c r="AQ139" s="10">
        <v>11405.080365177289</v>
      </c>
      <c r="AR139" s="10">
        <v>4197.601342888197</v>
      </c>
      <c r="AS139" s="15">
        <v>-3245.4161026293582</v>
      </c>
      <c r="AU139" s="60">
        <v>42601</v>
      </c>
      <c r="AV139" s="81">
        <v>6668.6289521277713</v>
      </c>
      <c r="AW139" s="10">
        <v>8392.442921093445</v>
      </c>
      <c r="AX139" s="10">
        <v>10420.491367601129</v>
      </c>
      <c r="AY139" s="10">
        <v>12656.562660704836</v>
      </c>
      <c r="AZ139" s="15">
        <v>15217.849002345085</v>
      </c>
      <c r="BF139" s="86"/>
    </row>
    <row r="140" spans="2:58" s="4" customFormat="1" ht="12" customHeight="1" x14ac:dyDescent="0.2">
      <c r="B140" s="28"/>
      <c r="C140" s="38"/>
      <c r="D140" s="60">
        <f t="shared" si="8"/>
        <v>42600</v>
      </c>
      <c r="E140" s="8">
        <f t="shared" si="9"/>
        <v>4418</v>
      </c>
      <c r="F140" s="8">
        <f t="shared" si="10"/>
        <v>4453</v>
      </c>
      <c r="G140" s="9">
        <f t="shared" si="15"/>
        <v>7.9221367134449973E-3</v>
      </c>
      <c r="H140" s="10">
        <f t="shared" si="11"/>
        <v>250.09374658365675</v>
      </c>
      <c r="I140" s="10">
        <f t="shared" si="12"/>
        <v>94</v>
      </c>
      <c r="J140" s="10">
        <f t="shared" si="13"/>
        <v>144.09374658365675</v>
      </c>
      <c r="K140" s="15">
        <f t="shared" si="14"/>
        <v>13168.103390656996</v>
      </c>
      <c r="L140" s="56"/>
      <c r="M140" s="30"/>
      <c r="O140" s="60">
        <v>42601</v>
      </c>
      <c r="P140" s="71">
        <v>10600.5</v>
      </c>
      <c r="Q140" s="36">
        <v>10631</v>
      </c>
      <c r="S140" s="60">
        <v>42600</v>
      </c>
      <c r="T140" s="71">
        <v>16540</v>
      </c>
      <c r="U140" s="36">
        <v>16665</v>
      </c>
      <c r="W140" s="60">
        <v>42600</v>
      </c>
      <c r="X140" s="71">
        <v>8493.4</v>
      </c>
      <c r="Y140" s="36">
        <v>8551</v>
      </c>
      <c r="AA140" s="60">
        <v>42600</v>
      </c>
      <c r="AB140" s="71">
        <v>6855.5</v>
      </c>
      <c r="AC140" s="36">
        <v>6894.5</v>
      </c>
      <c r="AE140" s="60">
        <v>42600</v>
      </c>
      <c r="AF140" s="71">
        <v>4418</v>
      </c>
      <c r="AG140" s="36">
        <v>4453</v>
      </c>
      <c r="AI140" s="60">
        <v>42601</v>
      </c>
      <c r="AJ140" s="71">
        <v>4808.5</v>
      </c>
      <c r="AK140" s="36">
        <v>4808</v>
      </c>
      <c r="AM140" s="83">
        <v>42601</v>
      </c>
      <c r="AN140" s="81">
        <v>25215.09174469356</v>
      </c>
      <c r="AO140" s="10">
        <v>6667.2155100988894</v>
      </c>
      <c r="AP140" s="10">
        <v>7226.2193129895768</v>
      </c>
      <c r="AQ140" s="10">
        <v>11420.885360444165</v>
      </c>
      <c r="AR140" s="10">
        <v>4214.2958337062273</v>
      </c>
      <c r="AS140" s="15">
        <v>-3203.6711642031423</v>
      </c>
      <c r="AU140" s="60">
        <v>42600</v>
      </c>
      <c r="AV140" s="81">
        <v>6667.2155100988894</v>
      </c>
      <c r="AW140" s="10">
        <v>8371.0294790645621</v>
      </c>
      <c r="AX140" s="10">
        <v>10379.077925572246</v>
      </c>
      <c r="AY140" s="10">
        <v>12595.149218675953</v>
      </c>
      <c r="AZ140" s="15">
        <v>15136.435560316202</v>
      </c>
      <c r="BF140" s="86"/>
    </row>
    <row r="141" spans="2:58" s="4" customFormat="1" ht="12" customHeight="1" x14ac:dyDescent="0.2">
      <c r="B141" s="28"/>
      <c r="C141" s="38"/>
      <c r="D141" s="60">
        <f t="shared" si="8"/>
        <v>42599</v>
      </c>
      <c r="E141" s="8">
        <f t="shared" si="9"/>
        <v>4461</v>
      </c>
      <c r="F141" s="8">
        <f t="shared" si="10"/>
        <v>4459.5</v>
      </c>
      <c r="G141" s="9">
        <f t="shared" si="15"/>
        <v>-3.3624747814391392E-4</v>
      </c>
      <c r="H141" s="10">
        <f t="shared" si="11"/>
        <v>94</v>
      </c>
      <c r="I141" s="10">
        <f t="shared" si="12"/>
        <v>98.37596187763512</v>
      </c>
      <c r="J141" s="10">
        <f t="shared" si="13"/>
        <v>-7.6240381223648797</v>
      </c>
      <c r="K141" s="15">
        <f t="shared" si="14"/>
        <v>13024.00964407334</v>
      </c>
      <c r="L141" s="56"/>
      <c r="M141" s="30"/>
      <c r="O141" s="60">
        <v>42600</v>
      </c>
      <c r="P141" s="71">
        <v>10539.5</v>
      </c>
      <c r="Q141" s="36">
        <v>10614</v>
      </c>
      <c r="S141" s="60">
        <v>42599</v>
      </c>
      <c r="T141" s="71">
        <v>16811</v>
      </c>
      <c r="U141" s="36">
        <v>16845</v>
      </c>
      <c r="W141" s="60">
        <v>42599</v>
      </c>
      <c r="X141" s="71">
        <v>8640.1</v>
      </c>
      <c r="Y141" s="36">
        <v>8640</v>
      </c>
      <c r="AA141" s="60">
        <v>42599</v>
      </c>
      <c r="AB141" s="71">
        <v>6895.5</v>
      </c>
      <c r="AC141" s="36">
        <v>6887.5</v>
      </c>
      <c r="AE141" s="60">
        <v>42599</v>
      </c>
      <c r="AF141" s="71">
        <v>4461</v>
      </c>
      <c r="AG141" s="36">
        <v>4459.5</v>
      </c>
      <c r="AI141" s="60">
        <v>42600</v>
      </c>
      <c r="AJ141" s="71">
        <v>4804</v>
      </c>
      <c r="AK141" s="36">
        <v>4808.25</v>
      </c>
      <c r="AM141" s="83">
        <v>42600</v>
      </c>
      <c r="AN141" s="81">
        <v>25179.82388612302</v>
      </c>
      <c r="AO141" s="10">
        <v>6629.8233935048384</v>
      </c>
      <c r="AP141" s="10">
        <v>7203.3437555016326</v>
      </c>
      <c r="AQ141" s="10">
        <v>11250.550564751131</v>
      </c>
      <c r="AR141" s="10">
        <v>4164.200344846342</v>
      </c>
      <c r="AS141" s="15">
        <v>-3161.9262257769265</v>
      </c>
      <c r="AU141" s="60">
        <v>42599</v>
      </c>
      <c r="AV141" s="81">
        <v>6629.8233935048384</v>
      </c>
      <c r="AW141" s="10">
        <v>8313.6373624705102</v>
      </c>
      <c r="AX141" s="10">
        <v>10301.685808978194</v>
      </c>
      <c r="AY141" s="10">
        <v>12497.757102081901</v>
      </c>
      <c r="AZ141" s="15">
        <v>15019.04344372215</v>
      </c>
      <c r="BF141" s="86"/>
    </row>
    <row r="142" spans="2:58" s="4" customFormat="1" ht="12" customHeight="1" x14ac:dyDescent="0.2">
      <c r="B142" s="28"/>
      <c r="C142" s="38"/>
      <c r="D142" s="60">
        <f t="shared" si="8"/>
        <v>42598</v>
      </c>
      <c r="E142" s="8">
        <f t="shared" si="9"/>
        <v>4498</v>
      </c>
      <c r="F142" s="8">
        <f t="shared" si="10"/>
        <v>4484</v>
      </c>
      <c r="G142" s="9">
        <f t="shared" si="15"/>
        <v>-3.1124944419742106E-3</v>
      </c>
      <c r="H142" s="10">
        <f t="shared" si="11"/>
        <v>94</v>
      </c>
      <c r="I142" s="10">
        <f t="shared" si="12"/>
        <v>153.90090115424104</v>
      </c>
      <c r="J142" s="10">
        <f t="shared" si="13"/>
        <v>47.900901154241041</v>
      </c>
      <c r="K142" s="15">
        <f t="shared" si="14"/>
        <v>13031.633682195705</v>
      </c>
      <c r="L142" s="56"/>
      <c r="M142" s="30"/>
      <c r="O142" s="60">
        <v>42599</v>
      </c>
      <c r="P142" s="71">
        <v>10698.5</v>
      </c>
      <c r="Q142" s="36">
        <v>10660</v>
      </c>
      <c r="S142" s="60">
        <v>42598</v>
      </c>
      <c r="T142" s="71">
        <v>16991</v>
      </c>
      <c r="U142" s="36">
        <v>16910</v>
      </c>
      <c r="W142" s="60">
        <v>42598</v>
      </c>
      <c r="X142" s="71">
        <v>8725.2999999999993</v>
      </c>
      <c r="Y142" s="36">
        <v>8671</v>
      </c>
      <c r="AA142" s="60">
        <v>42598</v>
      </c>
      <c r="AB142" s="71">
        <v>6943</v>
      </c>
      <c r="AC142" s="36">
        <v>6925</v>
      </c>
      <c r="AE142" s="60">
        <v>42598</v>
      </c>
      <c r="AF142" s="71">
        <v>4498</v>
      </c>
      <c r="AG142" s="36">
        <v>4484</v>
      </c>
      <c r="AI142" s="60">
        <v>42599</v>
      </c>
      <c r="AJ142" s="71">
        <v>4798.5</v>
      </c>
      <c r="AK142" s="36">
        <v>4800.75</v>
      </c>
      <c r="AM142" s="83">
        <v>42599</v>
      </c>
      <c r="AN142" s="81">
        <v>24934.984840166348</v>
      </c>
      <c r="AO142" s="10">
        <v>6657.3366210180657</v>
      </c>
      <c r="AP142" s="10">
        <v>7228.8620968094474</v>
      </c>
      <c r="AQ142" s="10">
        <v>11278.76726904007</v>
      </c>
      <c r="AR142" s="10">
        <v>4180.8948356643723</v>
      </c>
      <c r="AS142" s="15">
        <v>-3120.1812873507106</v>
      </c>
      <c r="AU142" s="60">
        <v>42598</v>
      </c>
      <c r="AV142" s="81">
        <v>6657.3366210180657</v>
      </c>
      <c r="AW142" s="10">
        <v>8341.1505899837375</v>
      </c>
      <c r="AX142" s="10">
        <v>10329.199036491422</v>
      </c>
      <c r="AY142" s="10">
        <v>12511.064010288577</v>
      </c>
      <c r="AZ142" s="15">
        <v>15012.350351928826</v>
      </c>
      <c r="BF142" s="86"/>
    </row>
    <row r="143" spans="2:58" s="4" customFormat="1" ht="12" customHeight="1" x14ac:dyDescent="0.2">
      <c r="B143" s="28"/>
      <c r="C143" s="38"/>
      <c r="D143" s="60">
        <f t="shared" si="8"/>
        <v>42597</v>
      </c>
      <c r="E143" s="8">
        <f t="shared" si="9"/>
        <v>4500.5</v>
      </c>
      <c r="F143" s="8">
        <f t="shared" si="10"/>
        <v>4509.5</v>
      </c>
      <c r="G143" s="9">
        <f t="shared" si="15"/>
        <v>1.9997778024663927E-3</v>
      </c>
      <c r="H143" s="10">
        <f t="shared" si="11"/>
        <v>131.64656836408469</v>
      </c>
      <c r="I143" s="10">
        <f t="shared" si="12"/>
        <v>94</v>
      </c>
      <c r="J143" s="10">
        <f t="shared" si="13"/>
        <v>25.646568364084686</v>
      </c>
      <c r="K143" s="15">
        <f t="shared" si="14"/>
        <v>12983.732781041464</v>
      </c>
      <c r="L143" s="56"/>
      <c r="M143" s="30"/>
      <c r="O143" s="60">
        <v>42598</v>
      </c>
      <c r="P143" s="71">
        <v>10747.5</v>
      </c>
      <c r="Q143" s="36">
        <v>10710</v>
      </c>
      <c r="S143" s="60">
        <v>42594</v>
      </c>
      <c r="T143" s="71">
        <v>16940</v>
      </c>
      <c r="U143" s="36">
        <v>16920</v>
      </c>
      <c r="W143" s="60">
        <v>42597</v>
      </c>
      <c r="X143" s="71">
        <v>8715</v>
      </c>
      <c r="Y143" s="36">
        <v>8719</v>
      </c>
      <c r="AA143" s="60">
        <v>42597</v>
      </c>
      <c r="AB143" s="71">
        <v>6911.5</v>
      </c>
      <c r="AC143" s="36">
        <v>6909</v>
      </c>
      <c r="AE143" s="60">
        <v>42597</v>
      </c>
      <c r="AF143" s="71">
        <v>4500.5</v>
      </c>
      <c r="AG143" s="36">
        <v>4509.5</v>
      </c>
      <c r="AI143" s="60">
        <v>42598</v>
      </c>
      <c r="AJ143" s="71">
        <v>4822.75</v>
      </c>
      <c r="AK143" s="36">
        <v>4822.75</v>
      </c>
      <c r="AM143" s="83">
        <v>42598</v>
      </c>
      <c r="AN143" s="81">
        <v>24863.646354085904</v>
      </c>
      <c r="AO143" s="10">
        <v>6675.7486405777518</v>
      </c>
      <c r="AP143" s="10">
        <v>7217.1556330439098</v>
      </c>
      <c r="AQ143" s="10">
        <v>11263.24865877636</v>
      </c>
      <c r="AR143" s="10">
        <v>4197.5893264824026</v>
      </c>
      <c r="AS143" s="15">
        <v>-3078.4363489244947</v>
      </c>
      <c r="AU143" s="60">
        <v>42594</v>
      </c>
      <c r="AV143" s="81">
        <v>6675.7486405777518</v>
      </c>
      <c r="AW143" s="10">
        <v>8339.5626095434236</v>
      </c>
      <c r="AX143" s="10">
        <v>10307.611056051108</v>
      </c>
      <c r="AY143" s="10">
        <v>12469.476029848263</v>
      </c>
      <c r="AZ143" s="15">
        <v>14950.762371488512</v>
      </c>
      <c r="BF143" s="86"/>
    </row>
    <row r="144" spans="2:58" s="4" customFormat="1" ht="12" customHeight="1" x14ac:dyDescent="0.2">
      <c r="B144" s="28"/>
      <c r="C144" s="38"/>
      <c r="D144" s="60">
        <f t="shared" si="8"/>
        <v>42594</v>
      </c>
      <c r="E144" s="8">
        <f t="shared" si="9"/>
        <v>4504</v>
      </c>
      <c r="F144" s="8">
        <f t="shared" si="10"/>
        <v>4501.5</v>
      </c>
      <c r="G144" s="9">
        <f t="shared" si="15"/>
        <v>-5.5506216696269979E-4</v>
      </c>
      <c r="H144" s="10">
        <f t="shared" si="11"/>
        <v>94</v>
      </c>
      <c r="I144" s="10">
        <f t="shared" si="12"/>
        <v>102.75225565401084</v>
      </c>
      <c r="J144" s="10">
        <f t="shared" si="13"/>
        <v>-3.2477443459891617</v>
      </c>
      <c r="K144" s="15">
        <f t="shared" si="14"/>
        <v>12958.086212677379</v>
      </c>
      <c r="L144" s="56"/>
      <c r="M144" s="30"/>
      <c r="O144" s="60">
        <v>42597</v>
      </c>
      <c r="P144" s="71">
        <v>10717</v>
      </c>
      <c r="Q144" s="36">
        <v>10721</v>
      </c>
      <c r="S144" s="60">
        <v>42593</v>
      </c>
      <c r="T144" s="71">
        <v>16780</v>
      </c>
      <c r="U144" s="36">
        <v>16795</v>
      </c>
      <c r="W144" s="60">
        <v>42594</v>
      </c>
      <c r="X144" s="71">
        <v>8702.9</v>
      </c>
      <c r="Y144" s="36">
        <v>8690</v>
      </c>
      <c r="AA144" s="60">
        <v>42594</v>
      </c>
      <c r="AB144" s="71">
        <v>6889.5</v>
      </c>
      <c r="AC144" s="36">
        <v>6898.5</v>
      </c>
      <c r="AE144" s="60">
        <v>42594</v>
      </c>
      <c r="AF144" s="71">
        <v>4504</v>
      </c>
      <c r="AG144" s="36">
        <v>4501.5</v>
      </c>
      <c r="AI144" s="60">
        <v>42597</v>
      </c>
      <c r="AJ144" s="71">
        <v>4804.25</v>
      </c>
      <c r="AK144" s="36">
        <v>4806.75</v>
      </c>
      <c r="AM144" s="83">
        <v>42597</v>
      </c>
      <c r="AN144" s="81">
        <v>24797.780457588215</v>
      </c>
      <c r="AO144" s="10">
        <v>6703.2618680909791</v>
      </c>
      <c r="AP144" s="10">
        <v>7242.6739743517246</v>
      </c>
      <c r="AQ144" s="10">
        <v>11291.465363065299</v>
      </c>
      <c r="AR144" s="10">
        <v>4214.2838173004329</v>
      </c>
      <c r="AS144" s="15">
        <v>-3036.6914104982789</v>
      </c>
      <c r="AU144" s="60">
        <v>42593</v>
      </c>
      <c r="AV144" s="81">
        <v>6703.2618680909791</v>
      </c>
      <c r="AW144" s="10">
        <v>8367.0758370566509</v>
      </c>
      <c r="AX144" s="10">
        <v>10335.124283564335</v>
      </c>
      <c r="AY144" s="10">
        <v>12496.989257361491</v>
      </c>
      <c r="AZ144" s="15">
        <v>14960.906234359647</v>
      </c>
      <c r="BF144" s="86"/>
    </row>
    <row r="145" spans="2:58" s="4" customFormat="1" ht="12" customHeight="1" x14ac:dyDescent="0.2">
      <c r="B145" s="28"/>
      <c r="C145" s="38"/>
      <c r="D145" s="60">
        <f t="shared" si="8"/>
        <v>42593</v>
      </c>
      <c r="E145" s="8">
        <f t="shared" si="9"/>
        <v>4452.5</v>
      </c>
      <c r="F145" s="8">
        <f t="shared" si="10"/>
        <v>4457</v>
      </c>
      <c r="G145" s="9">
        <f t="shared" si="15"/>
        <v>1.0106681639528354E-3</v>
      </c>
      <c r="H145" s="10">
        <f t="shared" si="11"/>
        <v>111.86437559381353</v>
      </c>
      <c r="I145" s="10">
        <f t="shared" si="12"/>
        <v>94</v>
      </c>
      <c r="J145" s="10">
        <f t="shared" si="13"/>
        <v>5.86437559381352</v>
      </c>
      <c r="K145" s="15">
        <f t="shared" si="14"/>
        <v>12961.333957023367</v>
      </c>
      <c r="L145" s="56"/>
      <c r="M145" s="30"/>
      <c r="O145" s="60">
        <v>42594</v>
      </c>
      <c r="P145" s="71">
        <v>10720.5</v>
      </c>
      <c r="Q145" s="36">
        <v>10723</v>
      </c>
      <c r="S145" s="60">
        <v>42592</v>
      </c>
      <c r="T145" s="71">
        <v>16771</v>
      </c>
      <c r="U145" s="36">
        <v>16685</v>
      </c>
      <c r="W145" s="60">
        <v>42593</v>
      </c>
      <c r="X145" s="71">
        <v>8664.4</v>
      </c>
      <c r="Y145" s="36">
        <v>8696</v>
      </c>
      <c r="AA145" s="60">
        <v>42593</v>
      </c>
      <c r="AB145" s="71">
        <v>6812.5</v>
      </c>
      <c r="AC145" s="36">
        <v>6808</v>
      </c>
      <c r="AE145" s="60">
        <v>42593</v>
      </c>
      <c r="AF145" s="71">
        <v>4452.5</v>
      </c>
      <c r="AG145" s="36">
        <v>4457</v>
      </c>
      <c r="AI145" s="60">
        <v>42594</v>
      </c>
      <c r="AJ145" s="71">
        <v>4800</v>
      </c>
      <c r="AK145" s="36">
        <v>4800</v>
      </c>
      <c r="AM145" s="83">
        <v>42594</v>
      </c>
      <c r="AN145" s="81">
        <v>24814.967017698207</v>
      </c>
      <c r="AO145" s="10">
        <v>6730.7750956042064</v>
      </c>
      <c r="AP145" s="10">
        <v>7268.1923156595394</v>
      </c>
      <c r="AQ145" s="10">
        <v>11319.682067354239</v>
      </c>
      <c r="AR145" s="10">
        <v>4230.9783081184632</v>
      </c>
      <c r="AS145" s="15">
        <v>-2994.946472072063</v>
      </c>
      <c r="AU145" s="60">
        <v>42592</v>
      </c>
      <c r="AV145" s="81">
        <v>6730.7750956042064</v>
      </c>
      <c r="AW145" s="10">
        <v>8394.5890645698782</v>
      </c>
      <c r="AX145" s="10">
        <v>10362.637511077563</v>
      </c>
      <c r="AY145" s="10">
        <v>12524.502484874718</v>
      </c>
      <c r="AZ145" s="15">
        <v>14976.784421417809</v>
      </c>
      <c r="BF145" s="86"/>
    </row>
    <row r="146" spans="2:58" s="4" customFormat="1" ht="12" customHeight="1" x14ac:dyDescent="0.2">
      <c r="B146" s="28"/>
      <c r="C146" s="38"/>
      <c r="D146" s="60">
        <f t="shared" si="8"/>
        <v>42592</v>
      </c>
      <c r="E146" s="8">
        <f t="shared" si="9"/>
        <v>4468.5</v>
      </c>
      <c r="F146" s="8">
        <f t="shared" si="10"/>
        <v>4455</v>
      </c>
      <c r="G146" s="9">
        <f t="shared" si="15"/>
        <v>-3.0211480362537764E-3</v>
      </c>
      <c r="H146" s="10">
        <f t="shared" si="11"/>
        <v>94</v>
      </c>
      <c r="I146" s="10">
        <f t="shared" si="12"/>
        <v>152.07397303983237</v>
      </c>
      <c r="J146" s="10">
        <f t="shared" si="13"/>
        <v>46.073973039832367</v>
      </c>
      <c r="K146" s="15">
        <f t="shared" si="14"/>
        <v>12955.469581429554</v>
      </c>
      <c r="L146" s="56"/>
      <c r="M146" s="30"/>
      <c r="O146" s="60">
        <v>42593</v>
      </c>
      <c r="P146" s="71">
        <v>10654</v>
      </c>
      <c r="Q146" s="36">
        <v>10676</v>
      </c>
      <c r="S146" s="60">
        <v>42591</v>
      </c>
      <c r="T146" s="71">
        <v>16724</v>
      </c>
      <c r="U146" s="36">
        <v>16720</v>
      </c>
      <c r="W146" s="60">
        <v>42592</v>
      </c>
      <c r="X146" s="71">
        <v>8667.2000000000007</v>
      </c>
      <c r="Y146" s="36">
        <v>8617</v>
      </c>
      <c r="AA146" s="60">
        <v>42592</v>
      </c>
      <c r="AB146" s="71">
        <v>6804</v>
      </c>
      <c r="AC146" s="36">
        <v>6794</v>
      </c>
      <c r="AE146" s="60">
        <v>42592</v>
      </c>
      <c r="AF146" s="71">
        <v>4468.5</v>
      </c>
      <c r="AG146" s="36">
        <v>4455</v>
      </c>
      <c r="AI146" s="60">
        <v>42593</v>
      </c>
      <c r="AJ146" s="71">
        <v>4781.5</v>
      </c>
      <c r="AK146" s="36">
        <v>4782.25</v>
      </c>
      <c r="AM146" s="83">
        <v>42593</v>
      </c>
      <c r="AN146" s="81">
        <v>24832.1535778082</v>
      </c>
      <c r="AO146" s="10">
        <v>6741.9737223594484</v>
      </c>
      <c r="AP146" s="10">
        <v>7293.7106569673542</v>
      </c>
      <c r="AQ146" s="10">
        <v>11347.898771643178</v>
      </c>
      <c r="AR146" s="10">
        <v>4247.6727989364936</v>
      </c>
      <c r="AS146" s="15">
        <v>-2953.2015336458471</v>
      </c>
      <c r="AU146" s="60">
        <v>42591</v>
      </c>
      <c r="AV146" s="81">
        <v>6741.9737223594484</v>
      </c>
      <c r="AW146" s="10">
        <v>8385.7876913251202</v>
      </c>
      <c r="AX146" s="10">
        <v>10333.836137832805</v>
      </c>
      <c r="AY146" s="10">
        <v>12475.70111162996</v>
      </c>
      <c r="AZ146" s="15">
        <v>14907.983048173051</v>
      </c>
      <c r="BF146" s="86"/>
    </row>
    <row r="147" spans="2:58" s="4" customFormat="1" ht="12" customHeight="1" x14ac:dyDescent="0.2">
      <c r="B147" s="28"/>
      <c r="C147" s="38"/>
      <c r="D147" s="60">
        <f t="shared" si="8"/>
        <v>42591</v>
      </c>
      <c r="E147" s="8">
        <f t="shared" si="9"/>
        <v>4415.5</v>
      </c>
      <c r="F147" s="8">
        <f t="shared" si="10"/>
        <v>4409</v>
      </c>
      <c r="G147" s="9">
        <f t="shared" si="15"/>
        <v>-1.4720869663684747E-3</v>
      </c>
      <c r="H147" s="10">
        <f t="shared" si="11"/>
        <v>94</v>
      </c>
      <c r="I147" s="10">
        <f t="shared" si="12"/>
        <v>121.09275164212633</v>
      </c>
      <c r="J147" s="10">
        <f t="shared" si="13"/>
        <v>15.092751642126331</v>
      </c>
      <c r="K147" s="15">
        <f t="shared" si="14"/>
        <v>12909.395608389721</v>
      </c>
      <c r="L147" s="56"/>
      <c r="M147" s="30"/>
      <c r="O147" s="60">
        <v>42592</v>
      </c>
      <c r="P147" s="71">
        <v>10697</v>
      </c>
      <c r="Q147" s="36">
        <v>10696.5</v>
      </c>
      <c r="S147" s="60">
        <v>42590</v>
      </c>
      <c r="T147" s="71">
        <v>16607</v>
      </c>
      <c r="U147" s="36">
        <v>16675</v>
      </c>
      <c r="W147" s="60">
        <v>42591</v>
      </c>
      <c r="X147" s="71">
        <v>8567.2999999999993</v>
      </c>
      <c r="Y147" s="36">
        <v>8535</v>
      </c>
      <c r="AA147" s="60">
        <v>42591</v>
      </c>
      <c r="AB147" s="71">
        <v>6764</v>
      </c>
      <c r="AC147" s="36">
        <v>6772</v>
      </c>
      <c r="AE147" s="60">
        <v>42591</v>
      </c>
      <c r="AF147" s="71">
        <v>4415.5</v>
      </c>
      <c r="AG147" s="36">
        <v>4409</v>
      </c>
      <c r="AI147" s="60">
        <v>42592</v>
      </c>
      <c r="AJ147" s="71">
        <v>4791.75</v>
      </c>
      <c r="AK147" s="36">
        <v>4793.5</v>
      </c>
      <c r="AM147" s="83">
        <v>42592</v>
      </c>
      <c r="AN147" s="81">
        <v>24837.499251330439</v>
      </c>
      <c r="AO147" s="10">
        <v>6769.4869498726757</v>
      </c>
      <c r="AP147" s="10">
        <v>7290.6308023305091</v>
      </c>
      <c r="AQ147" s="10">
        <v>11376.115475932118</v>
      </c>
      <c r="AR147" s="10">
        <v>4264.3672897545239</v>
      </c>
      <c r="AS147" s="15">
        <v>-2911.4565952196313</v>
      </c>
      <c r="AU147" s="60">
        <v>42590</v>
      </c>
      <c r="AV147" s="81">
        <v>6769.4869498726757</v>
      </c>
      <c r="AW147" s="10">
        <v>8413.3009188383476</v>
      </c>
      <c r="AX147" s="10">
        <v>10361.349365346032</v>
      </c>
      <c r="AY147" s="10">
        <v>12503.214339143187</v>
      </c>
      <c r="AZ147" s="15">
        <v>14935.496275686279</v>
      </c>
      <c r="BF147" s="86"/>
    </row>
    <row r="148" spans="2:58" s="4" customFormat="1" ht="12" customHeight="1" x14ac:dyDescent="0.2">
      <c r="B148" s="28"/>
      <c r="C148" s="38"/>
      <c r="D148" s="60">
        <f t="shared" ref="D148:D211" si="16">IF(Market="DAX",$O148,IF(Market="FTSEMIB",$S148,IF(Market="IBEX",$W148,IF(Market="UK",$AA148,IF(Market="CAC",$AE148,$AI148)))))</f>
        <v>42590</v>
      </c>
      <c r="E148" s="8">
        <f t="shared" ref="E148:E211" si="17">IF(Market="DAX",$P148,IF(Market="FTSEMIB",$T148,IF(Market="IBEX",$X148,IF(Market="UK",$AB148,IF(Market="CAC",$AF148,$AJ148)))))</f>
        <v>4410.5</v>
      </c>
      <c r="F148" s="8">
        <f t="shared" ref="F148:F211" si="18">IF(Market="DAX",$Q148,IF(Market="FTSEMIB",$U148,IF(Market="IBEX",$Y148,IF(Market="UK",$AC148,IF(Market="CAC",$AG148,$AK148)))))</f>
        <v>4424.5</v>
      </c>
      <c r="G148" s="9">
        <f t="shared" si="15"/>
        <v>3.1742432830744812E-3</v>
      </c>
      <c r="H148" s="10">
        <f t="shared" ref="H148:H211" si="19">MAX(Nominale*$G148-FeeOSLG-FeeInv+InvestIniz,InvestIniz-MaxLoss)</f>
        <v>155.13587797624646</v>
      </c>
      <c r="I148" s="10">
        <f t="shared" ref="I148:I211" si="20">MAX(-Nominale*$G148-FeeOSLG-FeeInv+InvestIniz,InvestIniz-MaxLoss)</f>
        <v>94</v>
      </c>
      <c r="J148" s="10">
        <f t="shared" ref="J148:J211" si="21">$H148+$I148-InvestIniz*2</f>
        <v>49.135877976246462</v>
      </c>
      <c r="K148" s="15">
        <f t="shared" ref="K148:K211" si="22">$J148+$K149</f>
        <v>12894.302856747594</v>
      </c>
      <c r="L148" s="56"/>
      <c r="M148" s="30"/>
      <c r="O148" s="60">
        <v>42591</v>
      </c>
      <c r="P148" s="71">
        <v>10433.5</v>
      </c>
      <c r="Q148" s="36">
        <v>10406</v>
      </c>
      <c r="S148" s="60">
        <v>42587</v>
      </c>
      <c r="T148" s="71">
        <v>16211</v>
      </c>
      <c r="U148" s="36">
        <v>16270</v>
      </c>
      <c r="W148" s="60">
        <v>42590</v>
      </c>
      <c r="X148" s="71">
        <v>8527.4</v>
      </c>
      <c r="Y148" s="36">
        <v>8570</v>
      </c>
      <c r="AA148" s="60">
        <v>42590</v>
      </c>
      <c r="AB148" s="71">
        <v>6740.5</v>
      </c>
      <c r="AC148" s="36">
        <v>6748.5</v>
      </c>
      <c r="AE148" s="60">
        <v>42590</v>
      </c>
      <c r="AF148" s="71">
        <v>4410.5</v>
      </c>
      <c r="AG148" s="36">
        <v>4424.5</v>
      </c>
      <c r="AI148" s="60">
        <v>42591</v>
      </c>
      <c r="AJ148" s="71">
        <v>4779.25</v>
      </c>
      <c r="AK148" s="36">
        <v>4780.5</v>
      </c>
      <c r="AM148" s="83">
        <v>42591</v>
      </c>
      <c r="AN148" s="81">
        <v>24854.685811440431</v>
      </c>
      <c r="AO148" s="10">
        <v>6797.000177385903</v>
      </c>
      <c r="AP148" s="10">
        <v>7316.1491436383239</v>
      </c>
      <c r="AQ148" s="10">
        <v>11404.332180221058</v>
      </c>
      <c r="AR148" s="10">
        <v>4281.0617805725542</v>
      </c>
      <c r="AS148" s="15">
        <v>-2869.7116567934154</v>
      </c>
      <c r="AU148" s="60">
        <v>42587</v>
      </c>
      <c r="AV148" s="81">
        <v>6797.000177385903</v>
      </c>
      <c r="AW148" s="10">
        <v>8425.1643550192402</v>
      </c>
      <c r="AX148" s="10">
        <v>10353.212801526925</v>
      </c>
      <c r="AY148" s="10">
        <v>12475.07777532408</v>
      </c>
      <c r="AZ148" s="15">
        <v>14887.359711867171</v>
      </c>
      <c r="BF148" s="86"/>
    </row>
    <row r="149" spans="2:58" s="4" customFormat="1" ht="12" customHeight="1" x14ac:dyDescent="0.2">
      <c r="B149" s="28"/>
      <c r="C149" s="38"/>
      <c r="D149" s="60">
        <f t="shared" si="16"/>
        <v>42587</v>
      </c>
      <c r="E149" s="8">
        <f t="shared" si="17"/>
        <v>4345</v>
      </c>
      <c r="F149" s="8">
        <f t="shared" si="18"/>
        <v>4355.5</v>
      </c>
      <c r="G149" s="9">
        <f t="shared" ref="G149:G212" si="23">(($F149-$E149)/$E149)</f>
        <v>2.4165707710011508E-3</v>
      </c>
      <c r="H149" s="10">
        <f t="shared" si="19"/>
        <v>139.98242773477983</v>
      </c>
      <c r="I149" s="10">
        <f t="shared" si="20"/>
        <v>94</v>
      </c>
      <c r="J149" s="10">
        <f t="shared" si="21"/>
        <v>33.982427734779833</v>
      </c>
      <c r="K149" s="15">
        <f t="shared" si="22"/>
        <v>12845.166978771347</v>
      </c>
      <c r="L149" s="56"/>
      <c r="M149" s="30"/>
      <c r="O149" s="60">
        <v>42590</v>
      </c>
      <c r="P149" s="71">
        <v>10353</v>
      </c>
      <c r="Q149" s="36">
        <v>10427.5</v>
      </c>
      <c r="S149" s="60">
        <v>42586</v>
      </c>
      <c r="T149" s="71">
        <v>16137</v>
      </c>
      <c r="U149" s="36">
        <v>16200</v>
      </c>
      <c r="W149" s="60">
        <v>42587</v>
      </c>
      <c r="X149" s="71">
        <v>8371.4</v>
      </c>
      <c r="Y149" s="36">
        <v>8418</v>
      </c>
      <c r="AA149" s="60">
        <v>42587</v>
      </c>
      <c r="AB149" s="71">
        <v>6689.5</v>
      </c>
      <c r="AC149" s="36">
        <v>6707</v>
      </c>
      <c r="AE149" s="60">
        <v>42587</v>
      </c>
      <c r="AF149" s="71">
        <v>4345</v>
      </c>
      <c r="AG149" s="36">
        <v>4355.5</v>
      </c>
      <c r="AI149" s="60">
        <v>42590</v>
      </c>
      <c r="AJ149" s="71">
        <v>4783</v>
      </c>
      <c r="AK149" s="36">
        <v>4784.75</v>
      </c>
      <c r="AM149" s="83">
        <v>42590</v>
      </c>
      <c r="AN149" s="81">
        <v>24831.492059339391</v>
      </c>
      <c r="AO149" s="10">
        <v>6824.5134048991304</v>
      </c>
      <c r="AP149" s="10">
        <v>7328.9950933808159</v>
      </c>
      <c r="AQ149" s="10">
        <v>11432.548884509997</v>
      </c>
      <c r="AR149" s="10">
        <v>4297.7562713905845</v>
      </c>
      <c r="AS149" s="15">
        <v>-2827.9667183671995</v>
      </c>
      <c r="AU149" s="60">
        <v>42586</v>
      </c>
      <c r="AV149" s="81">
        <v>6824.5134048991304</v>
      </c>
      <c r="AW149" s="10">
        <v>8446.1308879665266</v>
      </c>
      <c r="AX149" s="10">
        <v>10354.179334474211</v>
      </c>
      <c r="AY149" s="10">
        <v>12456.044308271366</v>
      </c>
      <c r="AZ149" s="15">
        <v>14848.326244814458</v>
      </c>
      <c r="BF149" s="86"/>
    </row>
    <row r="150" spans="2:58" s="4" customFormat="1" ht="12" customHeight="1" x14ac:dyDescent="0.2">
      <c r="B150" s="28"/>
      <c r="C150" s="38"/>
      <c r="D150" s="60">
        <f t="shared" si="16"/>
        <v>42586</v>
      </c>
      <c r="E150" s="8">
        <f t="shared" si="17"/>
        <v>4321</v>
      </c>
      <c r="F150" s="8">
        <f t="shared" si="18"/>
        <v>4348</v>
      </c>
      <c r="G150" s="9">
        <f t="shared" si="23"/>
        <v>6.2485535755612128E-3</v>
      </c>
      <c r="H150" s="10">
        <f t="shared" si="19"/>
        <v>216.62208382598106</v>
      </c>
      <c r="I150" s="10">
        <f t="shared" si="20"/>
        <v>94</v>
      </c>
      <c r="J150" s="10">
        <f t="shared" si="21"/>
        <v>110.62208382598106</v>
      </c>
      <c r="K150" s="15">
        <f t="shared" si="22"/>
        <v>12811.184551036567</v>
      </c>
      <c r="L150" s="56"/>
      <c r="M150" s="30"/>
      <c r="O150" s="60">
        <v>42587</v>
      </c>
      <c r="P150" s="71">
        <v>10214</v>
      </c>
      <c r="Q150" s="36">
        <v>10250</v>
      </c>
      <c r="S150" s="60">
        <v>42585</v>
      </c>
      <c r="T150" s="71">
        <v>16105</v>
      </c>
      <c r="U150" s="36">
        <v>16180</v>
      </c>
      <c r="W150" s="60">
        <v>42586</v>
      </c>
      <c r="X150" s="71">
        <v>8260.5</v>
      </c>
      <c r="Y150" s="36">
        <v>8318</v>
      </c>
      <c r="AA150" s="60">
        <v>42586</v>
      </c>
      <c r="AB150" s="71">
        <v>6583</v>
      </c>
      <c r="AC150" s="36">
        <v>6605</v>
      </c>
      <c r="AE150" s="60">
        <v>42586</v>
      </c>
      <c r="AF150" s="71">
        <v>4321</v>
      </c>
      <c r="AG150" s="36">
        <v>4348</v>
      </c>
      <c r="AI150" s="60">
        <v>42587</v>
      </c>
      <c r="AJ150" s="71">
        <v>4743.75</v>
      </c>
      <c r="AK150" s="36">
        <v>4745</v>
      </c>
      <c r="AM150" s="83">
        <v>42587</v>
      </c>
      <c r="AN150" s="81">
        <v>24580.286247343774</v>
      </c>
      <c r="AO150" s="10">
        <v>6852.0266324123577</v>
      </c>
      <c r="AP150" s="10">
        <v>7330.4228260434666</v>
      </c>
      <c r="AQ150" s="10">
        <v>11415.855233515218</v>
      </c>
      <c r="AR150" s="10">
        <v>4314.4507622086148</v>
      </c>
      <c r="AS150" s="15">
        <v>-2786.2217799409837</v>
      </c>
      <c r="AU150" s="60">
        <v>42585</v>
      </c>
      <c r="AV150" s="81">
        <v>6852.0266324123577</v>
      </c>
      <c r="AW150" s="10">
        <v>8461.8060739484608</v>
      </c>
      <c r="AX150" s="10">
        <v>10349.854520456145</v>
      </c>
      <c r="AY150" s="10">
        <v>12431.719494253301</v>
      </c>
      <c r="AZ150" s="15">
        <v>14804.001430796392</v>
      </c>
      <c r="BF150" s="86"/>
    </row>
    <row r="151" spans="2:58" s="4" customFormat="1" ht="12" customHeight="1" x14ac:dyDescent="0.2">
      <c r="B151" s="28"/>
      <c r="C151" s="38"/>
      <c r="D151" s="60">
        <f t="shared" si="16"/>
        <v>42585</v>
      </c>
      <c r="E151" s="8">
        <f t="shared" si="17"/>
        <v>4327.5</v>
      </c>
      <c r="F151" s="8">
        <f t="shared" si="18"/>
        <v>4321.5</v>
      </c>
      <c r="G151" s="9">
        <f t="shared" si="23"/>
        <v>-1.3864818024263432E-3</v>
      </c>
      <c r="H151" s="10">
        <f t="shared" si="19"/>
        <v>94</v>
      </c>
      <c r="I151" s="10">
        <f t="shared" si="20"/>
        <v>119.3806483632837</v>
      </c>
      <c r="J151" s="10">
        <f t="shared" si="21"/>
        <v>13.380648363283683</v>
      </c>
      <c r="K151" s="15">
        <f t="shared" si="22"/>
        <v>12700.562467210586</v>
      </c>
      <c r="L151" s="56"/>
      <c r="M151" s="30"/>
      <c r="O151" s="60">
        <v>42586</v>
      </c>
      <c r="P151" s="71">
        <v>10164.5</v>
      </c>
      <c r="Q151" s="36">
        <v>10233.5</v>
      </c>
      <c r="S151" s="60">
        <v>42584</v>
      </c>
      <c r="T151" s="71">
        <v>16577</v>
      </c>
      <c r="U151" s="36">
        <v>16535</v>
      </c>
      <c r="W151" s="60">
        <v>42585</v>
      </c>
      <c r="X151" s="71">
        <v>8281.4</v>
      </c>
      <c r="Y151" s="36">
        <v>8320</v>
      </c>
      <c r="AA151" s="60">
        <v>42585</v>
      </c>
      <c r="AB151" s="71">
        <v>6595</v>
      </c>
      <c r="AC151" s="36">
        <v>6606.5</v>
      </c>
      <c r="AE151" s="60">
        <v>42585</v>
      </c>
      <c r="AF151" s="71">
        <v>4327.5</v>
      </c>
      <c r="AG151" s="36">
        <v>4321.5</v>
      </c>
      <c r="AI151" s="60">
        <v>42586</v>
      </c>
      <c r="AJ151" s="71">
        <v>4728.25</v>
      </c>
      <c r="AK151" s="36">
        <v>4726.5</v>
      </c>
      <c r="AM151" s="83">
        <v>42586</v>
      </c>
      <c r="AN151" s="81">
        <v>24512.65082170071</v>
      </c>
      <c r="AO151" s="10">
        <v>6872.6444693915728</v>
      </c>
      <c r="AP151" s="10">
        <v>7303.9652422636227</v>
      </c>
      <c r="AQ151" s="10">
        <v>11362.866517453702</v>
      </c>
      <c r="AR151" s="10">
        <v>4297.8269361064058</v>
      </c>
      <c r="AS151" s="15">
        <v>-2744.4768415147678</v>
      </c>
      <c r="AU151" s="60">
        <v>42584</v>
      </c>
      <c r="AV151" s="81">
        <v>6872.6444693915728</v>
      </c>
      <c r="AW151" s="10">
        <v>8462.4239109276768</v>
      </c>
      <c r="AX151" s="10">
        <v>10330.472357435361</v>
      </c>
      <c r="AY151" s="10">
        <v>12392.337331232517</v>
      </c>
      <c r="AZ151" s="15">
        <v>14744.619267775608</v>
      </c>
      <c r="BF151" s="86"/>
    </row>
    <row r="152" spans="2:58" s="4" customFormat="1" ht="12" customHeight="1" x14ac:dyDescent="0.2">
      <c r="B152" s="28"/>
      <c r="C152" s="38"/>
      <c r="D152" s="60">
        <f t="shared" si="16"/>
        <v>42584</v>
      </c>
      <c r="E152" s="8">
        <f t="shared" si="17"/>
        <v>4408.5</v>
      </c>
      <c r="F152" s="8">
        <f t="shared" si="18"/>
        <v>4394</v>
      </c>
      <c r="G152" s="9">
        <f t="shared" si="23"/>
        <v>-3.2891006011114892E-3</v>
      </c>
      <c r="H152" s="10">
        <f t="shared" si="19"/>
        <v>94</v>
      </c>
      <c r="I152" s="10">
        <f t="shared" si="20"/>
        <v>157.43302433698662</v>
      </c>
      <c r="J152" s="10">
        <f t="shared" si="21"/>
        <v>51.43302433698662</v>
      </c>
      <c r="K152" s="15">
        <f t="shared" si="22"/>
        <v>12687.181818847303</v>
      </c>
      <c r="L152" s="56"/>
      <c r="M152" s="30"/>
      <c r="O152" s="60">
        <v>42585</v>
      </c>
      <c r="P152" s="71">
        <v>10146</v>
      </c>
      <c r="Q152" s="36">
        <v>10129</v>
      </c>
      <c r="S152" s="60">
        <v>42583</v>
      </c>
      <c r="T152" s="71">
        <v>16820</v>
      </c>
      <c r="U152" s="36">
        <v>17075</v>
      </c>
      <c r="W152" s="60">
        <v>42584</v>
      </c>
      <c r="X152" s="71">
        <v>8525.6</v>
      </c>
      <c r="Y152" s="36">
        <v>8497</v>
      </c>
      <c r="AA152" s="60">
        <v>42584</v>
      </c>
      <c r="AB152" s="71">
        <v>6648.5</v>
      </c>
      <c r="AC152" s="36">
        <v>6626.5</v>
      </c>
      <c r="AE152" s="60">
        <v>42584</v>
      </c>
      <c r="AF152" s="71">
        <v>4408.5</v>
      </c>
      <c r="AG152" s="36">
        <v>4394</v>
      </c>
      <c r="AI152" s="60">
        <v>42585</v>
      </c>
      <c r="AJ152" s="71">
        <v>4714.25</v>
      </c>
      <c r="AK152" s="36">
        <v>4713.25</v>
      </c>
      <c r="AM152" s="83">
        <v>42585</v>
      </c>
      <c r="AN152" s="81">
        <v>24281.827504776022</v>
      </c>
      <c r="AO152" s="10">
        <v>6900.1576969048001</v>
      </c>
      <c r="AP152" s="10">
        <v>7323.5034599385644</v>
      </c>
      <c r="AQ152" s="10">
        <v>11389.787606520082</v>
      </c>
      <c r="AR152" s="10">
        <v>4314.5214269244361</v>
      </c>
      <c r="AS152" s="15">
        <v>-2702.7319030885519</v>
      </c>
      <c r="AU152" s="60">
        <v>42583</v>
      </c>
      <c r="AV152" s="81">
        <v>6900.1576969048001</v>
      </c>
      <c r="AW152" s="10">
        <v>8489.9371384409042</v>
      </c>
      <c r="AX152" s="10">
        <v>10353.55635250343</v>
      </c>
      <c r="AY152" s="10">
        <v>12395.421326300586</v>
      </c>
      <c r="AZ152" s="15">
        <v>14727.703262843677</v>
      </c>
      <c r="BF152" s="86"/>
    </row>
    <row r="153" spans="2:58" s="4" customFormat="1" ht="12" customHeight="1" x14ac:dyDescent="0.2">
      <c r="B153" s="28"/>
      <c r="C153" s="38"/>
      <c r="D153" s="60">
        <f t="shared" si="16"/>
        <v>42583</v>
      </c>
      <c r="E153" s="8">
        <f t="shared" si="17"/>
        <v>4439.5</v>
      </c>
      <c r="F153" s="8">
        <f t="shared" si="18"/>
        <v>4463</v>
      </c>
      <c r="G153" s="9">
        <f t="shared" si="23"/>
        <v>5.2933888951458494E-3</v>
      </c>
      <c r="H153" s="10">
        <f t="shared" si="19"/>
        <v>197.5187902176738</v>
      </c>
      <c r="I153" s="10">
        <f t="shared" si="20"/>
        <v>94</v>
      </c>
      <c r="J153" s="10">
        <f t="shared" si="21"/>
        <v>91.518790217673768</v>
      </c>
      <c r="K153" s="15">
        <f t="shared" si="22"/>
        <v>12635.748794510317</v>
      </c>
      <c r="L153" s="56"/>
      <c r="M153" s="30"/>
      <c r="O153" s="60">
        <v>42584</v>
      </c>
      <c r="P153" s="71">
        <v>10336.5</v>
      </c>
      <c r="Q153" s="36">
        <v>10300</v>
      </c>
      <c r="S153" s="60">
        <v>42580</v>
      </c>
      <c r="T153" s="71">
        <v>16557</v>
      </c>
      <c r="U153" s="36">
        <v>16630</v>
      </c>
      <c r="W153" s="60">
        <v>42583</v>
      </c>
      <c r="X153" s="71">
        <v>8571</v>
      </c>
      <c r="Y153" s="36">
        <v>8668</v>
      </c>
      <c r="AA153" s="60">
        <v>42583</v>
      </c>
      <c r="AB153" s="71">
        <v>6676.5</v>
      </c>
      <c r="AC153" s="36">
        <v>6688</v>
      </c>
      <c r="AE153" s="60">
        <v>42583</v>
      </c>
      <c r="AF153" s="71">
        <v>4439.5</v>
      </c>
      <c r="AG153" s="36">
        <v>4463</v>
      </c>
      <c r="AI153" s="60">
        <v>42584</v>
      </c>
      <c r="AJ153" s="71">
        <v>4744.5</v>
      </c>
      <c r="AK153" s="36">
        <v>4749.25</v>
      </c>
      <c r="AM153" s="83">
        <v>42584</v>
      </c>
      <c r="AN153" s="81">
        <v>24299.014064886014</v>
      </c>
      <c r="AO153" s="10">
        <v>6710.7038469277632</v>
      </c>
      <c r="AP153" s="10">
        <v>7349.0218012463793</v>
      </c>
      <c r="AQ153" s="10">
        <v>11338.445105088556</v>
      </c>
      <c r="AR153" s="10">
        <v>4331.2159177424664</v>
      </c>
      <c r="AS153" s="15">
        <v>-2660.986964662336</v>
      </c>
      <c r="AU153" s="60">
        <v>42580</v>
      </c>
      <c r="AV153" s="81">
        <v>6710.7038469277632</v>
      </c>
      <c r="AW153" s="10">
        <v>8280.4832884638672</v>
      </c>
      <c r="AX153" s="10">
        <v>10124.102502526393</v>
      </c>
      <c r="AY153" s="10">
        <v>12145.967476323549</v>
      </c>
      <c r="AZ153" s="15">
        <v>14458.24941286664</v>
      </c>
      <c r="BF153" s="86"/>
    </row>
    <row r="154" spans="2:58" s="4" customFormat="1" ht="12" customHeight="1" x14ac:dyDescent="0.2">
      <c r="B154" s="28"/>
      <c r="C154" s="38"/>
      <c r="D154" s="60">
        <f t="shared" si="16"/>
        <v>42580</v>
      </c>
      <c r="E154" s="8">
        <f t="shared" si="17"/>
        <v>4421</v>
      </c>
      <c r="F154" s="8">
        <f t="shared" si="18"/>
        <v>4444</v>
      </c>
      <c r="G154" s="9">
        <f t="shared" si="23"/>
        <v>5.2024428862248364E-3</v>
      </c>
      <c r="H154" s="10">
        <f t="shared" si="19"/>
        <v>195.69987003925354</v>
      </c>
      <c r="I154" s="10">
        <f t="shared" si="20"/>
        <v>94</v>
      </c>
      <c r="J154" s="10">
        <f t="shared" si="21"/>
        <v>89.69987003925354</v>
      </c>
      <c r="K154" s="15">
        <f t="shared" si="22"/>
        <v>12544.230004292644</v>
      </c>
      <c r="L154" s="56"/>
      <c r="M154" s="30"/>
      <c r="O154" s="60">
        <v>42583</v>
      </c>
      <c r="P154" s="71">
        <v>10326</v>
      </c>
      <c r="Q154" s="36">
        <v>10434</v>
      </c>
      <c r="S154" s="60">
        <v>42579</v>
      </c>
      <c r="T154" s="71">
        <v>16852</v>
      </c>
      <c r="U154" s="36">
        <v>16820</v>
      </c>
      <c r="W154" s="60">
        <v>42580</v>
      </c>
      <c r="X154" s="71">
        <v>8494.9</v>
      </c>
      <c r="Y154" s="36">
        <v>8517</v>
      </c>
      <c r="AA154" s="60">
        <v>42580</v>
      </c>
      <c r="AB154" s="71">
        <v>6684</v>
      </c>
      <c r="AC154" s="36">
        <v>6692</v>
      </c>
      <c r="AE154" s="60">
        <v>42580</v>
      </c>
      <c r="AF154" s="71">
        <v>4421</v>
      </c>
      <c r="AG154" s="36">
        <v>4444</v>
      </c>
      <c r="AI154" s="60">
        <v>42583</v>
      </c>
      <c r="AJ154" s="71">
        <v>4726.75</v>
      </c>
      <c r="AK154" s="36">
        <v>4737.5</v>
      </c>
      <c r="AM154" s="83">
        <v>42583</v>
      </c>
      <c r="AN154" s="81">
        <v>24231.048548443163</v>
      </c>
      <c r="AO154" s="10">
        <v>6736.2802347980451</v>
      </c>
      <c r="AP154" s="10">
        <v>7235.436321334425</v>
      </c>
      <c r="AQ154" s="10">
        <v>11366.430488611742</v>
      </c>
      <c r="AR154" s="10">
        <v>4333.6953852485649</v>
      </c>
      <c r="AS154" s="15">
        <v>-2619.2420262361202</v>
      </c>
      <c r="AU154" s="60">
        <v>42579</v>
      </c>
      <c r="AV154" s="81">
        <v>6736.2802347980451</v>
      </c>
      <c r="AW154" s="10">
        <v>8286.0596763341491</v>
      </c>
      <c r="AX154" s="10">
        <v>10109.678890396675</v>
      </c>
      <c r="AY154" s="10">
        <v>12111.543864193831</v>
      </c>
      <c r="AZ154" s="15">
        <v>14403.825800736922</v>
      </c>
      <c r="BF154" s="86"/>
    </row>
    <row r="155" spans="2:58" s="4" customFormat="1" ht="12" customHeight="1" x14ac:dyDescent="0.2">
      <c r="B155" s="28"/>
      <c r="C155" s="38"/>
      <c r="D155" s="60">
        <f t="shared" si="16"/>
        <v>42579</v>
      </c>
      <c r="E155" s="8">
        <f t="shared" si="17"/>
        <v>4446.5</v>
      </c>
      <c r="F155" s="8">
        <f t="shared" si="18"/>
        <v>4442</v>
      </c>
      <c r="G155" s="9">
        <f t="shared" si="23"/>
        <v>-1.0120319352299562E-3</v>
      </c>
      <c r="H155" s="10">
        <f t="shared" si="19"/>
        <v>94</v>
      </c>
      <c r="I155" s="10">
        <f t="shared" si="20"/>
        <v>111.89165101935596</v>
      </c>
      <c r="J155" s="10">
        <f t="shared" si="21"/>
        <v>5.8916510193559475</v>
      </c>
      <c r="K155" s="15">
        <f t="shared" si="22"/>
        <v>12454.530134253389</v>
      </c>
      <c r="L155" s="56"/>
      <c r="M155" s="30"/>
      <c r="O155" s="60">
        <v>42580</v>
      </c>
      <c r="P155" s="71">
        <v>10295.5</v>
      </c>
      <c r="Q155" s="36">
        <v>10340</v>
      </c>
      <c r="S155" s="60">
        <v>42578</v>
      </c>
      <c r="T155" s="71">
        <v>16702</v>
      </c>
      <c r="U155" s="36">
        <v>16725</v>
      </c>
      <c r="W155" s="60">
        <v>42579</v>
      </c>
      <c r="X155" s="71">
        <v>8644.7000000000007</v>
      </c>
      <c r="Y155" s="36">
        <v>8620</v>
      </c>
      <c r="AA155" s="60">
        <v>42579</v>
      </c>
      <c r="AB155" s="71">
        <v>6694</v>
      </c>
      <c r="AC155" s="36">
        <v>6690</v>
      </c>
      <c r="AE155" s="60">
        <v>42579</v>
      </c>
      <c r="AF155" s="71">
        <v>4446.5</v>
      </c>
      <c r="AG155" s="36">
        <v>4442</v>
      </c>
      <c r="AI155" s="60">
        <v>42580</v>
      </c>
      <c r="AJ155" s="71">
        <v>4719.75</v>
      </c>
      <c r="AK155" s="36">
        <v>4731.75</v>
      </c>
      <c r="AM155" s="83">
        <v>42580</v>
      </c>
      <c r="AN155" s="81">
        <v>23816.69005627271</v>
      </c>
      <c r="AO155" s="10">
        <v>6763.7934623112724</v>
      </c>
      <c r="AP155" s="10">
        <v>7260.9546626422398</v>
      </c>
      <c r="AQ155" s="10">
        <v>11394.647192900682</v>
      </c>
      <c r="AR155" s="10">
        <v>4337.9937729330832</v>
      </c>
      <c r="AS155" s="15">
        <v>-2612.0840542991532</v>
      </c>
      <c r="AU155" s="60">
        <v>42578</v>
      </c>
      <c r="AV155" s="81">
        <v>6763.7934623112724</v>
      </c>
      <c r="AW155" s="10">
        <v>8313.5729038473764</v>
      </c>
      <c r="AX155" s="10">
        <v>10137.192117909903</v>
      </c>
      <c r="AY155" s="10">
        <v>12127.322789842208</v>
      </c>
      <c r="AZ155" s="15">
        <v>14399.6047263853</v>
      </c>
      <c r="BF155" s="86"/>
    </row>
    <row r="156" spans="2:58" s="4" customFormat="1" ht="12" customHeight="1" x14ac:dyDescent="0.2">
      <c r="B156" s="28"/>
      <c r="C156" s="38"/>
      <c r="D156" s="60">
        <f t="shared" si="16"/>
        <v>42578</v>
      </c>
      <c r="E156" s="8">
        <f t="shared" si="17"/>
        <v>4394.5</v>
      </c>
      <c r="F156" s="8">
        <f t="shared" si="18"/>
        <v>4410</v>
      </c>
      <c r="G156" s="9">
        <f t="shared" si="23"/>
        <v>3.5271361929684834E-3</v>
      </c>
      <c r="H156" s="10">
        <f t="shared" si="19"/>
        <v>162.19373617412649</v>
      </c>
      <c r="I156" s="10">
        <f t="shared" si="20"/>
        <v>94</v>
      </c>
      <c r="J156" s="10">
        <f t="shared" si="21"/>
        <v>56.193736174126457</v>
      </c>
      <c r="K156" s="15">
        <f t="shared" si="22"/>
        <v>12448.638483234034</v>
      </c>
      <c r="L156" s="56"/>
      <c r="M156" s="30"/>
      <c r="O156" s="60">
        <v>42579</v>
      </c>
      <c r="P156" s="71">
        <v>10307.5</v>
      </c>
      <c r="Q156" s="36">
        <v>10305.5</v>
      </c>
      <c r="S156" s="60">
        <v>42577</v>
      </c>
      <c r="T156" s="71">
        <v>16671</v>
      </c>
      <c r="U156" s="36">
        <v>16695</v>
      </c>
      <c r="W156" s="60">
        <v>42578</v>
      </c>
      <c r="X156" s="71">
        <v>8553.1</v>
      </c>
      <c r="Y156" s="36">
        <v>8578</v>
      </c>
      <c r="AA156" s="60">
        <v>42578</v>
      </c>
      <c r="AB156" s="71">
        <v>6678.5</v>
      </c>
      <c r="AC156" s="36">
        <v>6685.5</v>
      </c>
      <c r="AE156" s="60">
        <v>42578</v>
      </c>
      <c r="AF156" s="71">
        <v>4394.5</v>
      </c>
      <c r="AG156" s="36">
        <v>4410</v>
      </c>
      <c r="AI156" s="60">
        <v>42579</v>
      </c>
      <c r="AJ156" s="71">
        <v>4707.75</v>
      </c>
      <c r="AK156" s="36">
        <v>4710.25</v>
      </c>
      <c r="AM156" s="83">
        <v>42579</v>
      </c>
      <c r="AN156" s="81">
        <v>23709.169500185704</v>
      </c>
      <c r="AO156" s="10">
        <v>6791.3066898244997</v>
      </c>
      <c r="AP156" s="10">
        <v>7286.4730039500546</v>
      </c>
      <c r="AQ156" s="10">
        <v>11422.863897189622</v>
      </c>
      <c r="AR156" s="10">
        <v>4354.6882637511135</v>
      </c>
      <c r="AS156" s="15">
        <v>-2618.3369624895095</v>
      </c>
      <c r="AU156" s="60">
        <v>42577</v>
      </c>
      <c r="AV156" s="81">
        <v>6791.3066898244997</v>
      </c>
      <c r="AW156" s="10">
        <v>8341.0861313606038</v>
      </c>
      <c r="AX156" s="10">
        <v>10164.70534542313</v>
      </c>
      <c r="AY156" s="10">
        <v>12153.537791815803</v>
      </c>
      <c r="AZ156" s="15">
        <v>14405.819728358894</v>
      </c>
      <c r="BF156" s="86"/>
    </row>
    <row r="157" spans="2:58" s="4" customFormat="1" ht="12" customHeight="1" x14ac:dyDescent="0.2">
      <c r="B157" s="28"/>
      <c r="C157" s="38"/>
      <c r="D157" s="60">
        <f t="shared" si="16"/>
        <v>42577</v>
      </c>
      <c r="E157" s="8">
        <f t="shared" si="17"/>
        <v>4386.5</v>
      </c>
      <c r="F157" s="8">
        <f t="shared" si="18"/>
        <v>4393.5</v>
      </c>
      <c r="G157" s="9">
        <f t="shared" si="23"/>
        <v>1.5958053117519663E-3</v>
      </c>
      <c r="H157" s="10">
        <f t="shared" si="19"/>
        <v>123.56711854979616</v>
      </c>
      <c r="I157" s="10">
        <f t="shared" si="20"/>
        <v>94</v>
      </c>
      <c r="J157" s="10">
        <f t="shared" si="21"/>
        <v>17.567118549796163</v>
      </c>
      <c r="K157" s="15">
        <f t="shared" si="22"/>
        <v>12392.444747059908</v>
      </c>
      <c r="L157" s="56"/>
      <c r="M157" s="30"/>
      <c r="O157" s="60">
        <v>42578</v>
      </c>
      <c r="P157" s="71">
        <v>10246.5</v>
      </c>
      <c r="Q157" s="36">
        <v>10282</v>
      </c>
      <c r="S157" s="60">
        <v>42576</v>
      </c>
      <c r="T157" s="71">
        <v>16755</v>
      </c>
      <c r="U157" s="36">
        <v>16755</v>
      </c>
      <c r="W157" s="60">
        <v>42577</v>
      </c>
      <c r="X157" s="71">
        <v>8546.7999999999993</v>
      </c>
      <c r="Y157" s="36">
        <v>8558</v>
      </c>
      <c r="AA157" s="60">
        <v>42577</v>
      </c>
      <c r="AB157" s="71">
        <v>6654</v>
      </c>
      <c r="AC157" s="36">
        <v>6662</v>
      </c>
      <c r="AE157" s="60">
        <v>42577</v>
      </c>
      <c r="AF157" s="71">
        <v>4386.5</v>
      </c>
      <c r="AG157" s="36">
        <v>4393.5</v>
      </c>
      <c r="AI157" s="60">
        <v>42578</v>
      </c>
      <c r="AJ157" s="71">
        <v>4663.75</v>
      </c>
      <c r="AK157" s="36">
        <v>4691.25</v>
      </c>
      <c r="AM157" s="83">
        <v>42578</v>
      </c>
      <c r="AN157" s="81">
        <v>23726.356060295697</v>
      </c>
      <c r="AO157" s="10">
        <v>6818.819917337727</v>
      </c>
      <c r="AP157" s="10">
        <v>7311.9913452578694</v>
      </c>
      <c r="AQ157" s="10">
        <v>11451.080601478561</v>
      </c>
      <c r="AR157" s="10">
        <v>4371.3827545691438</v>
      </c>
      <c r="AS157" s="15">
        <v>-2576.5920240632936</v>
      </c>
      <c r="AU157" s="60">
        <v>42576</v>
      </c>
      <c r="AV157" s="81">
        <v>6818.819917337727</v>
      </c>
      <c r="AW157" s="10">
        <v>8368.5993588738311</v>
      </c>
      <c r="AX157" s="10">
        <v>10192.218572936357</v>
      </c>
      <c r="AY157" s="10">
        <v>12178.501891626043</v>
      </c>
      <c r="AZ157" s="15">
        <v>14410.783828169135</v>
      </c>
      <c r="BF157" s="86"/>
    </row>
    <row r="158" spans="2:58" s="4" customFormat="1" ht="12" customHeight="1" x14ac:dyDescent="0.2">
      <c r="B158" s="28"/>
      <c r="C158" s="38"/>
      <c r="D158" s="60">
        <f t="shared" si="16"/>
        <v>42576</v>
      </c>
      <c r="E158" s="8">
        <f t="shared" si="17"/>
        <v>4380</v>
      </c>
      <c r="F158" s="8">
        <f t="shared" si="18"/>
        <v>4375.5</v>
      </c>
      <c r="G158" s="9">
        <f t="shared" si="23"/>
        <v>-1.0273972602739725E-3</v>
      </c>
      <c r="H158" s="10">
        <f t="shared" si="19"/>
        <v>94</v>
      </c>
      <c r="I158" s="10">
        <f t="shared" si="20"/>
        <v>112.19895752023628</v>
      </c>
      <c r="J158" s="10">
        <f t="shared" si="21"/>
        <v>6.198957520236263</v>
      </c>
      <c r="K158" s="15">
        <f t="shared" si="22"/>
        <v>12374.877628510112</v>
      </c>
      <c r="L158" s="56"/>
      <c r="M158" s="30"/>
      <c r="O158" s="60">
        <v>42577</v>
      </c>
      <c r="P158" s="71">
        <v>10177.5</v>
      </c>
      <c r="Q158" s="36">
        <v>10210.5</v>
      </c>
      <c r="S158" s="60">
        <v>42573</v>
      </c>
      <c r="T158" s="71">
        <v>16798</v>
      </c>
      <c r="U158" s="36">
        <v>16715</v>
      </c>
      <c r="W158" s="60">
        <v>42576</v>
      </c>
      <c r="X158" s="71">
        <v>8578.6</v>
      </c>
      <c r="Y158" s="36">
        <v>8578</v>
      </c>
      <c r="AA158" s="60">
        <v>42576</v>
      </c>
      <c r="AB158" s="71">
        <v>6674.5</v>
      </c>
      <c r="AC158" s="36">
        <v>6682.5</v>
      </c>
      <c r="AE158" s="60">
        <v>42576</v>
      </c>
      <c r="AF158" s="71">
        <v>4380</v>
      </c>
      <c r="AG158" s="36">
        <v>4375.5</v>
      </c>
      <c r="AI158" s="60">
        <v>42577</v>
      </c>
      <c r="AJ158" s="71">
        <v>4653.75</v>
      </c>
      <c r="AK158" s="36">
        <v>4658.5</v>
      </c>
      <c r="AM158" s="83">
        <v>42577</v>
      </c>
      <c r="AN158" s="81">
        <v>23661.719456975883</v>
      </c>
      <c r="AO158" s="10">
        <v>6846.3331448509543</v>
      </c>
      <c r="AP158" s="10">
        <v>7337.5096865656842</v>
      </c>
      <c r="AQ158" s="10">
        <v>11479.297305767501</v>
      </c>
      <c r="AR158" s="10">
        <v>4388.0772453871741</v>
      </c>
      <c r="AS158" s="15">
        <v>-2750.5466789456023</v>
      </c>
      <c r="AU158" s="60">
        <v>42573</v>
      </c>
      <c r="AV158" s="81">
        <v>6846.3331448509543</v>
      </c>
      <c r="AW158" s="10">
        <v>8396.1125863870584</v>
      </c>
      <c r="AX158" s="10">
        <v>10219.731800449585</v>
      </c>
      <c r="AY158" s="10">
        <v>12206.015119139271</v>
      </c>
      <c r="AZ158" s="15">
        <v>14438.297055682362</v>
      </c>
      <c r="BF158" s="86"/>
    </row>
    <row r="159" spans="2:58" s="4" customFormat="1" ht="12" customHeight="1" x14ac:dyDescent="0.2">
      <c r="B159" s="28"/>
      <c r="C159" s="38"/>
      <c r="D159" s="60">
        <f t="shared" si="16"/>
        <v>42573</v>
      </c>
      <c r="E159" s="8">
        <f t="shared" si="17"/>
        <v>4379</v>
      </c>
      <c r="F159" s="8">
        <f t="shared" si="18"/>
        <v>4360</v>
      </c>
      <c r="G159" s="9">
        <f t="shared" si="23"/>
        <v>-4.3388901575702214E-3</v>
      </c>
      <c r="H159" s="10">
        <f t="shared" si="19"/>
        <v>94</v>
      </c>
      <c r="I159" s="10">
        <f t="shared" si="20"/>
        <v>178.42881546616124</v>
      </c>
      <c r="J159" s="10">
        <f t="shared" si="21"/>
        <v>72.428815466161268</v>
      </c>
      <c r="K159" s="15">
        <f t="shared" si="22"/>
        <v>12368.678670989875</v>
      </c>
      <c r="L159" s="56"/>
      <c r="M159" s="30"/>
      <c r="O159" s="60">
        <v>42576</v>
      </c>
      <c r="P159" s="71">
        <v>10136.5</v>
      </c>
      <c r="Q159" s="36">
        <v>10117.5</v>
      </c>
      <c r="S159" s="60">
        <v>42572</v>
      </c>
      <c r="T159" s="71">
        <v>16758</v>
      </c>
      <c r="U159" s="36">
        <v>16820</v>
      </c>
      <c r="W159" s="60">
        <v>42573</v>
      </c>
      <c r="X159" s="71">
        <v>8571.7000000000007</v>
      </c>
      <c r="Y159" s="36">
        <v>8543</v>
      </c>
      <c r="AA159" s="60">
        <v>42573</v>
      </c>
      <c r="AB159" s="71">
        <v>6656</v>
      </c>
      <c r="AC159" s="36">
        <v>6640</v>
      </c>
      <c r="AE159" s="60">
        <v>42573</v>
      </c>
      <c r="AF159" s="71">
        <v>4379</v>
      </c>
      <c r="AG159" s="36">
        <v>4360</v>
      </c>
      <c r="AI159" s="60">
        <v>42576</v>
      </c>
      <c r="AJ159" s="71">
        <v>4657.25</v>
      </c>
      <c r="AK159" s="36">
        <v>4659.25</v>
      </c>
      <c r="AM159" s="83">
        <v>42576</v>
      </c>
      <c r="AN159" s="81">
        <v>23608.190408364706</v>
      </c>
      <c r="AO159" s="10">
        <v>6861.2684703589675</v>
      </c>
      <c r="AP159" s="10">
        <v>7363.028027873499</v>
      </c>
      <c r="AQ159" s="10">
        <v>11507.51401005644</v>
      </c>
      <c r="AR159" s="10">
        <v>4404.7717362052044</v>
      </c>
      <c r="AS159" s="15">
        <v>-2708.8017405193864</v>
      </c>
      <c r="AU159" s="60">
        <v>42572</v>
      </c>
      <c r="AV159" s="81">
        <v>6861.2684703589675</v>
      </c>
      <c r="AW159" s="10">
        <v>8391.0479118950716</v>
      </c>
      <c r="AX159" s="10">
        <v>10194.667125957598</v>
      </c>
      <c r="AY159" s="10">
        <v>12160.950444647284</v>
      </c>
      <c r="AZ159" s="15">
        <v>14373.232381190375</v>
      </c>
      <c r="BF159" s="86"/>
    </row>
    <row r="160" spans="2:58" s="4" customFormat="1" ht="12" customHeight="1" x14ac:dyDescent="0.2">
      <c r="B160" s="28"/>
      <c r="C160" s="38"/>
      <c r="D160" s="60">
        <f t="shared" si="16"/>
        <v>42572</v>
      </c>
      <c r="E160" s="8">
        <f t="shared" si="17"/>
        <v>4378.5</v>
      </c>
      <c r="F160" s="8">
        <f t="shared" si="18"/>
        <v>4372.5</v>
      </c>
      <c r="G160" s="9">
        <f t="shared" si="23"/>
        <v>-1.3703323055841042E-3</v>
      </c>
      <c r="H160" s="10">
        <f t="shared" si="19"/>
        <v>94</v>
      </c>
      <c r="I160" s="10">
        <f t="shared" si="20"/>
        <v>119.05765842643892</v>
      </c>
      <c r="J160" s="10">
        <f t="shared" si="21"/>
        <v>13.057658426438934</v>
      </c>
      <c r="K160" s="15">
        <f t="shared" si="22"/>
        <v>12296.249855523714</v>
      </c>
      <c r="L160" s="56"/>
      <c r="M160" s="30"/>
      <c r="O160" s="60">
        <v>42573</v>
      </c>
      <c r="P160" s="71">
        <v>10163.5</v>
      </c>
      <c r="Q160" s="36">
        <v>10107</v>
      </c>
      <c r="S160" s="60">
        <v>42571</v>
      </c>
      <c r="T160" s="71">
        <v>16675</v>
      </c>
      <c r="U160" s="36">
        <v>16770</v>
      </c>
      <c r="W160" s="60">
        <v>42572</v>
      </c>
      <c r="X160" s="71">
        <v>8551.2999999999993</v>
      </c>
      <c r="Y160" s="36">
        <v>8568</v>
      </c>
      <c r="AA160" s="60">
        <v>42572</v>
      </c>
      <c r="AB160" s="71">
        <v>6678.5</v>
      </c>
      <c r="AC160" s="36">
        <v>6651.5</v>
      </c>
      <c r="AE160" s="60">
        <v>42572</v>
      </c>
      <c r="AF160" s="71">
        <v>4378.5</v>
      </c>
      <c r="AG160" s="36">
        <v>4372.5</v>
      </c>
      <c r="AI160" s="60">
        <v>42573</v>
      </c>
      <c r="AJ160" s="71">
        <v>4638.25</v>
      </c>
      <c r="AK160" s="36">
        <v>4638.5</v>
      </c>
      <c r="AM160" s="83">
        <v>42573</v>
      </c>
      <c r="AN160" s="81">
        <v>23623.06297614229</v>
      </c>
      <c r="AO160" s="10">
        <v>6888.7816978721949</v>
      </c>
      <c r="AP160" s="10">
        <v>7388.5463691813138</v>
      </c>
      <c r="AQ160" s="10">
        <v>11501.430054508603</v>
      </c>
      <c r="AR160" s="10">
        <v>4421.4662270232348</v>
      </c>
      <c r="AS160" s="15">
        <v>-2667.0568020931705</v>
      </c>
      <c r="AU160" s="60">
        <v>42571</v>
      </c>
      <c r="AV160" s="81">
        <v>6888.7816978721949</v>
      </c>
      <c r="AW160" s="10">
        <v>8410.810015566949</v>
      </c>
      <c r="AX160" s="10">
        <v>10194.429229629475</v>
      </c>
      <c r="AY160" s="10">
        <v>12140.712548319161</v>
      </c>
      <c r="AZ160" s="15">
        <v>14332.994484862253</v>
      </c>
      <c r="BF160" s="86"/>
    </row>
    <row r="161" spans="2:58" s="4" customFormat="1" ht="12" customHeight="1" x14ac:dyDescent="0.2">
      <c r="B161" s="28"/>
      <c r="C161" s="38"/>
      <c r="D161" s="60">
        <f t="shared" si="16"/>
        <v>42571</v>
      </c>
      <c r="E161" s="8">
        <f t="shared" si="17"/>
        <v>4329.5</v>
      </c>
      <c r="F161" s="8">
        <f t="shared" si="18"/>
        <v>4341</v>
      </c>
      <c r="G161" s="9">
        <f t="shared" si="23"/>
        <v>2.6561958655733917E-3</v>
      </c>
      <c r="H161" s="10">
        <f t="shared" si="19"/>
        <v>144.77492962622466</v>
      </c>
      <c r="I161" s="10">
        <f t="shared" si="20"/>
        <v>94</v>
      </c>
      <c r="J161" s="10">
        <f t="shared" si="21"/>
        <v>38.774929626224662</v>
      </c>
      <c r="K161" s="15">
        <f t="shared" si="22"/>
        <v>12283.192197097276</v>
      </c>
      <c r="L161" s="56"/>
      <c r="M161" s="30"/>
      <c r="O161" s="60">
        <v>42572</v>
      </c>
      <c r="P161" s="71">
        <v>10135</v>
      </c>
      <c r="Q161" s="36">
        <v>10130</v>
      </c>
      <c r="S161" s="60">
        <v>42570</v>
      </c>
      <c r="T161" s="71">
        <v>16776</v>
      </c>
      <c r="U161" s="36">
        <v>16700</v>
      </c>
      <c r="W161" s="60">
        <v>42571</v>
      </c>
      <c r="X161" s="71">
        <v>8467.5</v>
      </c>
      <c r="Y161" s="36">
        <v>8535</v>
      </c>
      <c r="AA161" s="60">
        <v>42571</v>
      </c>
      <c r="AB161" s="71">
        <v>6642.5</v>
      </c>
      <c r="AC161" s="36">
        <v>6649.5</v>
      </c>
      <c r="AE161" s="60">
        <v>42571</v>
      </c>
      <c r="AF161" s="71">
        <v>4329.5</v>
      </c>
      <c r="AG161" s="36">
        <v>4341</v>
      </c>
      <c r="AI161" s="60">
        <v>42572</v>
      </c>
      <c r="AJ161" s="71">
        <v>4650.5</v>
      </c>
      <c r="AK161" s="36">
        <v>4654</v>
      </c>
      <c r="AM161" s="83">
        <v>42572</v>
      </c>
      <c r="AN161" s="81">
        <v>23453.700827457189</v>
      </c>
      <c r="AO161" s="10">
        <v>6888.5952831430513</v>
      </c>
      <c r="AP161" s="10">
        <v>7414.0647104891286</v>
      </c>
      <c r="AQ161" s="10">
        <v>11413.397207281956</v>
      </c>
      <c r="AR161" s="10">
        <v>4438.1607178412651</v>
      </c>
      <c r="AS161" s="15">
        <v>-2625.3118636669547</v>
      </c>
      <c r="AU161" s="60">
        <v>42570</v>
      </c>
      <c r="AV161" s="81">
        <v>6888.5952831430513</v>
      </c>
      <c r="AW161" s="10">
        <v>8390.6236008378055</v>
      </c>
      <c r="AX161" s="10">
        <v>10154.242814900332</v>
      </c>
      <c r="AY161" s="10">
        <v>12080.526133590018</v>
      </c>
      <c r="AZ161" s="15">
        <v>14252.808070133109</v>
      </c>
      <c r="BF161" s="86"/>
    </row>
    <row r="162" spans="2:58" s="4" customFormat="1" ht="12" customHeight="1" x14ac:dyDescent="0.2">
      <c r="B162" s="28"/>
      <c r="C162" s="38"/>
      <c r="D162" s="60">
        <f t="shared" si="16"/>
        <v>42570</v>
      </c>
      <c r="E162" s="8">
        <f t="shared" si="17"/>
        <v>4357</v>
      </c>
      <c r="F162" s="8">
        <f t="shared" si="18"/>
        <v>4344.5</v>
      </c>
      <c r="G162" s="9">
        <f t="shared" si="23"/>
        <v>-2.8689465228368145E-3</v>
      </c>
      <c r="H162" s="10">
        <f t="shared" si="19"/>
        <v>94</v>
      </c>
      <c r="I162" s="10">
        <f t="shared" si="20"/>
        <v>149.02994277149313</v>
      </c>
      <c r="J162" s="10">
        <f t="shared" si="21"/>
        <v>43.029942771493126</v>
      </c>
      <c r="K162" s="15">
        <f t="shared" si="22"/>
        <v>12244.417267471052</v>
      </c>
      <c r="L162" s="56"/>
      <c r="M162" s="30"/>
      <c r="O162" s="60">
        <v>42571</v>
      </c>
      <c r="P162" s="71">
        <v>9973</v>
      </c>
      <c r="Q162" s="36">
        <v>9992</v>
      </c>
      <c r="S162" s="60">
        <v>42569</v>
      </c>
      <c r="T162" s="71">
        <v>16729</v>
      </c>
      <c r="U162" s="36">
        <v>16775</v>
      </c>
      <c r="W162" s="60">
        <v>42570</v>
      </c>
      <c r="X162" s="71">
        <v>8512</v>
      </c>
      <c r="Y162" s="36">
        <v>8482</v>
      </c>
      <c r="AA162" s="60">
        <v>42570</v>
      </c>
      <c r="AB162" s="71">
        <v>6652.5</v>
      </c>
      <c r="AC162" s="36">
        <v>6651</v>
      </c>
      <c r="AE162" s="60">
        <v>42570</v>
      </c>
      <c r="AF162" s="71">
        <v>4357</v>
      </c>
      <c r="AG162" s="36">
        <v>4344.5</v>
      </c>
      <c r="AI162" s="60">
        <v>42571</v>
      </c>
      <c r="AJ162" s="71">
        <v>4606.5</v>
      </c>
      <c r="AK162" s="36">
        <v>4609</v>
      </c>
      <c r="AM162" s="83">
        <v>42571</v>
      </c>
      <c r="AN162" s="81">
        <v>23470.887387567182</v>
      </c>
      <c r="AO162" s="10">
        <v>6911.7462698133513</v>
      </c>
      <c r="AP162" s="10">
        <v>7367.3907544822741</v>
      </c>
      <c r="AQ162" s="10">
        <v>11441.613911570896</v>
      </c>
      <c r="AR162" s="10">
        <v>4454.8552086592954</v>
      </c>
      <c r="AS162" s="15">
        <v>-2583.5669252407388</v>
      </c>
      <c r="AU162" s="60">
        <v>42569</v>
      </c>
      <c r="AV162" s="81">
        <v>6911.7462698133513</v>
      </c>
      <c r="AW162" s="10">
        <v>8393.7745875081055</v>
      </c>
      <c r="AX162" s="10">
        <v>10137.393801570632</v>
      </c>
      <c r="AY162" s="10">
        <v>12043.677120260318</v>
      </c>
      <c r="AZ162" s="15">
        <v>14195.959056803409</v>
      </c>
      <c r="BF162" s="86"/>
    </row>
    <row r="163" spans="2:58" s="4" customFormat="1" ht="12" customHeight="1" x14ac:dyDescent="0.2">
      <c r="B163" s="28"/>
      <c r="C163" s="38"/>
      <c r="D163" s="60">
        <f t="shared" si="16"/>
        <v>42569</v>
      </c>
      <c r="E163" s="8">
        <f t="shared" si="17"/>
        <v>4367.5</v>
      </c>
      <c r="F163" s="8">
        <f t="shared" si="18"/>
        <v>4372.5</v>
      </c>
      <c r="G163" s="9">
        <f t="shared" si="23"/>
        <v>1.1448196908986834E-3</v>
      </c>
      <c r="H163" s="10">
        <f t="shared" si="19"/>
        <v>114.5474061327305</v>
      </c>
      <c r="I163" s="10">
        <f t="shared" si="20"/>
        <v>94</v>
      </c>
      <c r="J163" s="10">
        <f t="shared" si="21"/>
        <v>8.5474061327304867</v>
      </c>
      <c r="K163" s="15">
        <f t="shared" si="22"/>
        <v>12201.387324699559</v>
      </c>
      <c r="L163" s="56"/>
      <c r="M163" s="30"/>
      <c r="O163" s="60">
        <v>42570</v>
      </c>
      <c r="P163" s="71">
        <v>10068.5</v>
      </c>
      <c r="Q163" s="36">
        <v>10020</v>
      </c>
      <c r="S163" s="60">
        <v>42566</v>
      </c>
      <c r="T163" s="71">
        <v>16805</v>
      </c>
      <c r="U163" s="36">
        <v>16710</v>
      </c>
      <c r="W163" s="60">
        <v>42569</v>
      </c>
      <c r="X163" s="71">
        <v>8514.1</v>
      </c>
      <c r="Y163" s="36">
        <v>8532</v>
      </c>
      <c r="AA163" s="60">
        <v>42569</v>
      </c>
      <c r="AB163" s="71">
        <v>6610</v>
      </c>
      <c r="AC163" s="36">
        <v>6622</v>
      </c>
      <c r="AE163" s="60">
        <v>42569</v>
      </c>
      <c r="AF163" s="71">
        <v>4367.5</v>
      </c>
      <c r="AG163" s="36">
        <v>4372.5</v>
      </c>
      <c r="AI163" s="60">
        <v>42570</v>
      </c>
      <c r="AJ163" s="71">
        <v>4608.25</v>
      </c>
      <c r="AK163" s="36">
        <v>4609.5</v>
      </c>
      <c r="AM163" s="83">
        <v>42570</v>
      </c>
      <c r="AN163" s="81">
        <v>23484.223473197231</v>
      </c>
      <c r="AO163" s="10">
        <v>6939.2594973265786</v>
      </c>
      <c r="AP163" s="10">
        <v>7392.9090957900889</v>
      </c>
      <c r="AQ163" s="10">
        <v>11469.830615859835</v>
      </c>
      <c r="AR163" s="10">
        <v>4471.5496994773257</v>
      </c>
      <c r="AS163" s="15">
        <v>-2541.8219868145229</v>
      </c>
      <c r="AU163" s="60">
        <v>42566</v>
      </c>
      <c r="AV163" s="81">
        <v>6939.2594973265786</v>
      </c>
      <c r="AW163" s="10">
        <v>8421.2878150213328</v>
      </c>
      <c r="AX163" s="10">
        <v>10156.156094088677</v>
      </c>
      <c r="AY163" s="10">
        <v>12042.439412778363</v>
      </c>
      <c r="AZ163" s="15">
        <v>14174.721349321455</v>
      </c>
      <c r="BF163" s="86"/>
    </row>
    <row r="164" spans="2:58" s="4" customFormat="1" ht="12" customHeight="1" x14ac:dyDescent="0.2">
      <c r="B164" s="28"/>
      <c r="C164" s="38"/>
      <c r="D164" s="60">
        <f t="shared" si="16"/>
        <v>42566</v>
      </c>
      <c r="E164" s="8">
        <f t="shared" si="17"/>
        <v>4385.5</v>
      </c>
      <c r="F164" s="8">
        <f t="shared" si="18"/>
        <v>4360</v>
      </c>
      <c r="G164" s="9">
        <f t="shared" si="23"/>
        <v>-5.8146163493330294E-3</v>
      </c>
      <c r="H164" s="10">
        <f t="shared" si="19"/>
        <v>94</v>
      </c>
      <c r="I164" s="10">
        <f t="shared" si="20"/>
        <v>207.94333930141738</v>
      </c>
      <c r="J164" s="10">
        <f t="shared" si="21"/>
        <v>101.94333930141738</v>
      </c>
      <c r="K164" s="15">
        <f t="shared" si="22"/>
        <v>12192.839918566828</v>
      </c>
      <c r="L164" s="56"/>
      <c r="M164" s="30"/>
      <c r="O164" s="60">
        <v>42569</v>
      </c>
      <c r="P164" s="71">
        <v>10049.5</v>
      </c>
      <c r="Q164" s="36">
        <v>10085</v>
      </c>
      <c r="S164" s="60">
        <v>42565</v>
      </c>
      <c r="T164" s="71">
        <v>16531</v>
      </c>
      <c r="U164" s="36">
        <v>16690</v>
      </c>
      <c r="W164" s="60">
        <v>42566</v>
      </c>
      <c r="X164" s="71">
        <v>8562</v>
      </c>
      <c r="Y164" s="36">
        <v>8507</v>
      </c>
      <c r="AA164" s="60">
        <v>42566</v>
      </c>
      <c r="AB164" s="71">
        <v>6609</v>
      </c>
      <c r="AC164" s="36">
        <v>6605.5</v>
      </c>
      <c r="AE164" s="60">
        <v>42566</v>
      </c>
      <c r="AF164" s="71">
        <v>4385.5</v>
      </c>
      <c r="AG164" s="36">
        <v>4360</v>
      </c>
      <c r="AI164" s="60">
        <v>42569</v>
      </c>
      <c r="AJ164" s="71">
        <v>4579.25</v>
      </c>
      <c r="AK164" s="36">
        <v>4580</v>
      </c>
      <c r="AM164" s="83">
        <v>42569</v>
      </c>
      <c r="AN164" s="81">
        <v>23351.966576959832</v>
      </c>
      <c r="AO164" s="10">
        <v>6939.9545222703391</v>
      </c>
      <c r="AP164" s="10">
        <v>7418.4274370979037</v>
      </c>
      <c r="AQ164" s="10">
        <v>11493.167409759222</v>
      </c>
      <c r="AR164" s="10">
        <v>4488.244190295356</v>
      </c>
      <c r="AS164" s="15">
        <v>-2500.077048388307</v>
      </c>
      <c r="AU164" s="60">
        <v>42565</v>
      </c>
      <c r="AV164" s="81">
        <v>6939.9545222703391</v>
      </c>
      <c r="AW164" s="10">
        <v>8401.9828399650924</v>
      </c>
      <c r="AX164" s="10">
        <v>10116.851119032437</v>
      </c>
      <c r="AY164" s="10">
        <v>11983.134437722123</v>
      </c>
      <c r="AZ164" s="15">
        <v>14095.416374265216</v>
      </c>
      <c r="BF164" s="86"/>
    </row>
    <row r="165" spans="2:58" s="4" customFormat="1" ht="12" customHeight="1" x14ac:dyDescent="0.2">
      <c r="B165" s="28"/>
      <c r="C165" s="38"/>
      <c r="D165" s="60">
        <f t="shared" si="16"/>
        <v>42565</v>
      </c>
      <c r="E165" s="8">
        <f t="shared" si="17"/>
        <v>4335.5</v>
      </c>
      <c r="F165" s="8">
        <f t="shared" si="18"/>
        <v>4343</v>
      </c>
      <c r="G165" s="9">
        <f t="shared" si="23"/>
        <v>1.7299042786299158E-3</v>
      </c>
      <c r="H165" s="10">
        <f t="shared" si="19"/>
        <v>126.24909788735515</v>
      </c>
      <c r="I165" s="10">
        <f t="shared" si="20"/>
        <v>94</v>
      </c>
      <c r="J165" s="10">
        <f t="shared" si="21"/>
        <v>20.249097887355163</v>
      </c>
      <c r="K165" s="15">
        <f t="shared" si="22"/>
        <v>12090.896579265411</v>
      </c>
      <c r="L165" s="56"/>
      <c r="M165" s="30"/>
      <c r="O165" s="60">
        <v>42566</v>
      </c>
      <c r="P165" s="71">
        <v>10071</v>
      </c>
      <c r="Q165" s="36">
        <v>10025</v>
      </c>
      <c r="S165" s="60">
        <v>42564</v>
      </c>
      <c r="T165" s="71">
        <v>16714</v>
      </c>
      <c r="U165" s="36">
        <v>16655</v>
      </c>
      <c r="W165" s="60">
        <v>42565</v>
      </c>
      <c r="X165" s="71">
        <v>8502.7999999999993</v>
      </c>
      <c r="Y165" s="36">
        <v>8562</v>
      </c>
      <c r="AA165" s="60">
        <v>42565</v>
      </c>
      <c r="AB165" s="71">
        <v>6640.5</v>
      </c>
      <c r="AC165" s="36">
        <v>6634.5</v>
      </c>
      <c r="AE165" s="60">
        <v>42565</v>
      </c>
      <c r="AF165" s="71">
        <v>4335.5</v>
      </c>
      <c r="AG165" s="36">
        <v>4343</v>
      </c>
      <c r="AI165" s="60">
        <v>42566</v>
      </c>
      <c r="AJ165" s="71">
        <v>4590</v>
      </c>
      <c r="AK165" s="36">
        <v>4585</v>
      </c>
      <c r="AM165" s="83">
        <v>42566</v>
      </c>
      <c r="AN165" s="81">
        <v>23283.934154243547</v>
      </c>
      <c r="AO165" s="10">
        <v>6861.3452779421423</v>
      </c>
      <c r="AP165" s="10">
        <v>7402.7119522974781</v>
      </c>
      <c r="AQ165" s="10">
        <v>11521.384114048162</v>
      </c>
      <c r="AR165" s="10">
        <v>4480.2991087177106</v>
      </c>
      <c r="AS165" s="15">
        <v>-2458.3321099620912</v>
      </c>
      <c r="AU165" s="60">
        <v>42564</v>
      </c>
      <c r="AV165" s="81">
        <v>6861.3452779421423</v>
      </c>
      <c r="AW165" s="10">
        <v>8303.3735956368964</v>
      </c>
      <c r="AX165" s="10">
        <v>9998.2418747042411</v>
      </c>
      <c r="AY165" s="10">
        <v>11844.525193393927</v>
      </c>
      <c r="AZ165" s="15">
        <v>13936.80712993702</v>
      </c>
      <c r="BF165" s="86"/>
    </row>
    <row r="166" spans="2:58" s="4" customFormat="1" ht="12" customHeight="1" x14ac:dyDescent="0.2">
      <c r="B166" s="28"/>
      <c r="C166" s="38"/>
      <c r="D166" s="60">
        <f t="shared" si="16"/>
        <v>42564</v>
      </c>
      <c r="E166" s="8">
        <f t="shared" si="17"/>
        <v>4331</v>
      </c>
      <c r="F166" s="8">
        <f t="shared" si="18"/>
        <v>4318.5</v>
      </c>
      <c r="G166" s="9">
        <f t="shared" si="23"/>
        <v>-2.886169475871623E-3</v>
      </c>
      <c r="H166" s="10">
        <f t="shared" si="19"/>
        <v>94</v>
      </c>
      <c r="I166" s="10">
        <f t="shared" si="20"/>
        <v>149.37440183218928</v>
      </c>
      <c r="J166" s="10">
        <f t="shared" si="21"/>
        <v>43.374401832189278</v>
      </c>
      <c r="K166" s="15">
        <f t="shared" si="22"/>
        <v>12070.647481378055</v>
      </c>
      <c r="L166" s="56"/>
      <c r="M166" s="30"/>
      <c r="O166" s="60">
        <v>42565</v>
      </c>
      <c r="P166" s="71">
        <v>9942</v>
      </c>
      <c r="Q166" s="36">
        <v>9940</v>
      </c>
      <c r="S166" s="60">
        <v>42563</v>
      </c>
      <c r="T166" s="71">
        <v>16237</v>
      </c>
      <c r="U166" s="36">
        <v>16260</v>
      </c>
      <c r="W166" s="60">
        <v>42564</v>
      </c>
      <c r="X166" s="71">
        <v>8506.6</v>
      </c>
      <c r="Y166" s="36">
        <v>8469</v>
      </c>
      <c r="AA166" s="60">
        <v>42564</v>
      </c>
      <c r="AB166" s="71">
        <v>6624.5</v>
      </c>
      <c r="AC166" s="36">
        <v>6623</v>
      </c>
      <c r="AE166" s="60">
        <v>42564</v>
      </c>
      <c r="AF166" s="71">
        <v>4331</v>
      </c>
      <c r="AG166" s="36">
        <v>4318.5</v>
      </c>
      <c r="AI166" s="60">
        <v>42565</v>
      </c>
      <c r="AJ166" s="71">
        <v>4561.25</v>
      </c>
      <c r="AK166" s="36">
        <v>4561</v>
      </c>
      <c r="AM166" s="83">
        <v>42565</v>
      </c>
      <c r="AN166" s="81">
        <v>23164.148921737724</v>
      </c>
      <c r="AO166" s="10">
        <v>6888.8585054553696</v>
      </c>
      <c r="AP166" s="10">
        <v>7376.2228753153113</v>
      </c>
      <c r="AQ166" s="10">
        <v>11549.600818337101</v>
      </c>
      <c r="AR166" s="10">
        <v>4496.9935995357409</v>
      </c>
      <c r="AS166" s="15">
        <v>-2416.5871715358753</v>
      </c>
      <c r="AU166" s="60">
        <v>42563</v>
      </c>
      <c r="AV166" s="81">
        <v>6888.8585054553696</v>
      </c>
      <c r="AW166" s="10">
        <v>8326.5307119662029</v>
      </c>
      <c r="AX166" s="10">
        <v>10001.398991033548</v>
      </c>
      <c r="AY166" s="10">
        <v>11827.682309723234</v>
      </c>
      <c r="AZ166" s="15">
        <v>13899.964246266327</v>
      </c>
      <c r="BF166" s="86"/>
    </row>
    <row r="167" spans="2:58" s="4" customFormat="1" ht="12" customHeight="1" x14ac:dyDescent="0.2">
      <c r="B167" s="28"/>
      <c r="C167" s="38"/>
      <c r="D167" s="60">
        <f t="shared" si="16"/>
        <v>42563</v>
      </c>
      <c r="E167" s="8">
        <f t="shared" si="17"/>
        <v>4264.5</v>
      </c>
      <c r="F167" s="8">
        <f t="shared" si="18"/>
        <v>4255</v>
      </c>
      <c r="G167" s="9">
        <f t="shared" si="23"/>
        <v>-2.2276937507327938E-3</v>
      </c>
      <c r="H167" s="10">
        <f t="shared" si="19"/>
        <v>94</v>
      </c>
      <c r="I167" s="10">
        <f t="shared" si="20"/>
        <v>136.20488732941271</v>
      </c>
      <c r="J167" s="10">
        <f t="shared" si="21"/>
        <v>30.204887329412713</v>
      </c>
      <c r="K167" s="15">
        <f t="shared" si="22"/>
        <v>12027.273079545866</v>
      </c>
      <c r="L167" s="56"/>
      <c r="M167" s="30"/>
      <c r="O167" s="60">
        <v>42564</v>
      </c>
      <c r="P167" s="71">
        <v>9964.5</v>
      </c>
      <c r="Q167" s="36">
        <v>9929.5</v>
      </c>
      <c r="S167" s="60">
        <v>42562</v>
      </c>
      <c r="T167" s="71">
        <v>16049</v>
      </c>
      <c r="U167" s="36">
        <v>16180</v>
      </c>
      <c r="W167" s="60">
        <v>42563</v>
      </c>
      <c r="X167" s="71">
        <v>8304</v>
      </c>
      <c r="Y167" s="36">
        <v>8307</v>
      </c>
      <c r="AA167" s="60">
        <v>42563</v>
      </c>
      <c r="AB167" s="71">
        <v>6630.5</v>
      </c>
      <c r="AC167" s="36">
        <v>6618</v>
      </c>
      <c r="AE167" s="60">
        <v>42563</v>
      </c>
      <c r="AF167" s="71">
        <v>4264.5</v>
      </c>
      <c r="AG167" s="36">
        <v>4255</v>
      </c>
      <c r="AI167" s="60">
        <v>42564</v>
      </c>
      <c r="AJ167" s="71">
        <v>4569.75</v>
      </c>
      <c r="AK167" s="36">
        <v>4571.75</v>
      </c>
      <c r="AM167" s="83">
        <v>42564</v>
      </c>
      <c r="AN167" s="81">
        <v>23181.335481847716</v>
      </c>
      <c r="AO167" s="10">
        <v>6916.3717329685969</v>
      </c>
      <c r="AP167" s="10">
        <v>7400.5800992454979</v>
      </c>
      <c r="AQ167" s="10">
        <v>11577.817522626041</v>
      </c>
      <c r="AR167" s="10">
        <v>4513.6880903537713</v>
      </c>
      <c r="AS167" s="15">
        <v>-2374.8422331096594</v>
      </c>
      <c r="AU167" s="60">
        <v>42562</v>
      </c>
      <c r="AV167" s="81">
        <v>6916.3717329685969</v>
      </c>
      <c r="AW167" s="10">
        <v>8354.0439394794303</v>
      </c>
      <c r="AX167" s="10">
        <v>10028.912218546775</v>
      </c>
      <c r="AY167" s="10">
        <v>11853.10856688688</v>
      </c>
      <c r="AZ167" s="15">
        <v>13905.390503429973</v>
      </c>
      <c r="BF167" s="86"/>
    </row>
    <row r="168" spans="2:58" s="4" customFormat="1" ht="12" customHeight="1" x14ac:dyDescent="0.2">
      <c r="B168" s="28"/>
      <c r="C168" s="38"/>
      <c r="D168" s="60">
        <f t="shared" si="16"/>
        <v>42562</v>
      </c>
      <c r="E168" s="8">
        <f t="shared" si="17"/>
        <v>4190.5</v>
      </c>
      <c r="F168" s="8">
        <f t="shared" si="18"/>
        <v>4218</v>
      </c>
      <c r="G168" s="9">
        <f t="shared" si="23"/>
        <v>6.5624627132800381E-3</v>
      </c>
      <c r="H168" s="10">
        <f t="shared" si="19"/>
        <v>222.90026658035757</v>
      </c>
      <c r="I168" s="10">
        <f t="shared" si="20"/>
        <v>94</v>
      </c>
      <c r="J168" s="10">
        <f t="shared" si="21"/>
        <v>116.90026658035754</v>
      </c>
      <c r="K168" s="15">
        <f t="shared" si="22"/>
        <v>11997.068192216453</v>
      </c>
      <c r="L168" s="56"/>
      <c r="M168" s="30"/>
      <c r="O168" s="60">
        <v>42563</v>
      </c>
      <c r="P168" s="71">
        <v>9822.5</v>
      </c>
      <c r="Q168" s="36">
        <v>9798.5</v>
      </c>
      <c r="S168" s="60">
        <v>42559</v>
      </c>
      <c r="T168" s="71">
        <v>15423</v>
      </c>
      <c r="U168" s="36">
        <v>15330</v>
      </c>
      <c r="W168" s="60">
        <v>42562</v>
      </c>
      <c r="X168" s="71">
        <v>8182</v>
      </c>
      <c r="Y168" s="36">
        <v>8257</v>
      </c>
      <c r="AA168" s="60">
        <v>42562</v>
      </c>
      <c r="AB168" s="71">
        <v>6549</v>
      </c>
      <c r="AC168" s="36">
        <v>6553</v>
      </c>
      <c r="AE168" s="60">
        <v>42562</v>
      </c>
      <c r="AF168" s="71">
        <v>4190.5</v>
      </c>
      <c r="AG168" s="36">
        <v>4218</v>
      </c>
      <c r="AI168" s="60">
        <v>42563</v>
      </c>
      <c r="AJ168" s="71">
        <v>4549.5</v>
      </c>
      <c r="AK168" s="36">
        <v>4552.75</v>
      </c>
      <c r="AM168" s="83">
        <v>42563</v>
      </c>
      <c r="AN168" s="81">
        <v>23114.305298608018</v>
      </c>
      <c r="AO168" s="10">
        <v>6866.8782999933273</v>
      </c>
      <c r="AP168" s="10">
        <v>7426.0984405533127</v>
      </c>
      <c r="AQ168" s="10">
        <v>11597.66450684954</v>
      </c>
      <c r="AR168" s="10">
        <v>4530.3825811718016</v>
      </c>
      <c r="AS168" s="15">
        <v>-2333.0972946834436</v>
      </c>
      <c r="AU168" s="60">
        <v>42559</v>
      </c>
      <c r="AV168" s="81">
        <v>6866.8782999933273</v>
      </c>
      <c r="AW168" s="10">
        <v>8284.5505065041598</v>
      </c>
      <c r="AX168" s="10">
        <v>9939.4187855715045</v>
      </c>
      <c r="AY168" s="10">
        <v>11743.61513391161</v>
      </c>
      <c r="AZ168" s="15">
        <v>13775.897070454703</v>
      </c>
      <c r="BF168" s="86"/>
    </row>
    <row r="169" spans="2:58" s="4" customFormat="1" ht="12" customHeight="1" x14ac:dyDescent="0.2">
      <c r="B169" s="28"/>
      <c r="C169" s="38"/>
      <c r="D169" s="60">
        <f t="shared" si="16"/>
        <v>42559</v>
      </c>
      <c r="E169" s="8">
        <f t="shared" si="17"/>
        <v>4117</v>
      </c>
      <c r="F169" s="8">
        <f t="shared" si="18"/>
        <v>4105</v>
      </c>
      <c r="G169" s="9">
        <f t="shared" si="23"/>
        <v>-2.914743745445713E-3</v>
      </c>
      <c r="H169" s="10">
        <f t="shared" si="19"/>
        <v>94</v>
      </c>
      <c r="I169" s="10">
        <f t="shared" si="20"/>
        <v>149.94588722367109</v>
      </c>
      <c r="J169" s="10">
        <f t="shared" si="21"/>
        <v>43.945887223671093</v>
      </c>
      <c r="K169" s="15">
        <f t="shared" si="22"/>
        <v>11880.167925636095</v>
      </c>
      <c r="L169" s="56"/>
      <c r="M169" s="30"/>
      <c r="O169" s="60">
        <v>42562</v>
      </c>
      <c r="P169" s="71">
        <v>9629.5</v>
      </c>
      <c r="Q169" s="36">
        <v>9712</v>
      </c>
      <c r="S169" s="60">
        <v>42558</v>
      </c>
      <c r="T169" s="71">
        <v>15452</v>
      </c>
      <c r="U169" s="36">
        <v>15565</v>
      </c>
      <c r="W169" s="60">
        <v>42559</v>
      </c>
      <c r="X169" s="71">
        <v>8008.8</v>
      </c>
      <c r="Y169" s="36">
        <v>7980</v>
      </c>
      <c r="AA169" s="60">
        <v>42559</v>
      </c>
      <c r="AB169" s="71">
        <v>6490.5</v>
      </c>
      <c r="AC169" s="36">
        <v>6481</v>
      </c>
      <c r="AE169" s="60">
        <v>42559</v>
      </c>
      <c r="AF169" s="71">
        <v>4117</v>
      </c>
      <c r="AG169" s="36">
        <v>4105</v>
      </c>
      <c r="AI169" s="60">
        <v>42562</v>
      </c>
      <c r="AJ169" s="71">
        <v>4517.25</v>
      </c>
      <c r="AK169" s="36">
        <v>4519.5</v>
      </c>
      <c r="AM169" s="83">
        <v>42562</v>
      </c>
      <c r="AN169" s="81">
        <v>23100.73008795291</v>
      </c>
      <c r="AO169" s="10">
        <v>6860.0358085174958</v>
      </c>
      <c r="AP169" s="10">
        <v>7355.5283518574279</v>
      </c>
      <c r="AQ169" s="10">
        <v>11625.88121113848</v>
      </c>
      <c r="AR169" s="10">
        <v>4507.4805723152158</v>
      </c>
      <c r="AS169" s="15">
        <v>-2291.3523562572277</v>
      </c>
      <c r="AU169" s="60">
        <v>42558</v>
      </c>
      <c r="AV169" s="81">
        <v>6860.0358085174958</v>
      </c>
      <c r="AW169" s="10">
        <v>8257.7080150283291</v>
      </c>
      <c r="AX169" s="10">
        <v>9892.5762940956738</v>
      </c>
      <c r="AY169" s="10">
        <v>11676.772642435779</v>
      </c>
      <c r="AZ169" s="15">
        <v>13689.054578978872</v>
      </c>
      <c r="BF169" s="86"/>
    </row>
    <row r="170" spans="2:58" s="4" customFormat="1" ht="12" customHeight="1" x14ac:dyDescent="0.2">
      <c r="B170" s="28"/>
      <c r="C170" s="38"/>
      <c r="D170" s="60">
        <f t="shared" si="16"/>
        <v>42558</v>
      </c>
      <c r="E170" s="8">
        <f t="shared" si="17"/>
        <v>4085</v>
      </c>
      <c r="F170" s="8">
        <f t="shared" si="18"/>
        <v>4118.5</v>
      </c>
      <c r="G170" s="9">
        <f t="shared" si="23"/>
        <v>8.2007343941248468E-3</v>
      </c>
      <c r="H170" s="10">
        <f t="shared" si="19"/>
        <v>255.66570019725373</v>
      </c>
      <c r="I170" s="10">
        <f t="shared" si="20"/>
        <v>94</v>
      </c>
      <c r="J170" s="10">
        <f t="shared" si="21"/>
        <v>149.66570019725373</v>
      </c>
      <c r="K170" s="15">
        <f t="shared" si="22"/>
        <v>11836.222038412423</v>
      </c>
      <c r="L170" s="56"/>
      <c r="M170" s="30"/>
      <c r="O170" s="60">
        <v>42559</v>
      </c>
      <c r="P170" s="71">
        <v>9413</v>
      </c>
      <c r="Q170" s="36">
        <v>9382.5</v>
      </c>
      <c r="S170" s="60">
        <v>42557</v>
      </c>
      <c r="T170" s="71">
        <v>15765</v>
      </c>
      <c r="U170" s="36">
        <v>15670</v>
      </c>
      <c r="W170" s="60">
        <v>42558</v>
      </c>
      <c r="X170" s="71">
        <v>7914.4</v>
      </c>
      <c r="Y170" s="36">
        <v>7990</v>
      </c>
      <c r="AA170" s="60">
        <v>42558</v>
      </c>
      <c r="AB170" s="71">
        <v>6415.5</v>
      </c>
      <c r="AC170" s="36">
        <v>6482.5</v>
      </c>
      <c r="AE170" s="60">
        <v>42558</v>
      </c>
      <c r="AF170" s="71">
        <v>4085</v>
      </c>
      <c r="AG170" s="36">
        <v>4118.5</v>
      </c>
      <c r="AI170" s="60">
        <v>42559</v>
      </c>
      <c r="AJ170" s="71">
        <v>4452.25</v>
      </c>
      <c r="AK170" s="36">
        <v>4451.75</v>
      </c>
      <c r="AM170" s="83">
        <v>42559</v>
      </c>
      <c r="AN170" s="81">
        <v>22780.952216857797</v>
      </c>
      <c r="AO170" s="10">
        <v>6827.5330383755854</v>
      </c>
      <c r="AP170" s="10">
        <v>7381.0466931652427</v>
      </c>
      <c r="AQ170" s="10">
        <v>11654.097915427419</v>
      </c>
      <c r="AR170" s="10">
        <v>4524.1750631332461</v>
      </c>
      <c r="AS170" s="15">
        <v>-2249.6074178310118</v>
      </c>
      <c r="AU170" s="60">
        <v>42557</v>
      </c>
      <c r="AV170" s="81">
        <v>6827.5330383755854</v>
      </c>
      <c r="AW170" s="10">
        <v>8205.2052448864179</v>
      </c>
      <c r="AX170" s="10">
        <v>9820.0735239537626</v>
      </c>
      <c r="AY170" s="10">
        <v>11584.269872293868</v>
      </c>
      <c r="AZ170" s="15">
        <v>13576.551808836961</v>
      </c>
      <c r="BF170" s="86"/>
    </row>
    <row r="171" spans="2:58" s="4" customFormat="1" ht="12" customHeight="1" x14ac:dyDescent="0.2">
      <c r="B171" s="28"/>
      <c r="C171" s="38"/>
      <c r="D171" s="60">
        <f t="shared" si="16"/>
        <v>42557</v>
      </c>
      <c r="E171" s="8">
        <f t="shared" si="17"/>
        <v>4162.5</v>
      </c>
      <c r="F171" s="8">
        <f t="shared" si="18"/>
        <v>4133</v>
      </c>
      <c r="G171" s="9">
        <f t="shared" si="23"/>
        <v>-7.0870870870870873E-3</v>
      </c>
      <c r="H171" s="10">
        <f t="shared" si="19"/>
        <v>94</v>
      </c>
      <c r="I171" s="10">
        <f t="shared" si="20"/>
        <v>233.39275405649855</v>
      </c>
      <c r="J171" s="10">
        <f t="shared" si="21"/>
        <v>127.39275405649857</v>
      </c>
      <c r="K171" s="15">
        <f t="shared" si="22"/>
        <v>11686.556338215169</v>
      </c>
      <c r="L171" s="56"/>
      <c r="M171" s="30"/>
      <c r="O171" s="60">
        <v>42558</v>
      </c>
      <c r="P171" s="71">
        <v>9358.5</v>
      </c>
      <c r="Q171" s="36">
        <v>9425</v>
      </c>
      <c r="S171" s="60">
        <v>42556</v>
      </c>
      <c r="T171" s="71">
        <v>16012</v>
      </c>
      <c r="U171" s="36">
        <v>15900</v>
      </c>
      <c r="W171" s="60">
        <v>42557</v>
      </c>
      <c r="X171" s="71">
        <v>8062</v>
      </c>
      <c r="Y171" s="36">
        <v>8014</v>
      </c>
      <c r="AA171" s="60">
        <v>42557</v>
      </c>
      <c r="AB171" s="71">
        <v>6500.5</v>
      </c>
      <c r="AC171" s="36">
        <v>6496.5</v>
      </c>
      <c r="AE171" s="60">
        <v>42557</v>
      </c>
      <c r="AF171" s="71">
        <v>4162.5</v>
      </c>
      <c r="AG171" s="36">
        <v>4133</v>
      </c>
      <c r="AI171" s="60">
        <v>42558</v>
      </c>
      <c r="AJ171" s="71">
        <v>4439.5</v>
      </c>
      <c r="AK171" s="36">
        <v>4434.75</v>
      </c>
      <c r="AM171" s="83">
        <v>42558</v>
      </c>
      <c r="AN171" s="81">
        <v>22727.535510723483</v>
      </c>
      <c r="AO171" s="10">
        <v>6820.7695125825639</v>
      </c>
      <c r="AP171" s="10">
        <v>7302.7616911718233</v>
      </c>
      <c r="AQ171" s="10">
        <v>11246.033404973494</v>
      </c>
      <c r="AR171" s="10">
        <v>4468.5076206597641</v>
      </c>
      <c r="AS171" s="15">
        <v>-2207.862479404796</v>
      </c>
      <c r="AU171" s="60">
        <v>42556</v>
      </c>
      <c r="AV171" s="81">
        <v>6820.7695125825639</v>
      </c>
      <c r="AW171" s="10">
        <v>8178.4417190933955</v>
      </c>
      <c r="AX171" s="10">
        <v>9773.3099981607411</v>
      </c>
      <c r="AY171" s="10">
        <v>11517.506346500846</v>
      </c>
      <c r="AZ171" s="15">
        <v>13489.788283043939</v>
      </c>
      <c r="BF171" s="86"/>
    </row>
    <row r="172" spans="2:58" s="4" customFormat="1" ht="12" customHeight="1" x14ac:dyDescent="0.2">
      <c r="B172" s="28"/>
      <c r="C172" s="38"/>
      <c r="D172" s="60">
        <f t="shared" si="16"/>
        <v>42556</v>
      </c>
      <c r="E172" s="8">
        <f t="shared" si="17"/>
        <v>4233.5</v>
      </c>
      <c r="F172" s="8">
        <f t="shared" si="18"/>
        <v>4222.5</v>
      </c>
      <c r="G172" s="9">
        <f t="shared" si="23"/>
        <v>-2.598322900673202E-3</v>
      </c>
      <c r="H172" s="10">
        <f t="shared" si="19"/>
        <v>94</v>
      </c>
      <c r="I172" s="10">
        <f t="shared" si="20"/>
        <v>143.61747032822086</v>
      </c>
      <c r="J172" s="10">
        <f t="shared" si="21"/>
        <v>37.617470328220861</v>
      </c>
      <c r="K172" s="15">
        <f t="shared" si="22"/>
        <v>11559.16358415867</v>
      </c>
      <c r="L172" s="56"/>
      <c r="M172" s="30"/>
      <c r="O172" s="60">
        <v>42557</v>
      </c>
      <c r="P172" s="71">
        <v>9519</v>
      </c>
      <c r="Q172" s="36">
        <v>9438</v>
      </c>
      <c r="S172" s="60">
        <v>42555</v>
      </c>
      <c r="T172" s="71">
        <v>16272</v>
      </c>
      <c r="U172" s="36">
        <v>16335</v>
      </c>
      <c r="W172" s="60">
        <v>42556</v>
      </c>
      <c r="X172" s="71">
        <v>8231.7999999999993</v>
      </c>
      <c r="Y172" s="36">
        <v>8151</v>
      </c>
      <c r="AA172" s="60">
        <v>42556</v>
      </c>
      <c r="AB172" s="71">
        <v>6468.5</v>
      </c>
      <c r="AC172" s="36">
        <v>6509</v>
      </c>
      <c r="AE172" s="60">
        <v>42556</v>
      </c>
      <c r="AF172" s="71">
        <v>4233.5</v>
      </c>
      <c r="AG172" s="36">
        <v>4222.5</v>
      </c>
      <c r="AI172" s="60">
        <v>42557</v>
      </c>
      <c r="AJ172" s="71">
        <v>4404</v>
      </c>
      <c r="AK172" s="36">
        <v>4406</v>
      </c>
      <c r="AM172" s="83">
        <v>42557</v>
      </c>
      <c r="AN172" s="81">
        <v>22480.836810226039</v>
      </c>
      <c r="AO172" s="10">
        <v>6794.6310476481958</v>
      </c>
      <c r="AP172" s="10">
        <v>7296.4437097542841</v>
      </c>
      <c r="AQ172" s="10">
        <v>11274.250109262433</v>
      </c>
      <c r="AR172" s="10">
        <v>4435.1131243270374</v>
      </c>
      <c r="AS172" s="15">
        <v>-2166.1175409785801</v>
      </c>
      <c r="AU172" s="60">
        <v>42555</v>
      </c>
      <c r="AV172" s="81">
        <v>6794.6310476481958</v>
      </c>
      <c r="AW172" s="10">
        <v>8132.3032541590273</v>
      </c>
      <c r="AX172" s="10">
        <v>9707.1715332263739</v>
      </c>
      <c r="AY172" s="10">
        <v>11431.367881566479</v>
      </c>
      <c r="AZ172" s="15">
        <v>13383.649818109572</v>
      </c>
      <c r="BF172" s="86"/>
    </row>
    <row r="173" spans="2:58" s="4" customFormat="1" ht="12" customHeight="1" x14ac:dyDescent="0.2">
      <c r="B173" s="28"/>
      <c r="C173" s="38"/>
      <c r="D173" s="60">
        <f t="shared" si="16"/>
        <v>42555</v>
      </c>
      <c r="E173" s="8">
        <f t="shared" si="17"/>
        <v>4270</v>
      </c>
      <c r="F173" s="8">
        <f t="shared" si="18"/>
        <v>4268.5</v>
      </c>
      <c r="G173" s="9">
        <f t="shared" si="23"/>
        <v>-3.5128805620608899E-4</v>
      </c>
      <c r="H173" s="10">
        <f t="shared" si="19"/>
        <v>94</v>
      </c>
      <c r="I173" s="10">
        <f t="shared" si="20"/>
        <v>98.676773438878612</v>
      </c>
      <c r="J173" s="10">
        <f t="shared" si="21"/>
        <v>-7.3232265611213734</v>
      </c>
      <c r="K173" s="15">
        <f t="shared" si="22"/>
        <v>11521.546113830449</v>
      </c>
      <c r="L173" s="56"/>
      <c r="M173" s="30"/>
      <c r="O173" s="60">
        <v>42556</v>
      </c>
      <c r="P173" s="71">
        <v>9704.5</v>
      </c>
      <c r="Q173" s="36">
        <v>9692.5</v>
      </c>
      <c r="S173" s="60">
        <v>42552</v>
      </c>
      <c r="T173" s="71">
        <v>16191</v>
      </c>
      <c r="U173" s="36">
        <v>16380</v>
      </c>
      <c r="W173" s="60">
        <v>42555</v>
      </c>
      <c r="X173" s="71">
        <v>8227.1</v>
      </c>
      <c r="Y173" s="36">
        <v>8268</v>
      </c>
      <c r="AA173" s="60">
        <v>42555</v>
      </c>
      <c r="AB173" s="71">
        <v>6525</v>
      </c>
      <c r="AC173" s="36">
        <v>6524.5</v>
      </c>
      <c r="AE173" s="60">
        <v>42555</v>
      </c>
      <c r="AF173" s="71">
        <v>4270</v>
      </c>
      <c r="AG173" s="36">
        <v>4268.5</v>
      </c>
      <c r="AI173" s="60">
        <v>42556</v>
      </c>
      <c r="AJ173" s="71">
        <v>4435.38</v>
      </c>
      <c r="AK173" s="36">
        <v>4438.75</v>
      </c>
      <c r="AM173" s="83">
        <v>42556</v>
      </c>
      <c r="AN173" s="81">
        <v>22163.965230526861</v>
      </c>
      <c r="AO173" s="10">
        <v>6822.1442751614231</v>
      </c>
      <c r="AP173" s="10">
        <v>7212.8910166602891</v>
      </c>
      <c r="AQ173" s="10">
        <v>11075.302884379771</v>
      </c>
      <c r="AR173" s="10">
        <v>4451.8076151450678</v>
      </c>
      <c r="AS173" s="15">
        <v>-2124.3726025523642</v>
      </c>
      <c r="AU173" s="60">
        <v>42552</v>
      </c>
      <c r="AV173" s="81">
        <v>6822.1442751614231</v>
      </c>
      <c r="AW173" s="10">
        <v>8148.6262395970571</v>
      </c>
      <c r="AX173" s="10">
        <v>9703.4945186644036</v>
      </c>
      <c r="AY173" s="10">
        <v>11407.690867004509</v>
      </c>
      <c r="AZ173" s="15">
        <v>13339.972803547602</v>
      </c>
      <c r="BF173" s="86"/>
    </row>
    <row r="174" spans="2:58" s="4" customFormat="1" ht="12" customHeight="1" x14ac:dyDescent="0.2">
      <c r="B174" s="28"/>
      <c r="C174" s="38"/>
      <c r="D174" s="60">
        <f t="shared" si="16"/>
        <v>42552</v>
      </c>
      <c r="E174" s="8">
        <f t="shared" si="17"/>
        <v>4234</v>
      </c>
      <c r="F174" s="8">
        <f t="shared" si="18"/>
        <v>4260.5</v>
      </c>
      <c r="G174" s="9">
        <f t="shared" si="23"/>
        <v>6.2588568729333967E-3</v>
      </c>
      <c r="H174" s="10">
        <f t="shared" si="19"/>
        <v>216.82814977342474</v>
      </c>
      <c r="I174" s="10">
        <f t="shared" si="20"/>
        <v>94</v>
      </c>
      <c r="J174" s="10">
        <f t="shared" si="21"/>
        <v>110.82814977342474</v>
      </c>
      <c r="K174" s="15">
        <f t="shared" si="22"/>
        <v>11528.869340391569</v>
      </c>
      <c r="L174" s="56"/>
      <c r="M174" s="30"/>
      <c r="O174" s="60">
        <v>42555</v>
      </c>
      <c r="P174" s="71">
        <v>9757</v>
      </c>
      <c r="Q174" s="36">
        <v>9760</v>
      </c>
      <c r="S174" s="60">
        <v>42551</v>
      </c>
      <c r="T174" s="71">
        <v>15935</v>
      </c>
      <c r="U174" s="36">
        <v>15885</v>
      </c>
      <c r="W174" s="60">
        <v>42552</v>
      </c>
      <c r="X174" s="71">
        <v>8127.3</v>
      </c>
      <c r="Y174" s="36">
        <v>8219</v>
      </c>
      <c r="AA174" s="60">
        <v>42552</v>
      </c>
      <c r="AB174" s="71">
        <v>6422.5</v>
      </c>
      <c r="AC174" s="36">
        <v>6501.5</v>
      </c>
      <c r="AE174" s="60">
        <v>42552</v>
      </c>
      <c r="AF174" s="71">
        <v>4234</v>
      </c>
      <c r="AG174" s="36">
        <v>4260.5</v>
      </c>
      <c r="AI174" s="60">
        <v>42555</v>
      </c>
      <c r="AJ174" s="71">
        <v>4426.62</v>
      </c>
      <c r="AK174" s="36">
        <v>4427.38</v>
      </c>
      <c r="AM174" s="83">
        <v>42555</v>
      </c>
      <c r="AN174" s="81">
        <v>22181.151790636854</v>
      </c>
      <c r="AO174" s="10">
        <v>6702.437853898582</v>
      </c>
      <c r="AP174" s="10">
        <v>7226.2226855213421</v>
      </c>
      <c r="AQ174" s="10">
        <v>11103.519588668711</v>
      </c>
      <c r="AR174" s="10">
        <v>4468.5021059630981</v>
      </c>
      <c r="AS174" s="15">
        <v>-2082.6276641261484</v>
      </c>
      <c r="AU174" s="60">
        <v>42551</v>
      </c>
      <c r="AV174" s="81">
        <v>6702.437853898582</v>
      </c>
      <c r="AW174" s="10">
        <v>8008.919818334216</v>
      </c>
      <c r="AX174" s="10">
        <v>9543.7880974015625</v>
      </c>
      <c r="AY174" s="10">
        <v>11227.984445741668</v>
      </c>
      <c r="AZ174" s="15">
        <v>13140.266382284761</v>
      </c>
      <c r="BF174" s="86"/>
    </row>
    <row r="175" spans="2:58" s="4" customFormat="1" ht="12" customHeight="1" x14ac:dyDescent="0.2">
      <c r="B175" s="28"/>
      <c r="C175" s="38"/>
      <c r="D175" s="60">
        <f t="shared" si="16"/>
        <v>42551</v>
      </c>
      <c r="E175" s="8">
        <f t="shared" si="17"/>
        <v>4191.5</v>
      </c>
      <c r="F175" s="8">
        <f t="shared" si="18"/>
        <v>4186.5</v>
      </c>
      <c r="G175" s="9">
        <f t="shared" si="23"/>
        <v>-1.1928903733746869E-3</v>
      </c>
      <c r="H175" s="10">
        <f t="shared" si="19"/>
        <v>94</v>
      </c>
      <c r="I175" s="10">
        <f t="shared" si="20"/>
        <v>115.50881978225057</v>
      </c>
      <c r="J175" s="10">
        <f t="shared" si="21"/>
        <v>9.5088197822505549</v>
      </c>
      <c r="K175" s="15">
        <f t="shared" si="22"/>
        <v>11418.041190618145</v>
      </c>
      <c r="L175" s="56"/>
      <c r="M175" s="30"/>
      <c r="O175" s="60">
        <v>42552</v>
      </c>
      <c r="P175" s="71">
        <v>9668.5</v>
      </c>
      <c r="Q175" s="36">
        <v>9718.5</v>
      </c>
      <c r="S175" s="60">
        <v>42550</v>
      </c>
      <c r="T175" s="71">
        <v>15602</v>
      </c>
      <c r="U175" s="36">
        <v>15845</v>
      </c>
      <c r="W175" s="60">
        <v>42551</v>
      </c>
      <c r="X175" s="71">
        <v>8053</v>
      </c>
      <c r="Y175" s="36">
        <v>8049</v>
      </c>
      <c r="AA175" s="60">
        <v>42551</v>
      </c>
      <c r="AB175" s="71">
        <v>6282.5</v>
      </c>
      <c r="AC175" s="36">
        <v>6296</v>
      </c>
      <c r="AE175" s="60">
        <v>42551</v>
      </c>
      <c r="AF175" s="71">
        <v>4191.5</v>
      </c>
      <c r="AG175" s="36">
        <v>4186.5</v>
      </c>
      <c r="AI175" s="60">
        <v>42552</v>
      </c>
      <c r="AJ175" s="71">
        <v>4407</v>
      </c>
      <c r="AK175" s="36">
        <v>4397</v>
      </c>
      <c r="AM175" s="83">
        <v>42552</v>
      </c>
      <c r="AN175" s="81">
        <v>22198.338350746846</v>
      </c>
      <c r="AO175" s="10">
        <v>6729.9510814118094</v>
      </c>
      <c r="AP175" s="10">
        <v>7113.32265816361</v>
      </c>
      <c r="AQ175" s="10">
        <v>10602.602639139377</v>
      </c>
      <c r="AR175" s="10">
        <v>4451.6722139134454</v>
      </c>
      <c r="AS175" s="15">
        <v>-2040.8827256999327</v>
      </c>
      <c r="AU175" s="60">
        <v>42550</v>
      </c>
      <c r="AV175" s="81">
        <v>6729.9510814118094</v>
      </c>
      <c r="AW175" s="10">
        <v>8036.4330458474433</v>
      </c>
      <c r="AX175" s="10">
        <v>9554.789769206498</v>
      </c>
      <c r="AY175" s="10">
        <v>11218.986117546603</v>
      </c>
      <c r="AZ175" s="15">
        <v>13111.268054089696</v>
      </c>
      <c r="BF175" s="86"/>
    </row>
    <row r="176" spans="2:58" s="4" customFormat="1" ht="12" customHeight="1" x14ac:dyDescent="0.2">
      <c r="B176" s="28"/>
      <c r="C176" s="38"/>
      <c r="D176" s="60">
        <f t="shared" si="16"/>
        <v>42550</v>
      </c>
      <c r="E176" s="8">
        <f t="shared" si="17"/>
        <v>4085</v>
      </c>
      <c r="F176" s="8">
        <f t="shared" si="18"/>
        <v>4128.5</v>
      </c>
      <c r="G176" s="9">
        <f t="shared" si="23"/>
        <v>1.0648714810281517E-2</v>
      </c>
      <c r="H176" s="10">
        <f t="shared" si="19"/>
        <v>304.62530852038714</v>
      </c>
      <c r="I176" s="10">
        <f t="shared" si="20"/>
        <v>94</v>
      </c>
      <c r="J176" s="10">
        <f t="shared" si="21"/>
        <v>198.62530852038714</v>
      </c>
      <c r="K176" s="15">
        <f t="shared" si="22"/>
        <v>11408.532370835896</v>
      </c>
      <c r="L176" s="56"/>
      <c r="M176" s="30"/>
      <c r="O176" s="60">
        <v>42551</v>
      </c>
      <c r="P176" s="71">
        <v>9587.5</v>
      </c>
      <c r="Q176" s="36">
        <v>9616.5</v>
      </c>
      <c r="S176" s="60">
        <v>42549</v>
      </c>
      <c r="T176" s="71">
        <v>15080</v>
      </c>
      <c r="U176" s="36">
        <v>15465</v>
      </c>
      <c r="W176" s="60">
        <v>42550</v>
      </c>
      <c r="X176" s="71">
        <v>7781.3</v>
      </c>
      <c r="Y176" s="36">
        <v>7900</v>
      </c>
      <c r="AA176" s="60">
        <v>42550</v>
      </c>
      <c r="AB176" s="71">
        <v>6070</v>
      </c>
      <c r="AC176" s="36">
        <v>6137</v>
      </c>
      <c r="AE176" s="60">
        <v>42550</v>
      </c>
      <c r="AF176" s="71">
        <v>4085</v>
      </c>
      <c r="AG176" s="36">
        <v>4128.5</v>
      </c>
      <c r="AI176" s="60">
        <v>42551</v>
      </c>
      <c r="AJ176" s="71">
        <v>4362.75</v>
      </c>
      <c r="AK176" s="36">
        <v>4375</v>
      </c>
      <c r="AM176" s="83">
        <v>42551</v>
      </c>
      <c r="AN176" s="81">
        <v>22048.359980597572</v>
      </c>
      <c r="AO176" s="10">
        <v>6532.2091693384009</v>
      </c>
      <c r="AP176" s="10">
        <v>7138.8409994714248</v>
      </c>
      <c r="AQ176" s="10">
        <v>10609.269686070953</v>
      </c>
      <c r="AR176" s="10">
        <v>4468.3667047314757</v>
      </c>
      <c r="AS176" s="15">
        <v>-2033.4661221550798</v>
      </c>
      <c r="AU176" s="60">
        <v>42549</v>
      </c>
      <c r="AV176" s="81">
        <v>6532.2091693384009</v>
      </c>
      <c r="AW176" s="10">
        <v>7818.6911337740348</v>
      </c>
      <c r="AX176" s="10">
        <v>9317.0478571330896</v>
      </c>
      <c r="AY176" s="10">
        <v>10961.244205473195</v>
      </c>
      <c r="AZ176" s="15">
        <v>12833.526142016288</v>
      </c>
      <c r="BF176" s="86"/>
    </row>
    <row r="177" spans="2:58" s="4" customFormat="1" ht="12" customHeight="1" x14ac:dyDescent="0.2">
      <c r="B177" s="28"/>
      <c r="C177" s="38"/>
      <c r="D177" s="60">
        <f t="shared" si="16"/>
        <v>42549</v>
      </c>
      <c r="E177" s="8">
        <f t="shared" si="17"/>
        <v>3981.5</v>
      </c>
      <c r="F177" s="8">
        <f t="shared" si="18"/>
        <v>4045.5</v>
      </c>
      <c r="G177" s="9">
        <f t="shared" si="23"/>
        <v>1.6074343840261209E-2</v>
      </c>
      <c r="H177" s="10">
        <f t="shared" si="19"/>
        <v>413.13788911998097</v>
      </c>
      <c r="I177" s="10">
        <f t="shared" si="20"/>
        <v>94</v>
      </c>
      <c r="J177" s="10">
        <f t="shared" si="21"/>
        <v>307.13788911998097</v>
      </c>
      <c r="K177" s="15">
        <f t="shared" si="22"/>
        <v>11209.907062315508</v>
      </c>
      <c r="L177" s="56"/>
      <c r="M177" s="30"/>
      <c r="O177" s="60">
        <v>42550</v>
      </c>
      <c r="P177" s="71">
        <v>9415</v>
      </c>
      <c r="Q177" s="36">
        <v>9538</v>
      </c>
      <c r="S177" s="60">
        <v>42548</v>
      </c>
      <c r="T177" s="71">
        <v>15736</v>
      </c>
      <c r="U177" s="36">
        <v>15600</v>
      </c>
      <c r="W177" s="60">
        <v>42549</v>
      </c>
      <c r="X177" s="71">
        <v>7605.5</v>
      </c>
      <c r="Y177" s="36">
        <v>7770</v>
      </c>
      <c r="AA177" s="60">
        <v>42549</v>
      </c>
      <c r="AB177" s="71">
        <v>5918.5</v>
      </c>
      <c r="AC177" s="36">
        <v>5954.5</v>
      </c>
      <c r="AE177" s="60">
        <v>42549</v>
      </c>
      <c r="AF177" s="71">
        <v>3981.5</v>
      </c>
      <c r="AG177" s="36">
        <v>4045.5</v>
      </c>
      <c r="AI177" s="60">
        <v>42550</v>
      </c>
      <c r="AJ177" s="71">
        <v>4281</v>
      </c>
      <c r="AK177" s="36">
        <v>4281.25</v>
      </c>
      <c r="AM177" s="83">
        <v>42550</v>
      </c>
      <c r="AN177" s="81">
        <v>22005.714668736011</v>
      </c>
      <c r="AO177" s="10">
        <v>6135.3557035194181</v>
      </c>
      <c r="AP177" s="10">
        <v>6946.5097610677203</v>
      </c>
      <c r="AQ177" s="10">
        <v>10171.483474788734</v>
      </c>
      <c r="AR177" s="10">
        <v>4363.7396539348601</v>
      </c>
      <c r="AS177" s="15">
        <v>-2052.9867536238812</v>
      </c>
      <c r="AU177" s="60">
        <v>42548</v>
      </c>
      <c r="AV177" s="81">
        <v>6135.3557035194181</v>
      </c>
      <c r="AW177" s="10">
        <v>7401.837667955052</v>
      </c>
      <c r="AX177" s="10">
        <v>8880.1943913141058</v>
      </c>
      <c r="AY177" s="10">
        <v>10504.390739654211</v>
      </c>
      <c r="AZ177" s="15">
        <v>12356.672676197304</v>
      </c>
      <c r="BF177" s="86"/>
    </row>
    <row r="178" spans="2:58" s="4" customFormat="1" ht="12" customHeight="1" x14ac:dyDescent="0.2">
      <c r="B178" s="28"/>
      <c r="C178" s="38"/>
      <c r="D178" s="60">
        <f t="shared" si="16"/>
        <v>42548</v>
      </c>
      <c r="E178" s="8">
        <f t="shared" si="17"/>
        <v>4102</v>
      </c>
      <c r="F178" s="8">
        <f t="shared" si="18"/>
        <v>4040</v>
      </c>
      <c r="G178" s="9">
        <f t="shared" si="23"/>
        <v>-1.5114578254509995E-2</v>
      </c>
      <c r="H178" s="10">
        <f t="shared" si="19"/>
        <v>94</v>
      </c>
      <c r="I178" s="10">
        <f t="shared" si="20"/>
        <v>393.94257740495669</v>
      </c>
      <c r="J178" s="10">
        <f t="shared" si="21"/>
        <v>287.94257740495669</v>
      </c>
      <c r="K178" s="15">
        <f t="shared" si="22"/>
        <v>10902.769173195527</v>
      </c>
      <c r="L178" s="56"/>
      <c r="M178" s="30"/>
      <c r="O178" s="60">
        <v>42549</v>
      </c>
      <c r="P178" s="71">
        <v>9255</v>
      </c>
      <c r="Q178" s="36">
        <v>9418.5</v>
      </c>
      <c r="S178" s="60">
        <v>42545</v>
      </c>
      <c r="T178" s="71">
        <v>17880</v>
      </c>
      <c r="U178" s="36">
        <v>15800</v>
      </c>
      <c r="W178" s="60">
        <v>42548</v>
      </c>
      <c r="X178" s="71">
        <v>7736.6</v>
      </c>
      <c r="Y178" s="36">
        <v>7990</v>
      </c>
      <c r="AA178" s="60">
        <v>42548</v>
      </c>
      <c r="AB178" s="71">
        <v>6103</v>
      </c>
      <c r="AC178" s="36">
        <v>5904.5</v>
      </c>
      <c r="AE178" s="60">
        <v>42548</v>
      </c>
      <c r="AF178" s="71">
        <v>4102</v>
      </c>
      <c r="AG178" s="36">
        <v>4040</v>
      </c>
      <c r="AI178" s="60">
        <v>42549</v>
      </c>
      <c r="AJ178" s="71">
        <v>4178</v>
      </c>
      <c r="AK178" s="36">
        <v>4176.25</v>
      </c>
      <c r="AM178" s="83">
        <v>42549</v>
      </c>
      <c r="AN178" s="81">
        <v>21461.094990745336</v>
      </c>
      <c r="AO178" s="10">
        <v>6076.2602583029766</v>
      </c>
      <c r="AP178" s="10">
        <v>6626.6872474142183</v>
      </c>
      <c r="AQ178" s="10">
        <v>9981.4607126305928</v>
      </c>
      <c r="AR178" s="10">
        <v>4150.6000225386506</v>
      </c>
      <c r="AS178" s="15">
        <v>-2011.2418151976653</v>
      </c>
      <c r="AU178" s="60">
        <v>42545</v>
      </c>
      <c r="AV178" s="81">
        <v>6076.2602583029766</v>
      </c>
      <c r="AW178" s="10">
        <v>7322.7422227386105</v>
      </c>
      <c r="AX178" s="10">
        <v>8781.0989460976634</v>
      </c>
      <c r="AY178" s="10">
        <v>10385.295294437768</v>
      </c>
      <c r="AZ178" s="15">
        <v>12217.577230980862</v>
      </c>
      <c r="BF178" s="86"/>
    </row>
    <row r="179" spans="2:58" s="4" customFormat="1" ht="12" customHeight="1" x14ac:dyDescent="0.2">
      <c r="B179" s="28"/>
      <c r="C179" s="38"/>
      <c r="D179" s="60">
        <f t="shared" si="16"/>
        <v>42545</v>
      </c>
      <c r="E179" s="8">
        <f t="shared" si="17"/>
        <v>4462.5</v>
      </c>
      <c r="F179" s="8">
        <f t="shared" si="18"/>
        <v>4055</v>
      </c>
      <c r="G179" s="9">
        <f t="shared" si="23"/>
        <v>-9.1316526610644252E-2</v>
      </c>
      <c r="H179" s="10">
        <f t="shared" si="19"/>
        <v>94</v>
      </c>
      <c r="I179" s="10">
        <f t="shared" si="20"/>
        <v>1917.9815445276415</v>
      </c>
      <c r="J179" s="10">
        <f t="shared" si="21"/>
        <v>1811.9815445276415</v>
      </c>
      <c r="K179" s="15">
        <f t="shared" si="22"/>
        <v>10614.826595790571</v>
      </c>
      <c r="L179" s="56"/>
      <c r="M179" s="30"/>
      <c r="O179" s="60">
        <v>42548</v>
      </c>
      <c r="P179" s="71">
        <v>9558</v>
      </c>
      <c r="Q179" s="36">
        <v>9402.5</v>
      </c>
      <c r="S179" s="60">
        <v>42544</v>
      </c>
      <c r="T179" s="71">
        <v>17356</v>
      </c>
      <c r="U179" s="36">
        <v>17380</v>
      </c>
      <c r="W179" s="60">
        <v>42545</v>
      </c>
      <c r="X179" s="71">
        <v>8814.2999999999993</v>
      </c>
      <c r="Y179" s="36">
        <v>7350</v>
      </c>
      <c r="AA179" s="60">
        <v>42545</v>
      </c>
      <c r="AB179" s="71">
        <v>6285.5</v>
      </c>
      <c r="AC179" s="36">
        <v>6192</v>
      </c>
      <c r="AE179" s="60">
        <v>42545</v>
      </c>
      <c r="AF179" s="71">
        <v>4462.5</v>
      </c>
      <c r="AG179" s="36">
        <v>4055</v>
      </c>
      <c r="AI179" s="60">
        <v>42548</v>
      </c>
      <c r="AJ179" s="71">
        <v>4262.25</v>
      </c>
      <c r="AK179" s="36">
        <v>4250</v>
      </c>
      <c r="AM179" s="83">
        <v>42548</v>
      </c>
      <c r="AN179" s="81">
        <v>20686.381949892715</v>
      </c>
      <c r="AO179" s="10">
        <v>3863.3949481222307</v>
      </c>
      <c r="AP179" s="10">
        <v>6084.378300290291</v>
      </c>
      <c r="AQ179" s="10">
        <v>8469.31967922697</v>
      </c>
      <c r="AR179" s="10">
        <v>3956.6557028574662</v>
      </c>
      <c r="AS179" s="15">
        <v>-1969.4968767714495</v>
      </c>
      <c r="AU179" s="60">
        <v>42544</v>
      </c>
      <c r="AV179" s="81">
        <v>3863.3949481222307</v>
      </c>
      <c r="AW179" s="10">
        <v>5089.8769125578638</v>
      </c>
      <c r="AX179" s="10">
        <v>6528.2336359169167</v>
      </c>
      <c r="AY179" s="10">
        <v>8112.4299842570226</v>
      </c>
      <c r="AZ179" s="15">
        <v>9924.711920800115</v>
      </c>
      <c r="BF179" s="86"/>
    </row>
    <row r="180" spans="2:58" s="4" customFormat="1" ht="12" customHeight="1" x14ac:dyDescent="0.2">
      <c r="B180" s="28"/>
      <c r="C180" s="38"/>
      <c r="D180" s="60">
        <f t="shared" si="16"/>
        <v>42544</v>
      </c>
      <c r="E180" s="8">
        <f t="shared" si="17"/>
        <v>4376</v>
      </c>
      <c r="F180" s="8">
        <f t="shared" si="18"/>
        <v>4404.5</v>
      </c>
      <c r="G180" s="9">
        <f t="shared" si="23"/>
        <v>6.5127970749542961E-3</v>
      </c>
      <c r="H180" s="10">
        <f t="shared" si="19"/>
        <v>221.90695381384273</v>
      </c>
      <c r="I180" s="10">
        <f t="shared" si="20"/>
        <v>94</v>
      </c>
      <c r="J180" s="10">
        <f t="shared" si="21"/>
        <v>115.90695381384273</v>
      </c>
      <c r="K180" s="15">
        <f t="shared" si="22"/>
        <v>8802.8450512629297</v>
      </c>
      <c r="L180" s="56"/>
      <c r="M180" s="30"/>
      <c r="O180" s="60">
        <v>42545</v>
      </c>
      <c r="P180" s="71">
        <v>10236.5</v>
      </c>
      <c r="Q180" s="36">
        <v>9350</v>
      </c>
      <c r="S180" s="60">
        <v>42543</v>
      </c>
      <c r="T180" s="71">
        <v>17425</v>
      </c>
      <c r="U180" s="36">
        <v>17490</v>
      </c>
      <c r="W180" s="60">
        <v>42544</v>
      </c>
      <c r="X180" s="71">
        <v>8692.1</v>
      </c>
      <c r="Y180" s="36">
        <v>8682</v>
      </c>
      <c r="AA180" s="60">
        <v>42544</v>
      </c>
      <c r="AB180" s="71">
        <v>6251.5</v>
      </c>
      <c r="AC180" s="36">
        <v>6264.5</v>
      </c>
      <c r="AE180" s="60">
        <v>42544</v>
      </c>
      <c r="AF180" s="71">
        <v>4376</v>
      </c>
      <c r="AG180" s="36">
        <v>4404.5</v>
      </c>
      <c r="AI180" s="60">
        <v>42545</v>
      </c>
      <c r="AJ180" s="71">
        <v>4462.5</v>
      </c>
      <c r="AK180" s="36">
        <v>4482.75</v>
      </c>
      <c r="AM180" s="83">
        <v>42545</v>
      </c>
      <c r="AN180" s="81">
        <v>19981.520532312225</v>
      </c>
      <c r="AO180" s="10">
        <v>3890.9081756354581</v>
      </c>
      <c r="AP180" s="10">
        <v>2874.5820780031836</v>
      </c>
      <c r="AQ180" s="10">
        <v>7839.652675393394</v>
      </c>
      <c r="AR180" s="10">
        <v>2238.6724160535964</v>
      </c>
      <c r="AS180" s="15">
        <v>-1992.3278505755272</v>
      </c>
      <c r="AU180" s="60">
        <v>42543</v>
      </c>
      <c r="AV180" s="81">
        <v>3890.9081756354581</v>
      </c>
      <c r="AW180" s="10">
        <v>5117.3901400710911</v>
      </c>
      <c r="AX180" s="10">
        <v>6555.746863430144</v>
      </c>
      <c r="AY180" s="10">
        <v>8138.5304560454406</v>
      </c>
      <c r="AZ180" s="15">
        <v>9930.8123925885338</v>
      </c>
      <c r="BF180" s="86"/>
    </row>
    <row r="181" spans="2:58" s="4" customFormat="1" ht="12" customHeight="1" x14ac:dyDescent="0.2">
      <c r="B181" s="28"/>
      <c r="C181" s="38"/>
      <c r="D181" s="60">
        <f t="shared" si="16"/>
        <v>42543</v>
      </c>
      <c r="E181" s="8">
        <f t="shared" si="17"/>
        <v>4362.5</v>
      </c>
      <c r="F181" s="8">
        <f t="shared" si="18"/>
        <v>4403</v>
      </c>
      <c r="G181" s="9">
        <f t="shared" si="23"/>
        <v>9.2836676217765042E-3</v>
      </c>
      <c r="H181" s="10">
        <f t="shared" si="19"/>
        <v>277.32436475028692</v>
      </c>
      <c r="I181" s="10">
        <f t="shared" si="20"/>
        <v>94</v>
      </c>
      <c r="J181" s="10">
        <f t="shared" si="21"/>
        <v>171.32436475028692</v>
      </c>
      <c r="K181" s="15">
        <f t="shared" si="22"/>
        <v>8686.9380974490869</v>
      </c>
      <c r="L181" s="56"/>
      <c r="M181" s="30"/>
      <c r="O181" s="60">
        <v>42544</v>
      </c>
      <c r="P181" s="71">
        <v>10129.5</v>
      </c>
      <c r="Q181" s="36">
        <v>10130</v>
      </c>
      <c r="S181" s="60">
        <v>42542</v>
      </c>
      <c r="T181" s="71">
        <v>17323</v>
      </c>
      <c r="U181" s="36">
        <v>17310</v>
      </c>
      <c r="W181" s="60">
        <v>42543</v>
      </c>
      <c r="X181" s="71">
        <v>8618.7000000000007</v>
      </c>
      <c r="Y181" s="36">
        <v>8642</v>
      </c>
      <c r="AA181" s="60">
        <v>42543</v>
      </c>
      <c r="AB181" s="71">
        <v>6193</v>
      </c>
      <c r="AC181" s="36">
        <v>6182</v>
      </c>
      <c r="AE181" s="60">
        <v>42543</v>
      </c>
      <c r="AF181" s="71">
        <v>4362.5</v>
      </c>
      <c r="AG181" s="36">
        <v>4403</v>
      </c>
      <c r="AI181" s="60">
        <v>42544</v>
      </c>
      <c r="AJ181" s="71">
        <v>4394.5</v>
      </c>
      <c r="AK181" s="36">
        <v>4409.75</v>
      </c>
      <c r="AM181" s="83">
        <v>42544</v>
      </c>
      <c r="AN181" s="81">
        <v>15760.020518761008</v>
      </c>
      <c r="AO181" s="10">
        <v>3918.4214031486854</v>
      </c>
      <c r="AP181" s="10">
        <v>2900.1004193109984</v>
      </c>
      <c r="AQ181" s="10">
        <v>7849.785981548901</v>
      </c>
      <c r="AR181" s="10">
        <v>2216.7637199635255</v>
      </c>
      <c r="AS181" s="15">
        <v>-2098.3461376649402</v>
      </c>
      <c r="AU181" s="60">
        <v>42542</v>
      </c>
      <c r="AV181" s="81">
        <v>3918.4214031486854</v>
      </c>
      <c r="AW181" s="10">
        <v>5136.5413018908321</v>
      </c>
      <c r="AX181" s="10">
        <v>6554.8980252498859</v>
      </c>
      <c r="AY181" s="10">
        <v>8117.6816178651825</v>
      </c>
      <c r="AZ181" s="15">
        <v>9889.9635544082757</v>
      </c>
      <c r="BF181" s="86"/>
    </row>
    <row r="182" spans="2:58" s="4" customFormat="1" ht="12" customHeight="1" x14ac:dyDescent="0.2">
      <c r="B182" s="28"/>
      <c r="C182" s="38"/>
      <c r="D182" s="60">
        <f t="shared" si="16"/>
        <v>42542</v>
      </c>
      <c r="E182" s="8">
        <f t="shared" si="17"/>
        <v>4332.5</v>
      </c>
      <c r="F182" s="8">
        <f t="shared" si="18"/>
        <v>4341</v>
      </c>
      <c r="G182" s="9">
        <f t="shared" si="23"/>
        <v>1.9619157530294286E-3</v>
      </c>
      <c r="H182" s="10">
        <f t="shared" si="19"/>
        <v>130.8893273753454</v>
      </c>
      <c r="I182" s="10">
        <f t="shared" si="20"/>
        <v>94</v>
      </c>
      <c r="J182" s="10">
        <f t="shared" si="21"/>
        <v>24.889327375345403</v>
      </c>
      <c r="K182" s="15">
        <f t="shared" si="22"/>
        <v>8515.6137326987991</v>
      </c>
      <c r="L182" s="56"/>
      <c r="M182" s="30"/>
      <c r="O182" s="60">
        <v>42543</v>
      </c>
      <c r="P182" s="71">
        <v>10029.5</v>
      </c>
      <c r="Q182" s="36">
        <v>10097.5</v>
      </c>
      <c r="S182" s="60">
        <v>42541</v>
      </c>
      <c r="T182" s="71">
        <v>16462</v>
      </c>
      <c r="U182" s="36">
        <v>17200</v>
      </c>
      <c r="W182" s="60">
        <v>42542</v>
      </c>
      <c r="X182" s="71">
        <v>8569.9</v>
      </c>
      <c r="Y182" s="36">
        <v>8562</v>
      </c>
      <c r="AA182" s="60">
        <v>42542</v>
      </c>
      <c r="AB182" s="71">
        <v>6150.5</v>
      </c>
      <c r="AC182" s="36">
        <v>6105</v>
      </c>
      <c r="AE182" s="60">
        <v>42542</v>
      </c>
      <c r="AF182" s="71">
        <v>4332.5</v>
      </c>
      <c r="AG182" s="36">
        <v>4341</v>
      </c>
      <c r="AI182" s="60">
        <v>42543</v>
      </c>
      <c r="AJ182" s="71">
        <v>4400.25</v>
      </c>
      <c r="AK182" s="36">
        <v>4397.25</v>
      </c>
      <c r="AM182" s="83">
        <v>42543</v>
      </c>
      <c r="AN182" s="81">
        <v>15777.207078871003</v>
      </c>
      <c r="AO182" s="10">
        <v>3945.9346306619127</v>
      </c>
      <c r="AP182" s="10">
        <v>2925.6187606188132</v>
      </c>
      <c r="AQ182" s="10">
        <v>7875.0843869793389</v>
      </c>
      <c r="AR182" s="10">
        <v>2139.4376129370107</v>
      </c>
      <c r="AS182" s="15">
        <v>-2150.9860134285077</v>
      </c>
      <c r="AU182" s="60">
        <v>42541</v>
      </c>
      <c r="AV182" s="81">
        <v>3945.9346306619127</v>
      </c>
      <c r="AW182" s="10">
        <v>5164.0545294040594</v>
      </c>
      <c r="AX182" s="10">
        <v>6582.4112527631132</v>
      </c>
      <c r="AY182" s="10">
        <v>8145.1948453784098</v>
      </c>
      <c r="AZ182" s="15">
        <v>9908.711220523026</v>
      </c>
      <c r="BF182" s="86"/>
    </row>
    <row r="183" spans="2:58" s="4" customFormat="1" ht="12" customHeight="1" x14ac:dyDescent="0.2">
      <c r="B183" s="28"/>
      <c r="C183" s="38"/>
      <c r="D183" s="60">
        <f t="shared" si="16"/>
        <v>42541</v>
      </c>
      <c r="E183" s="8">
        <f t="shared" si="17"/>
        <v>4190.6000000000004</v>
      </c>
      <c r="F183" s="8">
        <f t="shared" si="18"/>
        <v>4296</v>
      </c>
      <c r="G183" s="9">
        <f t="shared" si="23"/>
        <v>2.5151529613897682E-2</v>
      </c>
      <c r="H183" s="10">
        <f t="shared" si="19"/>
        <v>594.6816045927103</v>
      </c>
      <c r="I183" s="10">
        <f t="shared" si="20"/>
        <v>94</v>
      </c>
      <c r="J183" s="10">
        <f t="shared" si="21"/>
        <v>488.6816045927103</v>
      </c>
      <c r="K183" s="15">
        <f t="shared" si="22"/>
        <v>8490.7244053234535</v>
      </c>
      <c r="L183" s="56"/>
      <c r="M183" s="30"/>
      <c r="O183" s="60">
        <v>42542</v>
      </c>
      <c r="P183" s="71">
        <v>9951.5</v>
      </c>
      <c r="Q183" s="36">
        <v>9968</v>
      </c>
      <c r="S183" s="60">
        <v>42538</v>
      </c>
      <c r="T183" s="71">
        <v>16357</v>
      </c>
      <c r="U183" s="36">
        <v>16435</v>
      </c>
      <c r="W183" s="60">
        <v>42541</v>
      </c>
      <c r="X183" s="71">
        <v>8347.2999999999993</v>
      </c>
      <c r="Y183" s="36">
        <v>8507</v>
      </c>
      <c r="AA183" s="60">
        <v>42541</v>
      </c>
      <c r="AB183" s="71">
        <v>6044.5</v>
      </c>
      <c r="AC183" s="36">
        <v>6061</v>
      </c>
      <c r="AE183" s="60">
        <v>42541</v>
      </c>
      <c r="AF183" s="71">
        <v>4190.6000000000004</v>
      </c>
      <c r="AG183" s="36">
        <v>4296</v>
      </c>
      <c r="AI183" s="60">
        <v>42542</v>
      </c>
      <c r="AJ183" s="71">
        <v>4390</v>
      </c>
      <c r="AK183" s="36">
        <v>4398.5</v>
      </c>
      <c r="AM183" s="83">
        <v>42542</v>
      </c>
      <c r="AN183" s="81">
        <v>15546.800408778934</v>
      </c>
      <c r="AO183" s="10">
        <v>3163.0808690084914</v>
      </c>
      <c r="AP183" s="10">
        <v>2951.137101926628</v>
      </c>
      <c r="AQ183" s="10">
        <v>7619.3041121829092</v>
      </c>
      <c r="AR183" s="10">
        <v>2156.1321037550406</v>
      </c>
      <c r="AS183" s="15">
        <v>-2109.2410750022918</v>
      </c>
      <c r="AU183" s="60">
        <v>42538</v>
      </c>
      <c r="AV183" s="81">
        <v>3163.0808690084914</v>
      </c>
      <c r="AW183" s="10">
        <v>4361.2007677506381</v>
      </c>
      <c r="AX183" s="10">
        <v>5759.5574911096919</v>
      </c>
      <c r="AY183" s="10">
        <v>7302.3410837249885</v>
      </c>
      <c r="AZ183" s="15">
        <v>9045.8574588696047</v>
      </c>
      <c r="BF183" s="86"/>
    </row>
    <row r="184" spans="2:58" s="4" customFormat="1" ht="12" customHeight="1" x14ac:dyDescent="0.2">
      <c r="B184" s="28"/>
      <c r="C184" s="38"/>
      <c r="D184" s="60">
        <f t="shared" si="16"/>
        <v>42538</v>
      </c>
      <c r="E184" s="8">
        <f t="shared" si="17"/>
        <v>4147.5</v>
      </c>
      <c r="F184" s="8">
        <f t="shared" si="18"/>
        <v>4205</v>
      </c>
      <c r="G184" s="9">
        <f t="shared" si="23"/>
        <v>1.3863773357444244E-2</v>
      </c>
      <c r="H184" s="10">
        <f t="shared" si="19"/>
        <v>368.92647946364167</v>
      </c>
      <c r="I184" s="10">
        <f t="shared" si="20"/>
        <v>94</v>
      </c>
      <c r="J184" s="10">
        <f t="shared" si="21"/>
        <v>262.92647946364167</v>
      </c>
      <c r="K184" s="15">
        <f t="shared" si="22"/>
        <v>8002.0428007307437</v>
      </c>
      <c r="L184" s="56"/>
      <c r="M184" s="30"/>
      <c r="O184" s="60">
        <v>42541</v>
      </c>
      <c r="P184" s="71">
        <v>9631.9</v>
      </c>
      <c r="Q184" s="36">
        <v>9865</v>
      </c>
      <c r="S184" s="60">
        <v>42537</v>
      </c>
      <c r="T184" s="71">
        <v>16538</v>
      </c>
      <c r="U184" s="36">
        <v>16210</v>
      </c>
      <c r="W184" s="60">
        <v>42538</v>
      </c>
      <c r="X184" s="71">
        <v>8214.7000000000007</v>
      </c>
      <c r="Y184" s="36">
        <v>8280</v>
      </c>
      <c r="AA184" s="60">
        <v>42538</v>
      </c>
      <c r="AB184" s="71">
        <v>5963.5</v>
      </c>
      <c r="AC184" s="36">
        <v>5987</v>
      </c>
      <c r="AE184" s="60">
        <v>42538</v>
      </c>
      <c r="AF184" s="71">
        <v>4147.5</v>
      </c>
      <c r="AG184" s="36">
        <v>4205</v>
      </c>
      <c r="AI184" s="60">
        <v>42541</v>
      </c>
      <c r="AJ184" s="71">
        <v>4417.25</v>
      </c>
      <c r="AK184" s="36">
        <v>4383</v>
      </c>
      <c r="AM184" s="83">
        <v>42541</v>
      </c>
      <c r="AN184" s="81">
        <v>15563.986968888928</v>
      </c>
      <c r="AO184" s="10">
        <v>3181.4654707824679</v>
      </c>
      <c r="AP184" s="10">
        <v>2681.2575750376159</v>
      </c>
      <c r="AQ184" s="10">
        <v>7596.9247482218279</v>
      </c>
      <c r="AR184" s="10">
        <v>1761.4487568861018</v>
      </c>
      <c r="AS184" s="15">
        <v>-2085.1795397299584</v>
      </c>
      <c r="AU184" s="60">
        <v>42537</v>
      </c>
      <c r="AV184" s="81">
        <v>3181.4654707824679</v>
      </c>
      <c r="AW184" s="10">
        <v>4359.5853695246142</v>
      </c>
      <c r="AX184" s="10">
        <v>5737.942092883668</v>
      </c>
      <c r="AY184" s="10">
        <v>7260.7256854989646</v>
      </c>
      <c r="AZ184" s="15">
        <v>8984.2420606435808</v>
      </c>
      <c r="BF184" s="86"/>
    </row>
    <row r="185" spans="2:58" s="4" customFormat="1" ht="12" customHeight="1" x14ac:dyDescent="0.2">
      <c r="B185" s="28"/>
      <c r="C185" s="38"/>
      <c r="D185" s="60">
        <f t="shared" si="16"/>
        <v>42537</v>
      </c>
      <c r="E185" s="8">
        <f t="shared" si="17"/>
        <v>4167</v>
      </c>
      <c r="F185" s="8">
        <f t="shared" si="18"/>
        <v>4126</v>
      </c>
      <c r="G185" s="9">
        <f t="shared" si="23"/>
        <v>-9.839212862970962E-3</v>
      </c>
      <c r="H185" s="10">
        <f t="shared" si="19"/>
        <v>94</v>
      </c>
      <c r="I185" s="10">
        <f t="shared" si="20"/>
        <v>288.435269574176</v>
      </c>
      <c r="J185" s="10">
        <f t="shared" si="21"/>
        <v>182.435269574176</v>
      </c>
      <c r="K185" s="15">
        <f t="shared" si="22"/>
        <v>7739.1163212671017</v>
      </c>
      <c r="L185" s="56"/>
      <c r="M185" s="30"/>
      <c r="O185" s="60">
        <v>42538</v>
      </c>
      <c r="P185" s="71">
        <v>9569</v>
      </c>
      <c r="Q185" s="36">
        <v>9674</v>
      </c>
      <c r="S185" s="60">
        <v>42536</v>
      </c>
      <c r="T185" s="71">
        <v>16270</v>
      </c>
      <c r="U185" s="36">
        <v>16450</v>
      </c>
      <c r="W185" s="60">
        <v>42537</v>
      </c>
      <c r="X185" s="71">
        <v>8256.1</v>
      </c>
      <c r="Y185" s="36">
        <v>8113</v>
      </c>
      <c r="AA185" s="60">
        <v>42537</v>
      </c>
      <c r="AB185" s="71">
        <v>5980</v>
      </c>
      <c r="AC185" s="36">
        <v>5958</v>
      </c>
      <c r="AE185" s="60">
        <v>42537</v>
      </c>
      <c r="AF185" s="71">
        <v>4167</v>
      </c>
      <c r="AG185" s="36">
        <v>4126</v>
      </c>
      <c r="AI185" s="60">
        <v>42538</v>
      </c>
      <c r="AJ185" s="71">
        <v>4424.75</v>
      </c>
      <c r="AK185" s="36">
        <v>4423.25</v>
      </c>
      <c r="AM185" s="83">
        <v>42538</v>
      </c>
      <c r="AN185" s="81">
        <v>14462.538616451891</v>
      </c>
      <c r="AO185" s="10">
        <v>2898.5598521046882</v>
      </c>
      <c r="AP185" s="10">
        <v>2635.03345963117</v>
      </c>
      <c r="AQ185" s="10">
        <v>7514.0011560383018</v>
      </c>
      <c r="AR185" s="10">
        <v>1592.5205351462319</v>
      </c>
      <c r="AS185" s="15">
        <v>-2351.9917159410397</v>
      </c>
      <c r="AU185" s="60">
        <v>42536</v>
      </c>
      <c r="AV185" s="81">
        <v>2898.5598521046882</v>
      </c>
      <c r="AW185" s="10">
        <v>4056.6797508468348</v>
      </c>
      <c r="AX185" s="10">
        <v>5415.0364742058882</v>
      </c>
      <c r="AY185" s="10">
        <v>6917.8200668211848</v>
      </c>
      <c r="AZ185" s="15">
        <v>8621.336441965801</v>
      </c>
      <c r="BF185" s="86"/>
    </row>
    <row r="186" spans="2:58" s="4" customFormat="1" ht="12" customHeight="1" x14ac:dyDescent="0.2">
      <c r="B186" s="28"/>
      <c r="C186" s="38"/>
      <c r="D186" s="60">
        <f t="shared" si="16"/>
        <v>42536</v>
      </c>
      <c r="E186" s="8">
        <f t="shared" si="17"/>
        <v>4126</v>
      </c>
      <c r="F186" s="8">
        <f t="shared" si="18"/>
        <v>4140</v>
      </c>
      <c r="G186" s="9">
        <f t="shared" si="23"/>
        <v>3.3931168201648087E-3</v>
      </c>
      <c r="H186" s="10">
        <f t="shared" si="19"/>
        <v>159.51334871805301</v>
      </c>
      <c r="I186" s="10">
        <f t="shared" si="20"/>
        <v>94</v>
      </c>
      <c r="J186" s="10">
        <f t="shared" si="21"/>
        <v>53.51334871805301</v>
      </c>
      <c r="K186" s="15">
        <f t="shared" si="22"/>
        <v>7556.6810516929254</v>
      </c>
      <c r="L186" s="56"/>
      <c r="M186" s="30"/>
      <c r="O186" s="60">
        <v>42537</v>
      </c>
      <c r="P186" s="71">
        <v>9625.5</v>
      </c>
      <c r="Q186" s="36">
        <v>9491</v>
      </c>
      <c r="S186" s="60">
        <v>42535</v>
      </c>
      <c r="T186" s="71">
        <v>16656</v>
      </c>
      <c r="U186" s="36">
        <v>16470</v>
      </c>
      <c r="W186" s="60">
        <v>42536</v>
      </c>
      <c r="X186" s="71">
        <v>8120.6</v>
      </c>
      <c r="Y186" s="36">
        <v>8204</v>
      </c>
      <c r="AA186" s="60">
        <v>42536</v>
      </c>
      <c r="AB186" s="71">
        <v>5922</v>
      </c>
      <c r="AC186" s="36">
        <v>5926.5</v>
      </c>
      <c r="AE186" s="60">
        <v>42536</v>
      </c>
      <c r="AF186" s="71">
        <v>4126</v>
      </c>
      <c r="AG186" s="36">
        <v>4140</v>
      </c>
      <c r="AI186" s="60">
        <v>42537</v>
      </c>
      <c r="AJ186" s="71">
        <v>4412.75</v>
      </c>
      <c r="AK186" s="36">
        <v>4409.75</v>
      </c>
      <c r="AM186" s="83">
        <v>42537</v>
      </c>
      <c r="AN186" s="81">
        <v>14022.485224963362</v>
      </c>
      <c r="AO186" s="10">
        <v>2791.0503318723654</v>
      </c>
      <c r="AP186" s="10">
        <v>2401.1398523390731</v>
      </c>
      <c r="AQ186" s="10">
        <v>7444.1630198884568</v>
      </c>
      <c r="AR186" s="10">
        <v>1504.0835232958277</v>
      </c>
      <c r="AS186" s="15">
        <v>-2310.2467775148239</v>
      </c>
      <c r="AU186" s="60">
        <v>42535</v>
      </c>
      <c r="AV186" s="81">
        <v>2791.0503318723654</v>
      </c>
      <c r="AW186" s="10">
        <v>3929.1702306145121</v>
      </c>
      <c r="AX186" s="10">
        <v>5267.5269539735655</v>
      </c>
      <c r="AY186" s="10">
        <v>6750.3105465888621</v>
      </c>
      <c r="AZ186" s="15">
        <v>8433.8269217334782</v>
      </c>
      <c r="BF186" s="86"/>
    </row>
    <row r="187" spans="2:58" s="4" customFormat="1" ht="12" customHeight="1" x14ac:dyDescent="0.2">
      <c r="B187" s="28"/>
      <c r="C187" s="38"/>
      <c r="D187" s="60">
        <f t="shared" si="16"/>
        <v>42535</v>
      </c>
      <c r="E187" s="8">
        <f t="shared" si="17"/>
        <v>4223</v>
      </c>
      <c r="F187" s="8">
        <f t="shared" si="18"/>
        <v>4206.5</v>
      </c>
      <c r="G187" s="9">
        <f t="shared" si="23"/>
        <v>-3.9071749940800381E-3</v>
      </c>
      <c r="H187" s="10">
        <f t="shared" si="19"/>
        <v>94</v>
      </c>
      <c r="I187" s="10">
        <f t="shared" si="20"/>
        <v>169.79451219635757</v>
      </c>
      <c r="J187" s="10">
        <f t="shared" si="21"/>
        <v>63.794512196357573</v>
      </c>
      <c r="K187" s="15">
        <f t="shared" si="22"/>
        <v>7503.1677029748726</v>
      </c>
      <c r="L187" s="56"/>
      <c r="M187" s="30"/>
      <c r="O187" s="60">
        <v>42536</v>
      </c>
      <c r="P187" s="71">
        <v>9512.5</v>
      </c>
      <c r="Q187" s="36">
        <v>9565.5</v>
      </c>
      <c r="S187" s="60">
        <v>42534</v>
      </c>
      <c r="T187" s="71">
        <v>17120</v>
      </c>
      <c r="U187" s="36">
        <v>16895</v>
      </c>
      <c r="W187" s="60">
        <v>42535</v>
      </c>
      <c r="X187" s="71">
        <v>8322.4</v>
      </c>
      <c r="Y187" s="36">
        <v>8228</v>
      </c>
      <c r="AA187" s="60">
        <v>42535</v>
      </c>
      <c r="AB187" s="71">
        <v>6059.5</v>
      </c>
      <c r="AC187" s="36">
        <v>6028</v>
      </c>
      <c r="AE187" s="60">
        <v>42535</v>
      </c>
      <c r="AF187" s="71">
        <v>4223</v>
      </c>
      <c r="AG187" s="36">
        <v>4206.5</v>
      </c>
      <c r="AI187" s="60">
        <v>42536</v>
      </c>
      <c r="AJ187" s="71">
        <v>4425.25</v>
      </c>
      <c r="AK187" s="36">
        <v>4424</v>
      </c>
      <c r="AM187" s="83">
        <v>42536</v>
      </c>
      <c r="AN187" s="81">
        <v>13432.413500603005</v>
      </c>
      <c r="AO187" s="10">
        <v>2681.4640061477112</v>
      </c>
      <c r="AP187" s="10">
        <v>2308.4954813827558</v>
      </c>
      <c r="AQ187" s="10">
        <v>7472.3797241773955</v>
      </c>
      <c r="AR187" s="10">
        <v>1520.7780141138578</v>
      </c>
      <c r="AS187" s="15">
        <v>-2268.501839088608</v>
      </c>
      <c r="AU187" s="60">
        <v>42534</v>
      </c>
      <c r="AV187" s="81">
        <v>2681.4640061477112</v>
      </c>
      <c r="AW187" s="10">
        <v>3799.5839048898579</v>
      </c>
      <c r="AX187" s="10">
        <v>5117.9406282489108</v>
      </c>
      <c r="AY187" s="10">
        <v>6580.7242208642083</v>
      </c>
      <c r="AZ187" s="15">
        <v>8244.2405960088236</v>
      </c>
      <c r="BF187" s="86"/>
    </row>
    <row r="188" spans="2:58" s="4" customFormat="1" ht="12" customHeight="1" x14ac:dyDescent="0.2">
      <c r="B188" s="28"/>
      <c r="C188" s="38"/>
      <c r="D188" s="60">
        <f t="shared" si="16"/>
        <v>42534</v>
      </c>
      <c r="E188" s="8">
        <f t="shared" si="17"/>
        <v>4302.5</v>
      </c>
      <c r="F188" s="8">
        <f t="shared" si="18"/>
        <v>4252.5</v>
      </c>
      <c r="G188" s="9">
        <f t="shared" si="23"/>
        <v>-1.1621150493898896E-2</v>
      </c>
      <c r="H188" s="10">
        <f t="shared" si="19"/>
        <v>94</v>
      </c>
      <c r="I188" s="10">
        <f t="shared" si="20"/>
        <v>324.07402219273467</v>
      </c>
      <c r="J188" s="10">
        <f t="shared" si="21"/>
        <v>218.07402219273467</v>
      </c>
      <c r="K188" s="15">
        <f t="shared" si="22"/>
        <v>7439.373190778515</v>
      </c>
      <c r="L188" s="56"/>
      <c r="M188" s="30"/>
      <c r="O188" s="60">
        <v>42535</v>
      </c>
      <c r="P188" s="71">
        <v>9684</v>
      </c>
      <c r="Q188" s="36">
        <v>9615</v>
      </c>
      <c r="S188" s="60">
        <v>42531</v>
      </c>
      <c r="T188" s="71">
        <v>17792</v>
      </c>
      <c r="U188" s="36">
        <v>17695</v>
      </c>
      <c r="W188" s="60">
        <v>42534</v>
      </c>
      <c r="X188" s="71">
        <v>8489.6</v>
      </c>
      <c r="Y188" s="36">
        <v>8381</v>
      </c>
      <c r="AA188" s="60">
        <v>42534</v>
      </c>
      <c r="AB188" s="71">
        <v>6120</v>
      </c>
      <c r="AC188" s="36">
        <v>6080</v>
      </c>
      <c r="AE188" s="60">
        <v>42534</v>
      </c>
      <c r="AF188" s="71">
        <v>4302.5</v>
      </c>
      <c r="AG188" s="36">
        <v>4252.5</v>
      </c>
      <c r="AI188" s="60">
        <v>42535</v>
      </c>
      <c r="AJ188" s="71">
        <v>4426.25</v>
      </c>
      <c r="AK188" s="36">
        <v>4419.25</v>
      </c>
      <c r="AM188" s="83">
        <v>42535</v>
      </c>
      <c r="AN188" s="81">
        <v>13262.425965940525</v>
      </c>
      <c r="AO188" s="10">
        <v>2532.3701526146056</v>
      </c>
      <c r="AP188" s="10">
        <v>2194.3970148166313</v>
      </c>
      <c r="AQ188" s="10">
        <v>7326.5656404773235</v>
      </c>
      <c r="AR188" s="10">
        <v>1537.4725049318879</v>
      </c>
      <c r="AS188" s="15">
        <v>-2226.7569006623921</v>
      </c>
      <c r="AU188" s="60">
        <v>42531</v>
      </c>
      <c r="AV188" s="81">
        <v>2532.3701526146056</v>
      </c>
      <c r="AW188" s="10">
        <v>3630.4900513567522</v>
      </c>
      <c r="AX188" s="10">
        <v>4928.8467747158047</v>
      </c>
      <c r="AY188" s="10">
        <v>6371.6303673311022</v>
      </c>
      <c r="AZ188" s="15">
        <v>8015.1467424757175</v>
      </c>
      <c r="BF188" s="86"/>
    </row>
    <row r="189" spans="2:58" s="4" customFormat="1" ht="12" customHeight="1" x14ac:dyDescent="0.2">
      <c r="B189" s="28"/>
      <c r="C189" s="38"/>
      <c r="D189" s="60">
        <f t="shared" si="16"/>
        <v>42531</v>
      </c>
      <c r="E189" s="8">
        <f t="shared" si="17"/>
        <v>4401.5</v>
      </c>
      <c r="F189" s="8">
        <f t="shared" si="18"/>
        <v>4395</v>
      </c>
      <c r="G189" s="9">
        <f t="shared" si="23"/>
        <v>-1.4767692831989094E-3</v>
      </c>
      <c r="H189" s="10">
        <f t="shared" si="19"/>
        <v>94</v>
      </c>
      <c r="I189" s="10">
        <f t="shared" si="20"/>
        <v>121.18639797873502</v>
      </c>
      <c r="J189" s="10">
        <f t="shared" si="21"/>
        <v>15.186397978735016</v>
      </c>
      <c r="K189" s="15">
        <f t="shared" si="22"/>
        <v>7221.2991685857805</v>
      </c>
      <c r="L189" s="56"/>
      <c r="M189" s="30"/>
      <c r="O189" s="60">
        <v>42534</v>
      </c>
      <c r="P189" s="71">
        <v>9836</v>
      </c>
      <c r="Q189" s="36">
        <v>9709.5</v>
      </c>
      <c r="S189" s="60">
        <v>42530</v>
      </c>
      <c r="T189" s="71">
        <v>17894</v>
      </c>
      <c r="U189" s="36">
        <v>17880</v>
      </c>
      <c r="W189" s="60">
        <v>42531</v>
      </c>
      <c r="X189" s="71">
        <v>8766.6</v>
      </c>
      <c r="Y189" s="36">
        <v>8718</v>
      </c>
      <c r="AA189" s="60">
        <v>42531</v>
      </c>
      <c r="AB189" s="71">
        <v>6229</v>
      </c>
      <c r="AC189" s="36">
        <v>6230.5</v>
      </c>
      <c r="AE189" s="60">
        <v>42531</v>
      </c>
      <c r="AF189" s="71">
        <v>4401.5</v>
      </c>
      <c r="AG189" s="36">
        <v>4395</v>
      </c>
      <c r="AI189" s="60">
        <v>42534</v>
      </c>
      <c r="AJ189" s="71">
        <v>4465.75</v>
      </c>
      <c r="AK189" s="36">
        <v>4458.75</v>
      </c>
      <c r="AM189" s="83">
        <v>42534</v>
      </c>
      <c r="AN189" s="81">
        <v>13014.761501261941</v>
      </c>
      <c r="AO189" s="10">
        <v>2537.0889965870465</v>
      </c>
      <c r="AP189" s="10">
        <v>2051.3137429526337</v>
      </c>
      <c r="AQ189" s="10">
        <v>7113.8766070008778</v>
      </c>
      <c r="AR189" s="10">
        <v>1413.396740462925</v>
      </c>
      <c r="AS189" s="15">
        <v>-2185.0119622361763</v>
      </c>
      <c r="AU189" s="60">
        <v>42530</v>
      </c>
      <c r="AV189" s="81">
        <v>2537.0889965870465</v>
      </c>
      <c r="AW189" s="10">
        <v>3615.2088953291932</v>
      </c>
      <c r="AX189" s="10">
        <v>4893.5656186882461</v>
      </c>
      <c r="AY189" s="10">
        <v>6316.3492113035436</v>
      </c>
      <c r="AZ189" s="15">
        <v>7939.8655864481589</v>
      </c>
      <c r="BF189" s="86"/>
    </row>
    <row r="190" spans="2:58" s="4" customFormat="1" ht="12" customHeight="1" x14ac:dyDescent="0.2">
      <c r="B190" s="28"/>
      <c r="C190" s="38"/>
      <c r="D190" s="60">
        <f t="shared" si="16"/>
        <v>42530</v>
      </c>
      <c r="E190" s="8">
        <f t="shared" si="17"/>
        <v>4444</v>
      </c>
      <c r="F190" s="8">
        <f t="shared" si="18"/>
        <v>4440</v>
      </c>
      <c r="G190" s="9">
        <f t="shared" si="23"/>
        <v>-9.0009000900090005E-4</v>
      </c>
      <c r="H190" s="10">
        <f t="shared" si="19"/>
        <v>94</v>
      </c>
      <c r="I190" s="10">
        <f t="shared" si="20"/>
        <v>109.65281249477484</v>
      </c>
      <c r="J190" s="10">
        <f t="shared" si="21"/>
        <v>3.6528124947748211</v>
      </c>
      <c r="K190" s="15">
        <f t="shared" si="22"/>
        <v>7206.1127706070456</v>
      </c>
      <c r="L190" s="56"/>
      <c r="M190" s="30"/>
      <c r="O190" s="60">
        <v>42531</v>
      </c>
      <c r="P190" s="71">
        <v>10087</v>
      </c>
      <c r="Q190" s="36">
        <v>10065</v>
      </c>
      <c r="S190" s="60">
        <v>42529</v>
      </c>
      <c r="T190" s="71">
        <v>17963</v>
      </c>
      <c r="U190" s="36">
        <v>17900</v>
      </c>
      <c r="W190" s="60">
        <v>42530</v>
      </c>
      <c r="X190" s="71">
        <v>8810</v>
      </c>
      <c r="Y190" s="36">
        <v>8791</v>
      </c>
      <c r="AA190" s="60">
        <v>42530</v>
      </c>
      <c r="AB190" s="71">
        <v>6292.5</v>
      </c>
      <c r="AC190" s="36">
        <v>6287</v>
      </c>
      <c r="AE190" s="60">
        <v>42530</v>
      </c>
      <c r="AF190" s="71">
        <v>4444</v>
      </c>
      <c r="AG190" s="36">
        <v>4440</v>
      </c>
      <c r="AI190" s="60">
        <v>42531</v>
      </c>
      <c r="AJ190" s="71">
        <v>4512</v>
      </c>
      <c r="AK190" s="36">
        <v>4513</v>
      </c>
      <c r="AM190" s="83">
        <v>42531</v>
      </c>
      <c r="AN190" s="81">
        <v>12480.308827677247</v>
      </c>
      <c r="AO190" s="10">
        <v>2564.6022241002738</v>
      </c>
      <c r="AP190" s="10">
        <v>2053.1975457330204</v>
      </c>
      <c r="AQ190" s="10">
        <v>7142.0933112898165</v>
      </c>
      <c r="AR190" s="10">
        <v>1430.0912312809551</v>
      </c>
      <c r="AS190" s="15">
        <v>-2143.2670238099604</v>
      </c>
      <c r="AU190" s="60">
        <v>42529</v>
      </c>
      <c r="AV190" s="81">
        <v>2564.6022241002738</v>
      </c>
      <c r="AW190" s="10">
        <v>3642.7221228424205</v>
      </c>
      <c r="AX190" s="10">
        <v>4921.0788462014734</v>
      </c>
      <c r="AY190" s="10">
        <v>6343.8624388167709</v>
      </c>
      <c r="AZ190" s="15">
        <v>7957.974497064055</v>
      </c>
      <c r="BF190" s="86"/>
    </row>
    <row r="191" spans="2:58" s="4" customFormat="1" ht="12" customHeight="1" x14ac:dyDescent="0.2">
      <c r="B191" s="28"/>
      <c r="C191" s="38"/>
      <c r="D191" s="60">
        <f t="shared" si="16"/>
        <v>42529</v>
      </c>
      <c r="E191" s="8">
        <f t="shared" si="17"/>
        <v>4471.5</v>
      </c>
      <c r="F191" s="8">
        <f t="shared" si="18"/>
        <v>4456</v>
      </c>
      <c r="G191" s="9">
        <f t="shared" si="23"/>
        <v>-3.4663983003466398E-3</v>
      </c>
      <c r="H191" s="10">
        <f t="shared" si="19"/>
        <v>94</v>
      </c>
      <c r="I191" s="10">
        <f t="shared" si="20"/>
        <v>160.97897832168962</v>
      </c>
      <c r="J191" s="10">
        <f t="shared" si="21"/>
        <v>54.978978321689624</v>
      </c>
      <c r="K191" s="15">
        <f t="shared" si="22"/>
        <v>7202.4599581122711</v>
      </c>
      <c r="L191" s="56"/>
      <c r="M191" s="30"/>
      <c r="O191" s="60">
        <v>42530</v>
      </c>
      <c r="P191" s="71">
        <v>10205</v>
      </c>
      <c r="Q191" s="36">
        <v>10205</v>
      </c>
      <c r="S191" s="60">
        <v>42528</v>
      </c>
      <c r="T191" s="71">
        <v>17609</v>
      </c>
      <c r="U191" s="36">
        <v>17675</v>
      </c>
      <c r="W191" s="60">
        <v>42529</v>
      </c>
      <c r="X191" s="71">
        <v>8882.2999999999993</v>
      </c>
      <c r="Y191" s="36">
        <v>8841</v>
      </c>
      <c r="AA191" s="60">
        <v>42529</v>
      </c>
      <c r="AB191" s="71">
        <v>6268</v>
      </c>
      <c r="AC191" s="36">
        <v>6250.5</v>
      </c>
      <c r="AE191" s="60">
        <v>42529</v>
      </c>
      <c r="AF191" s="71">
        <v>4471.5</v>
      </c>
      <c r="AG191" s="36">
        <v>4456</v>
      </c>
      <c r="AI191" s="60">
        <v>42530</v>
      </c>
      <c r="AJ191" s="71">
        <v>4519</v>
      </c>
      <c r="AK191" s="36">
        <v>4518.25</v>
      </c>
      <c r="AM191" s="83">
        <v>42530</v>
      </c>
      <c r="AN191" s="81">
        <v>12479.850853642822</v>
      </c>
      <c r="AO191" s="10">
        <v>2592.1154516135011</v>
      </c>
      <c r="AP191" s="10">
        <v>2078.7158870408352</v>
      </c>
      <c r="AQ191" s="10">
        <v>7170.3100155787552</v>
      </c>
      <c r="AR191" s="10">
        <v>1446.7857220989852</v>
      </c>
      <c r="AS191" s="15">
        <v>-2101.5220853837445</v>
      </c>
      <c r="AU191" s="60">
        <v>42528</v>
      </c>
      <c r="AV191" s="81">
        <v>2592.1154516135011</v>
      </c>
      <c r="AW191" s="10">
        <v>3666.3345513293134</v>
      </c>
      <c r="AX191" s="10">
        <v>4924.6912746883663</v>
      </c>
      <c r="AY191" s="10">
        <v>6327.4748673036638</v>
      </c>
      <c r="AZ191" s="15">
        <v>7921.5869255509479</v>
      </c>
      <c r="BF191" s="86"/>
    </row>
    <row r="192" spans="2:58" s="4" customFormat="1" ht="12" customHeight="1" x14ac:dyDescent="0.2">
      <c r="B192" s="28"/>
      <c r="C192" s="38"/>
      <c r="D192" s="60">
        <f t="shared" si="16"/>
        <v>42528</v>
      </c>
      <c r="E192" s="8">
        <f t="shared" si="17"/>
        <v>4419</v>
      </c>
      <c r="F192" s="8">
        <f t="shared" si="18"/>
        <v>4431</v>
      </c>
      <c r="G192" s="9">
        <f t="shared" si="23"/>
        <v>2.7155465037338763E-3</v>
      </c>
      <c r="H192" s="10">
        <f t="shared" si="19"/>
        <v>145.96194238943434</v>
      </c>
      <c r="I192" s="10">
        <f t="shared" si="20"/>
        <v>94</v>
      </c>
      <c r="J192" s="10">
        <f t="shared" si="21"/>
        <v>39.961942389434341</v>
      </c>
      <c r="K192" s="15">
        <f t="shared" si="22"/>
        <v>7147.4809797905818</v>
      </c>
      <c r="L192" s="56"/>
      <c r="M192" s="30"/>
      <c r="O192" s="60">
        <v>42529</v>
      </c>
      <c r="P192" s="71">
        <v>10288.5</v>
      </c>
      <c r="Q192" s="36">
        <v>10253</v>
      </c>
      <c r="S192" s="60">
        <v>42527</v>
      </c>
      <c r="T192" s="71">
        <v>17499</v>
      </c>
      <c r="U192" s="36">
        <v>17465</v>
      </c>
      <c r="W192" s="60">
        <v>42528</v>
      </c>
      <c r="X192" s="71">
        <v>8822.4</v>
      </c>
      <c r="Y192" s="36">
        <v>8859</v>
      </c>
      <c r="AA192" s="60">
        <v>42528</v>
      </c>
      <c r="AB192" s="71">
        <v>6276</v>
      </c>
      <c r="AC192" s="36">
        <v>6260</v>
      </c>
      <c r="AE192" s="60">
        <v>42528</v>
      </c>
      <c r="AF192" s="71">
        <v>4419</v>
      </c>
      <c r="AG192" s="36">
        <v>4431</v>
      </c>
      <c r="AI192" s="60">
        <v>42529</v>
      </c>
      <c r="AJ192" s="71">
        <v>4514.25</v>
      </c>
      <c r="AK192" s="36">
        <v>4512.5</v>
      </c>
      <c r="AM192" s="83">
        <v>42529</v>
      </c>
      <c r="AN192" s="81">
        <v>12497.037413752816</v>
      </c>
      <c r="AO192" s="10">
        <v>2619.6286791267285</v>
      </c>
      <c r="AP192" s="10">
        <v>2098.4811259428334</v>
      </c>
      <c r="AQ192" s="10">
        <v>7144.8204098419228</v>
      </c>
      <c r="AR192" s="10">
        <v>1463.4802129170153</v>
      </c>
      <c r="AS192" s="15">
        <v>-2059.7771469575287</v>
      </c>
      <c r="AU192" s="60">
        <v>42527</v>
      </c>
      <c r="AV192" s="81">
        <v>2619.6286791267285</v>
      </c>
      <c r="AW192" s="10">
        <v>3685.1294977567204</v>
      </c>
      <c r="AX192" s="10">
        <v>4923.4862211157733</v>
      </c>
      <c r="AY192" s="10">
        <v>6306.2698137310708</v>
      </c>
      <c r="AZ192" s="15">
        <v>7880.3818719783549</v>
      </c>
      <c r="BF192" s="86"/>
    </row>
    <row r="193" spans="2:58" s="4" customFormat="1" ht="12" customHeight="1" x14ac:dyDescent="0.2">
      <c r="B193" s="28"/>
      <c r="C193" s="38"/>
      <c r="D193" s="60">
        <f t="shared" si="16"/>
        <v>42527</v>
      </c>
      <c r="E193" s="8">
        <f t="shared" si="17"/>
        <v>4408.5</v>
      </c>
      <c r="F193" s="8">
        <f t="shared" si="18"/>
        <v>4416</v>
      </c>
      <c r="G193" s="9">
        <f t="shared" si="23"/>
        <v>1.701258931609391E-3</v>
      </c>
      <c r="H193" s="10">
        <f t="shared" si="19"/>
        <v>125.67619094694464</v>
      </c>
      <c r="I193" s="10">
        <f t="shared" si="20"/>
        <v>94</v>
      </c>
      <c r="J193" s="10">
        <f t="shared" si="21"/>
        <v>19.676190946944644</v>
      </c>
      <c r="K193" s="15">
        <f t="shared" si="22"/>
        <v>7107.5190374011472</v>
      </c>
      <c r="L193" s="56"/>
      <c r="M193" s="30"/>
      <c r="O193" s="60">
        <v>42528</v>
      </c>
      <c r="P193" s="71">
        <v>10132.5</v>
      </c>
      <c r="Q193" s="36">
        <v>10161</v>
      </c>
      <c r="S193" s="60">
        <v>42524</v>
      </c>
      <c r="T193" s="71">
        <v>17788</v>
      </c>
      <c r="U193" s="36">
        <v>17850</v>
      </c>
      <c r="W193" s="60">
        <v>42527</v>
      </c>
      <c r="X193" s="71">
        <v>8779.2999999999993</v>
      </c>
      <c r="Y193" s="36">
        <v>8787</v>
      </c>
      <c r="AA193" s="60">
        <v>42527</v>
      </c>
      <c r="AB193" s="71">
        <v>6195</v>
      </c>
      <c r="AC193" s="36">
        <v>6214</v>
      </c>
      <c r="AE193" s="60">
        <v>42527</v>
      </c>
      <c r="AF193" s="71">
        <v>4408.5</v>
      </c>
      <c r="AG193" s="36">
        <v>4416</v>
      </c>
      <c r="AI193" s="60">
        <v>42528</v>
      </c>
      <c r="AJ193" s="71">
        <v>4525.5</v>
      </c>
      <c r="AK193" s="36">
        <v>4524.5</v>
      </c>
      <c r="AM193" s="83">
        <v>42528</v>
      </c>
      <c r="AN193" s="81">
        <v>12433.107974266577</v>
      </c>
      <c r="AO193" s="10">
        <v>2647.1419066399558</v>
      </c>
      <c r="AP193" s="10">
        <v>2123.9994672506482</v>
      </c>
      <c r="AQ193" s="10">
        <v>7131.4590360463035</v>
      </c>
      <c r="AR193" s="10">
        <v>1480.1747037350453</v>
      </c>
      <c r="AS193" s="15">
        <v>-2018.032208531313</v>
      </c>
      <c r="AU193" s="60">
        <v>42524</v>
      </c>
      <c r="AV193" s="81">
        <v>2647.1419066399558</v>
      </c>
      <c r="AW193" s="10">
        <v>3712.6427252699477</v>
      </c>
      <c r="AX193" s="10">
        <v>4950.9994486290007</v>
      </c>
      <c r="AY193" s="10">
        <v>6321.1670640954908</v>
      </c>
      <c r="AZ193" s="15">
        <v>7875.2791223427748</v>
      </c>
      <c r="BF193" s="86"/>
    </row>
    <row r="194" spans="2:58" s="4" customFormat="1" ht="12" customHeight="1" x14ac:dyDescent="0.2">
      <c r="B194" s="28"/>
      <c r="C194" s="38"/>
      <c r="D194" s="60">
        <f t="shared" si="16"/>
        <v>42524</v>
      </c>
      <c r="E194" s="8">
        <f t="shared" si="17"/>
        <v>4451.5</v>
      </c>
      <c r="F194" s="8">
        <f t="shared" si="18"/>
        <v>4473</v>
      </c>
      <c r="G194" s="9">
        <f t="shared" si="23"/>
        <v>4.8298326406829156E-3</v>
      </c>
      <c r="H194" s="10">
        <f t="shared" si="19"/>
        <v>188.24766512841512</v>
      </c>
      <c r="I194" s="10">
        <f t="shared" si="20"/>
        <v>94</v>
      </c>
      <c r="J194" s="10">
        <f t="shared" si="21"/>
        <v>82.247665128415122</v>
      </c>
      <c r="K194" s="15">
        <f t="shared" si="22"/>
        <v>7087.8428464542021</v>
      </c>
      <c r="L194" s="56"/>
      <c r="M194" s="30"/>
      <c r="O194" s="60">
        <v>42527</v>
      </c>
      <c r="P194" s="71">
        <v>10090.5</v>
      </c>
      <c r="Q194" s="36">
        <v>10127.5</v>
      </c>
      <c r="S194" s="60">
        <v>42523</v>
      </c>
      <c r="T194" s="71">
        <v>17823</v>
      </c>
      <c r="U194" s="36">
        <v>17830</v>
      </c>
      <c r="W194" s="60">
        <v>42524</v>
      </c>
      <c r="X194" s="71">
        <v>8960.7999999999993</v>
      </c>
      <c r="Y194" s="36">
        <v>8994</v>
      </c>
      <c r="AA194" s="60">
        <v>42524</v>
      </c>
      <c r="AB194" s="71">
        <v>6185</v>
      </c>
      <c r="AC194" s="36">
        <v>6214.5</v>
      </c>
      <c r="AE194" s="60">
        <v>42524</v>
      </c>
      <c r="AF194" s="71">
        <v>4451.5</v>
      </c>
      <c r="AG194" s="36">
        <v>4473</v>
      </c>
      <c r="AI194" s="60">
        <v>42527</v>
      </c>
      <c r="AJ194" s="71">
        <v>4509</v>
      </c>
      <c r="AK194" s="36">
        <v>4511</v>
      </c>
      <c r="AM194" s="83">
        <v>42527</v>
      </c>
      <c r="AN194" s="81">
        <v>12401.064688814542</v>
      </c>
      <c r="AO194" s="10">
        <v>2674.6551341531831</v>
      </c>
      <c r="AP194" s="10">
        <v>2149.517808558463</v>
      </c>
      <c r="AQ194" s="10">
        <v>7092.2179128073994</v>
      </c>
      <c r="AR194" s="10">
        <v>1496.8691945530754</v>
      </c>
      <c r="AS194" s="15">
        <v>-1976.2872701050972</v>
      </c>
      <c r="AU194" s="60">
        <v>42523</v>
      </c>
      <c r="AV194" s="81">
        <v>2674.6551341531831</v>
      </c>
      <c r="AW194" s="10">
        <v>3736.6894222287201</v>
      </c>
      <c r="AX194" s="10">
        <v>4955.046145587773</v>
      </c>
      <c r="AY194" s="10">
        <v>6305.2137610542632</v>
      </c>
      <c r="AZ194" s="15">
        <v>7839.3258193015472</v>
      </c>
      <c r="BF194" s="86"/>
    </row>
    <row r="195" spans="2:58" s="4" customFormat="1" ht="12" customHeight="1" x14ac:dyDescent="0.2">
      <c r="B195" s="28"/>
      <c r="C195" s="38"/>
      <c r="D195" s="60">
        <f t="shared" si="16"/>
        <v>42523</v>
      </c>
      <c r="E195" s="8">
        <f t="shared" si="17"/>
        <v>4450</v>
      </c>
      <c r="F195" s="8">
        <f t="shared" si="18"/>
        <v>4441</v>
      </c>
      <c r="G195" s="9">
        <f t="shared" si="23"/>
        <v>-2.0224719101123597E-3</v>
      </c>
      <c r="H195" s="10">
        <f t="shared" si="19"/>
        <v>94</v>
      </c>
      <c r="I195" s="10">
        <f t="shared" si="20"/>
        <v>132.10045051700402</v>
      </c>
      <c r="J195" s="10">
        <f t="shared" si="21"/>
        <v>26.10045051700402</v>
      </c>
      <c r="K195" s="15">
        <f t="shared" si="22"/>
        <v>7005.5951813257871</v>
      </c>
      <c r="L195" s="56"/>
      <c r="M195" s="30"/>
      <c r="O195" s="60">
        <v>42524</v>
      </c>
      <c r="P195" s="71">
        <v>10220</v>
      </c>
      <c r="Q195" s="36">
        <v>10250.5</v>
      </c>
      <c r="S195" s="60">
        <v>42522</v>
      </c>
      <c r="T195" s="71">
        <v>18039</v>
      </c>
      <c r="U195" s="36">
        <v>18050</v>
      </c>
      <c r="W195" s="60">
        <v>42523</v>
      </c>
      <c r="X195" s="71">
        <v>8908.6</v>
      </c>
      <c r="Y195" s="36">
        <v>8912</v>
      </c>
      <c r="AA195" s="60">
        <v>42523</v>
      </c>
      <c r="AB195" s="71">
        <v>6169</v>
      </c>
      <c r="AC195" s="36">
        <v>6197.5</v>
      </c>
      <c r="AE195" s="60">
        <v>42523</v>
      </c>
      <c r="AF195" s="71">
        <v>4450</v>
      </c>
      <c r="AG195" s="36">
        <v>4441</v>
      </c>
      <c r="AI195" s="60">
        <v>42524</v>
      </c>
      <c r="AJ195" s="71">
        <v>4532.25</v>
      </c>
      <c r="AK195" s="36">
        <v>4530.25</v>
      </c>
      <c r="AM195" s="83">
        <v>42524</v>
      </c>
      <c r="AN195" s="81">
        <v>12326.317202802446</v>
      </c>
      <c r="AO195" s="10">
        <v>2702.1683616664104</v>
      </c>
      <c r="AP195" s="10">
        <v>2175.0361498662778</v>
      </c>
      <c r="AQ195" s="10">
        <v>6967.8460709340843</v>
      </c>
      <c r="AR195" s="10">
        <v>1508.6197871484321</v>
      </c>
      <c r="AS195" s="15">
        <v>-1934.5423316788813</v>
      </c>
      <c r="AU195" s="60">
        <v>42522</v>
      </c>
      <c r="AV195" s="81">
        <v>2702.1683616664104</v>
      </c>
      <c r="AW195" s="10">
        <v>3764.2026497419474</v>
      </c>
      <c r="AX195" s="10">
        <v>4982.5593731010003</v>
      </c>
      <c r="AY195" s="10">
        <v>6332.7269885674905</v>
      </c>
      <c r="AZ195" s="15">
        <v>7865.2274142622227</v>
      </c>
      <c r="BF195" s="86"/>
    </row>
    <row r="196" spans="2:58" s="4" customFormat="1" ht="12" customHeight="1" x14ac:dyDescent="0.2">
      <c r="B196" s="28"/>
      <c r="C196" s="38"/>
      <c r="D196" s="60">
        <f t="shared" si="16"/>
        <v>42522</v>
      </c>
      <c r="E196" s="8">
        <f t="shared" si="17"/>
        <v>4480</v>
      </c>
      <c r="F196" s="8">
        <f t="shared" si="18"/>
        <v>4479.5</v>
      </c>
      <c r="G196" s="9">
        <f t="shared" si="23"/>
        <v>-1.1160714285714285E-4</v>
      </c>
      <c r="H196" s="10">
        <f t="shared" si="19"/>
        <v>94</v>
      </c>
      <c r="I196" s="10">
        <f t="shared" si="20"/>
        <v>94</v>
      </c>
      <c r="J196" s="10">
        <f t="shared" si="21"/>
        <v>-12</v>
      </c>
      <c r="K196" s="15">
        <f t="shared" si="22"/>
        <v>6979.4947308087831</v>
      </c>
      <c r="L196" s="56"/>
      <c r="M196" s="30"/>
      <c r="O196" s="60">
        <v>42523</v>
      </c>
      <c r="P196" s="71">
        <v>10195</v>
      </c>
      <c r="Q196" s="36">
        <v>10178.5</v>
      </c>
      <c r="S196" s="60">
        <v>42521</v>
      </c>
      <c r="T196" s="71">
        <v>18279</v>
      </c>
      <c r="U196" s="36">
        <v>18280</v>
      </c>
      <c r="W196" s="60">
        <v>42522</v>
      </c>
      <c r="X196" s="71">
        <v>9018.2000000000007</v>
      </c>
      <c r="Y196" s="36">
        <v>9020</v>
      </c>
      <c r="AA196" s="60">
        <v>42522</v>
      </c>
      <c r="AB196" s="71">
        <v>6219.5</v>
      </c>
      <c r="AC196" s="36">
        <v>6210</v>
      </c>
      <c r="AE196" s="60">
        <v>42522</v>
      </c>
      <c r="AF196" s="71">
        <v>4480</v>
      </c>
      <c r="AG196" s="36">
        <v>4479.5</v>
      </c>
      <c r="AI196" s="60">
        <v>42523</v>
      </c>
      <c r="AJ196" s="71">
        <v>4521.5</v>
      </c>
      <c r="AK196" s="36">
        <v>4520.5</v>
      </c>
      <c r="AM196" s="83">
        <v>42523</v>
      </c>
      <c r="AN196" s="81">
        <v>12285.693261722414</v>
      </c>
      <c r="AO196" s="10">
        <v>2729.6815891796377</v>
      </c>
      <c r="AP196" s="10">
        <v>2200.5544911740926</v>
      </c>
      <c r="AQ196" s="10">
        <v>6850.960745010796</v>
      </c>
      <c r="AR196" s="10">
        <v>1525.3142779664622</v>
      </c>
      <c r="AS196" s="15">
        <v>-1892.7973932526654</v>
      </c>
      <c r="AU196" s="60">
        <v>42521</v>
      </c>
      <c r="AV196" s="81">
        <v>2729.6815891796377</v>
      </c>
      <c r="AW196" s="10">
        <v>3791.7158772551747</v>
      </c>
      <c r="AX196" s="10">
        <v>5010.0726006142277</v>
      </c>
      <c r="AY196" s="10">
        <v>6360.2402160807178</v>
      </c>
      <c r="AZ196" s="15">
        <v>7886.7882300255997</v>
      </c>
      <c r="BF196" s="86"/>
    </row>
    <row r="197" spans="2:58" s="4" customFormat="1" ht="12" customHeight="1" x14ac:dyDescent="0.2">
      <c r="B197" s="28"/>
      <c r="C197" s="38"/>
      <c r="D197" s="60">
        <f t="shared" si="16"/>
        <v>42521</v>
      </c>
      <c r="E197" s="8">
        <f t="shared" si="17"/>
        <v>4502</v>
      </c>
      <c r="F197" s="8">
        <f t="shared" si="18"/>
        <v>4509</v>
      </c>
      <c r="G197" s="9">
        <f t="shared" si="23"/>
        <v>1.5548645046645935E-3</v>
      </c>
      <c r="H197" s="10">
        <f t="shared" si="19"/>
        <v>122.7483024080487</v>
      </c>
      <c r="I197" s="10">
        <f t="shared" si="20"/>
        <v>94</v>
      </c>
      <c r="J197" s="10">
        <f t="shared" si="21"/>
        <v>16.748302408048687</v>
      </c>
      <c r="K197" s="15">
        <f t="shared" si="22"/>
        <v>6991.4947308087831</v>
      </c>
      <c r="L197" s="56"/>
      <c r="M197" s="30"/>
      <c r="O197" s="60">
        <v>42522</v>
      </c>
      <c r="P197" s="71">
        <v>10263.5</v>
      </c>
      <c r="Q197" s="36">
        <v>10252.5</v>
      </c>
      <c r="S197" s="60">
        <v>42520</v>
      </c>
      <c r="T197" s="71">
        <v>18154</v>
      </c>
      <c r="U197" s="36">
        <v>18210</v>
      </c>
      <c r="W197" s="60">
        <v>42521</v>
      </c>
      <c r="X197" s="71">
        <v>9108</v>
      </c>
      <c r="Y197" s="36">
        <v>9118</v>
      </c>
      <c r="AA197" s="60">
        <v>42521</v>
      </c>
      <c r="AB197" s="71">
        <v>6251</v>
      </c>
      <c r="AC197" s="36">
        <v>6260</v>
      </c>
      <c r="AE197" s="60">
        <v>42521</v>
      </c>
      <c r="AF197" s="71">
        <v>4502</v>
      </c>
      <c r="AG197" s="36">
        <v>4509</v>
      </c>
      <c r="AI197" s="60">
        <v>42522</v>
      </c>
      <c r="AJ197" s="71">
        <v>4524.25</v>
      </c>
      <c r="AK197" s="36">
        <v>4522</v>
      </c>
      <c r="AM197" s="83">
        <v>42522</v>
      </c>
      <c r="AN197" s="81">
        <v>12302.879821832408</v>
      </c>
      <c r="AO197" s="10">
        <v>2757.1948166928651</v>
      </c>
      <c r="AP197" s="10">
        <v>2226.0728324819074</v>
      </c>
      <c r="AQ197" s="10">
        <v>6879.1774492997347</v>
      </c>
      <c r="AR197" s="10">
        <v>1542.0087687844923</v>
      </c>
      <c r="AS197" s="15">
        <v>-1851.0524548264495</v>
      </c>
      <c r="AU197" s="60">
        <v>42520</v>
      </c>
      <c r="AV197" s="81">
        <v>2757.1948166928651</v>
      </c>
      <c r="AW197" s="10">
        <v>3819.2291047684021</v>
      </c>
      <c r="AX197" s="10">
        <v>5037.585828127455</v>
      </c>
      <c r="AY197" s="10">
        <v>6387.7534435939451</v>
      </c>
      <c r="AZ197" s="15">
        <v>7914.301457538827</v>
      </c>
      <c r="BF197" s="86"/>
    </row>
    <row r="198" spans="2:58" s="4" customFormat="1" ht="12" customHeight="1" x14ac:dyDescent="0.2">
      <c r="B198" s="28"/>
      <c r="C198" s="38"/>
      <c r="D198" s="60">
        <f t="shared" si="16"/>
        <v>42520</v>
      </c>
      <c r="E198" s="8">
        <f t="shared" si="17"/>
        <v>4485.5</v>
      </c>
      <c r="F198" s="8">
        <f t="shared" si="18"/>
        <v>4496</v>
      </c>
      <c r="G198" s="9">
        <f t="shared" si="23"/>
        <v>2.3408761565042917E-3</v>
      </c>
      <c r="H198" s="10">
        <f t="shared" si="19"/>
        <v>138.46853544484267</v>
      </c>
      <c r="I198" s="10">
        <f t="shared" si="20"/>
        <v>94</v>
      </c>
      <c r="J198" s="10">
        <f t="shared" si="21"/>
        <v>32.468535444842672</v>
      </c>
      <c r="K198" s="15">
        <f t="shared" si="22"/>
        <v>6974.7464284007347</v>
      </c>
      <c r="L198" s="56"/>
      <c r="M198" s="30"/>
      <c r="O198" s="60">
        <v>42521</v>
      </c>
      <c r="P198" s="71">
        <v>10336.5</v>
      </c>
      <c r="Q198" s="36">
        <v>10362</v>
      </c>
      <c r="S198" s="60">
        <v>42517</v>
      </c>
      <c r="T198" s="71">
        <v>18202</v>
      </c>
      <c r="U198" s="36">
        <v>18120</v>
      </c>
      <c r="W198" s="60">
        <v>42520</v>
      </c>
      <c r="X198" s="71">
        <v>9086.7999999999993</v>
      </c>
      <c r="Y198" s="36">
        <v>9095</v>
      </c>
      <c r="AA198" s="60">
        <v>42517</v>
      </c>
      <c r="AB198" s="71">
        <v>6253</v>
      </c>
      <c r="AC198" s="36">
        <v>6253.5</v>
      </c>
      <c r="AE198" s="60">
        <v>42520</v>
      </c>
      <c r="AF198" s="71">
        <v>4485.5</v>
      </c>
      <c r="AG198" s="36">
        <v>4496</v>
      </c>
      <c r="AI198" s="60">
        <v>42521</v>
      </c>
      <c r="AJ198" s="71">
        <v>4521.12</v>
      </c>
      <c r="AK198" s="36">
        <v>4518.25</v>
      </c>
      <c r="AM198" s="83">
        <v>42521</v>
      </c>
      <c r="AN198" s="81">
        <v>12320.066381942403</v>
      </c>
      <c r="AO198" s="10">
        <v>2784.7080442060924</v>
      </c>
      <c r="AP198" s="10">
        <v>2251.5911737897222</v>
      </c>
      <c r="AQ198" s="10">
        <v>6907.3941535886734</v>
      </c>
      <c r="AR198" s="10">
        <v>1558.7032596025224</v>
      </c>
      <c r="AS198" s="15">
        <v>-1809.3075164002337</v>
      </c>
      <c r="AU198" s="60">
        <v>42517</v>
      </c>
      <c r="AV198" s="81">
        <v>2784.7080442060924</v>
      </c>
      <c r="AW198" s="10">
        <v>3846.7423322816294</v>
      </c>
      <c r="AX198" s="10">
        <v>5049.6480494636653</v>
      </c>
      <c r="AY198" s="10">
        <v>6379.8156649301554</v>
      </c>
      <c r="AZ198" s="15">
        <v>7886.3636788750373</v>
      </c>
      <c r="BF198" s="86"/>
    </row>
    <row r="199" spans="2:58" s="4" customFormat="1" ht="12" customHeight="1" x14ac:dyDescent="0.2">
      <c r="B199" s="28"/>
      <c r="C199" s="38"/>
      <c r="D199" s="60">
        <f t="shared" si="16"/>
        <v>42517</v>
      </c>
      <c r="E199" s="8">
        <f t="shared" si="17"/>
        <v>4480</v>
      </c>
      <c r="F199" s="8">
        <f t="shared" si="18"/>
        <v>4479</v>
      </c>
      <c r="G199" s="9">
        <f t="shared" si="23"/>
        <v>-2.2321428571428571E-4</v>
      </c>
      <c r="H199" s="10">
        <f t="shared" si="19"/>
        <v>94</v>
      </c>
      <c r="I199" s="10">
        <f t="shared" si="20"/>
        <v>96.115298029042549</v>
      </c>
      <c r="J199" s="10">
        <f t="shared" si="21"/>
        <v>-9.8847019709574511</v>
      </c>
      <c r="K199" s="15">
        <f t="shared" si="22"/>
        <v>6942.2778929558917</v>
      </c>
      <c r="L199" s="56"/>
      <c r="M199" s="30"/>
      <c r="O199" s="60">
        <v>42520</v>
      </c>
      <c r="P199" s="71">
        <v>10272</v>
      </c>
      <c r="Q199" s="36">
        <v>10325</v>
      </c>
      <c r="S199" s="60">
        <v>42516</v>
      </c>
      <c r="T199" s="71">
        <v>18199</v>
      </c>
      <c r="U199" s="36">
        <v>18130</v>
      </c>
      <c r="W199" s="60">
        <v>42517</v>
      </c>
      <c r="X199" s="71">
        <v>9058.2999999999993</v>
      </c>
      <c r="Y199" s="36">
        <v>9031</v>
      </c>
      <c r="AA199" s="60">
        <v>42516</v>
      </c>
      <c r="AB199" s="71">
        <v>6251.5</v>
      </c>
      <c r="AC199" s="36">
        <v>6251</v>
      </c>
      <c r="AE199" s="60">
        <v>42517</v>
      </c>
      <c r="AF199" s="71">
        <v>4480</v>
      </c>
      <c r="AG199" s="36">
        <v>4479</v>
      </c>
      <c r="AI199" s="60">
        <v>42520</v>
      </c>
      <c r="AJ199" s="71">
        <v>4519.62</v>
      </c>
      <c r="AK199" s="36">
        <v>4519.12</v>
      </c>
      <c r="AM199" s="83">
        <v>42520</v>
      </c>
      <c r="AN199" s="81">
        <v>12305.310365813972</v>
      </c>
      <c r="AO199" s="10">
        <v>2808.3646689505094</v>
      </c>
      <c r="AP199" s="10">
        <v>2277.109515097537</v>
      </c>
      <c r="AQ199" s="10">
        <v>6935.610857877612</v>
      </c>
      <c r="AR199" s="10">
        <v>1575.3977504205525</v>
      </c>
      <c r="AS199" s="15">
        <v>-1767.5625779740178</v>
      </c>
      <c r="AU199" s="60">
        <v>42516</v>
      </c>
      <c r="AV199" s="81">
        <v>2808.3646689505094</v>
      </c>
      <c r="AW199" s="10">
        <v>3850.3989570260464</v>
      </c>
      <c r="AX199" s="10">
        <v>5033.3046742080824</v>
      </c>
      <c r="AY199" s="10">
        <v>6343.4722896745725</v>
      </c>
      <c r="AZ199" s="15">
        <v>7830.0203036194544</v>
      </c>
      <c r="BF199" s="86"/>
    </row>
    <row r="200" spans="2:58" s="4" customFormat="1" ht="12" customHeight="1" x14ac:dyDescent="0.2">
      <c r="B200" s="28"/>
      <c r="C200" s="38"/>
      <c r="D200" s="60">
        <f t="shared" si="16"/>
        <v>42516</v>
      </c>
      <c r="E200" s="8">
        <f t="shared" si="17"/>
        <v>4448</v>
      </c>
      <c r="F200" s="8">
        <f t="shared" si="18"/>
        <v>4440.5</v>
      </c>
      <c r="G200" s="9">
        <f t="shared" si="23"/>
        <v>-1.6861510791366906E-3</v>
      </c>
      <c r="H200" s="10">
        <f t="shared" si="19"/>
        <v>94</v>
      </c>
      <c r="I200" s="10">
        <f t="shared" si="20"/>
        <v>125.37403389749065</v>
      </c>
      <c r="J200" s="10">
        <f t="shared" si="21"/>
        <v>19.374033897490648</v>
      </c>
      <c r="K200" s="15">
        <f t="shared" si="22"/>
        <v>6952.1625949268491</v>
      </c>
      <c r="L200" s="56"/>
      <c r="M200" s="30"/>
      <c r="O200" s="60">
        <v>42517</v>
      </c>
      <c r="P200" s="71">
        <v>10277</v>
      </c>
      <c r="Q200" s="36">
        <v>10280</v>
      </c>
      <c r="S200" s="60">
        <v>42515</v>
      </c>
      <c r="T200" s="71">
        <v>17896</v>
      </c>
      <c r="U200" s="36">
        <v>17990</v>
      </c>
      <c r="W200" s="60">
        <v>42516</v>
      </c>
      <c r="X200" s="71">
        <v>9103.2000000000007</v>
      </c>
      <c r="Y200" s="36">
        <v>9050</v>
      </c>
      <c r="AA200" s="60">
        <v>42515</v>
      </c>
      <c r="AB200" s="71">
        <v>6216.5</v>
      </c>
      <c r="AC200" s="36">
        <v>6230.5</v>
      </c>
      <c r="AE200" s="60">
        <v>42516</v>
      </c>
      <c r="AF200" s="71">
        <v>4448</v>
      </c>
      <c r="AG200" s="36">
        <v>4440.5</v>
      </c>
      <c r="AI200" s="60">
        <v>42517</v>
      </c>
      <c r="AJ200" s="71">
        <v>4492.25</v>
      </c>
      <c r="AK200" s="36">
        <v>4494</v>
      </c>
      <c r="AM200" s="83">
        <v>42517</v>
      </c>
      <c r="AN200" s="81">
        <v>12155.920779825356</v>
      </c>
      <c r="AO200" s="10">
        <v>2835.8778964637368</v>
      </c>
      <c r="AP200" s="10">
        <v>2302.6278564053523</v>
      </c>
      <c r="AQ200" s="10">
        <v>6963.8275621665507</v>
      </c>
      <c r="AR200" s="10">
        <v>1592.0922412385826</v>
      </c>
      <c r="AS200" s="15">
        <v>-1725.8176395478019</v>
      </c>
      <c r="AU200" s="60">
        <v>42515</v>
      </c>
      <c r="AV200" s="81">
        <v>2835.8778964637368</v>
      </c>
      <c r="AW200" s="10">
        <v>3868.3272285660551</v>
      </c>
      <c r="AX200" s="10">
        <v>5031.232945748091</v>
      </c>
      <c r="AY200" s="10">
        <v>6321.4005612145811</v>
      </c>
      <c r="AZ200" s="15">
        <v>7787.948575159463</v>
      </c>
      <c r="BF200" s="86"/>
    </row>
    <row r="201" spans="2:58" s="4" customFormat="1" ht="12" customHeight="1" x14ac:dyDescent="0.2">
      <c r="B201" s="28"/>
      <c r="C201" s="38"/>
      <c r="D201" s="60">
        <f t="shared" si="16"/>
        <v>42515</v>
      </c>
      <c r="E201" s="8">
        <f t="shared" si="17"/>
        <v>4392</v>
      </c>
      <c r="F201" s="8">
        <f t="shared" si="18"/>
        <v>4417.5</v>
      </c>
      <c r="G201" s="9">
        <f t="shared" si="23"/>
        <v>5.806010928961749E-3</v>
      </c>
      <c r="H201" s="10">
        <f t="shared" si="19"/>
        <v>207.7712308939918</v>
      </c>
      <c r="I201" s="10">
        <f t="shared" si="20"/>
        <v>94</v>
      </c>
      <c r="J201" s="10">
        <f t="shared" si="21"/>
        <v>101.7712308939918</v>
      </c>
      <c r="K201" s="15">
        <f t="shared" si="22"/>
        <v>6932.7885610293588</v>
      </c>
      <c r="L201" s="56"/>
      <c r="M201" s="30"/>
      <c r="O201" s="60">
        <v>42516</v>
      </c>
      <c r="P201" s="71">
        <v>10207</v>
      </c>
      <c r="Q201" s="36">
        <v>10175.5</v>
      </c>
      <c r="S201" s="60">
        <v>42514</v>
      </c>
      <c r="T201" s="71">
        <v>17352</v>
      </c>
      <c r="U201" s="36">
        <v>17260</v>
      </c>
      <c r="W201" s="60">
        <v>42515</v>
      </c>
      <c r="X201" s="71">
        <v>8907.7000000000007</v>
      </c>
      <c r="Y201" s="36">
        <v>8966</v>
      </c>
      <c r="AA201" s="60">
        <v>42514</v>
      </c>
      <c r="AB201" s="71">
        <v>6132.5</v>
      </c>
      <c r="AC201" s="36">
        <v>6118</v>
      </c>
      <c r="AE201" s="60">
        <v>42515</v>
      </c>
      <c r="AF201" s="71">
        <v>4392</v>
      </c>
      <c r="AG201" s="36">
        <v>4417.5</v>
      </c>
      <c r="AI201" s="60">
        <v>42516</v>
      </c>
      <c r="AJ201" s="71">
        <v>4474.75</v>
      </c>
      <c r="AK201" s="36">
        <v>4473.5</v>
      </c>
      <c r="AM201" s="83">
        <v>42516</v>
      </c>
      <c r="AN201" s="81">
        <v>12173.10733993535</v>
      </c>
      <c r="AO201" s="10">
        <v>2844.5831020844544</v>
      </c>
      <c r="AP201" s="10">
        <v>2298.5050514902277</v>
      </c>
      <c r="AQ201" s="10">
        <v>6965.3323592559245</v>
      </c>
      <c r="AR201" s="10">
        <v>1608.7867320566127</v>
      </c>
      <c r="AS201" s="15">
        <v>-1684.0727011215861</v>
      </c>
      <c r="AU201" s="60">
        <v>42514</v>
      </c>
      <c r="AV201" s="81">
        <v>2844.5831020844544</v>
      </c>
      <c r="AW201" s="10">
        <v>3857.0324341867727</v>
      </c>
      <c r="AX201" s="10">
        <v>4999.9381513688086</v>
      </c>
      <c r="AY201" s="10">
        <v>6270.1057668352987</v>
      </c>
      <c r="AZ201" s="15">
        <v>7716.6537807801806</v>
      </c>
      <c r="BF201" s="86"/>
    </row>
    <row r="202" spans="2:58" s="4" customFormat="1" ht="12" customHeight="1" x14ac:dyDescent="0.2">
      <c r="B202" s="28"/>
      <c r="C202" s="38"/>
      <c r="D202" s="60">
        <f t="shared" si="16"/>
        <v>42514</v>
      </c>
      <c r="E202" s="8">
        <f t="shared" si="17"/>
        <v>4284</v>
      </c>
      <c r="F202" s="8">
        <f t="shared" si="18"/>
        <v>4269.5</v>
      </c>
      <c r="G202" s="9">
        <f t="shared" si="23"/>
        <v>-3.3846872082166201E-3</v>
      </c>
      <c r="H202" s="10">
        <f t="shared" si="19"/>
        <v>94</v>
      </c>
      <c r="I202" s="10">
        <f t="shared" si="20"/>
        <v>159.34475647908923</v>
      </c>
      <c r="J202" s="10">
        <f t="shared" si="21"/>
        <v>53.344756479089227</v>
      </c>
      <c r="K202" s="15">
        <f t="shared" si="22"/>
        <v>6831.017330135367</v>
      </c>
      <c r="L202" s="56"/>
      <c r="M202" s="30"/>
      <c r="O202" s="60">
        <v>42515</v>
      </c>
      <c r="P202" s="71">
        <v>10071.5</v>
      </c>
      <c r="Q202" s="36">
        <v>10140</v>
      </c>
      <c r="S202" s="60">
        <v>42513</v>
      </c>
      <c r="T202" s="71">
        <v>17399</v>
      </c>
      <c r="U202" s="36">
        <v>17475</v>
      </c>
      <c r="W202" s="60">
        <v>42514</v>
      </c>
      <c r="X202" s="71">
        <v>8705.7000000000007</v>
      </c>
      <c r="Y202" s="36">
        <v>8660</v>
      </c>
      <c r="AA202" s="60">
        <v>42513</v>
      </c>
      <c r="AB202" s="71">
        <v>6135</v>
      </c>
      <c r="AC202" s="36">
        <v>6144.5</v>
      </c>
      <c r="AE202" s="60">
        <v>42514</v>
      </c>
      <c r="AF202" s="71">
        <v>4284</v>
      </c>
      <c r="AG202" s="36">
        <v>4269.5</v>
      </c>
      <c r="AI202" s="60">
        <v>42515</v>
      </c>
      <c r="AJ202" s="71">
        <v>4445.25</v>
      </c>
      <c r="AK202" s="36">
        <v>4445.5</v>
      </c>
      <c r="AM202" s="83">
        <v>42515</v>
      </c>
      <c r="AN202" s="81">
        <v>12127.394751468744</v>
      </c>
      <c r="AO202" s="10">
        <v>2852.3000662329537</v>
      </c>
      <c r="AP202" s="10">
        <v>2280.3662350094105</v>
      </c>
      <c r="AQ202" s="10">
        <v>6961.2181268100967</v>
      </c>
      <c r="AR202" s="10">
        <v>1601.0137588863927</v>
      </c>
      <c r="AS202" s="15">
        <v>-1642.3277626953702</v>
      </c>
      <c r="AU202" s="60">
        <v>42513</v>
      </c>
      <c r="AV202" s="81">
        <v>2852.3000662329537</v>
      </c>
      <c r="AW202" s="10">
        <v>3844.749398335272</v>
      </c>
      <c r="AX202" s="10">
        <v>4967.6551155173083</v>
      </c>
      <c r="AY202" s="10">
        <v>6217.8227309837985</v>
      </c>
      <c r="AZ202" s="15">
        <v>7644.3707449286803</v>
      </c>
      <c r="BF202" s="86"/>
    </row>
    <row r="203" spans="2:58" s="4" customFormat="1" ht="12" customHeight="1" x14ac:dyDescent="0.2">
      <c r="B203" s="28"/>
      <c r="C203" s="38"/>
      <c r="D203" s="60">
        <f t="shared" si="16"/>
        <v>42513</v>
      </c>
      <c r="E203" s="8">
        <f t="shared" si="17"/>
        <v>4343.5</v>
      </c>
      <c r="F203" s="8">
        <f t="shared" si="18"/>
        <v>4305.5</v>
      </c>
      <c r="G203" s="9">
        <f t="shared" si="23"/>
        <v>-8.7487049614366295E-3</v>
      </c>
      <c r="H203" s="10">
        <f t="shared" si="19"/>
        <v>94</v>
      </c>
      <c r="I203" s="10">
        <f t="shared" si="20"/>
        <v>266.62511154348942</v>
      </c>
      <c r="J203" s="10">
        <f t="shared" si="21"/>
        <v>160.62511154348942</v>
      </c>
      <c r="K203" s="15">
        <f t="shared" si="22"/>
        <v>6777.6725736562776</v>
      </c>
      <c r="L203" s="56"/>
      <c r="M203" s="30"/>
      <c r="O203" s="60">
        <v>42514</v>
      </c>
      <c r="P203" s="71">
        <v>9858</v>
      </c>
      <c r="Q203" s="36">
        <v>9811</v>
      </c>
      <c r="S203" s="60">
        <v>42510</v>
      </c>
      <c r="T203" s="71">
        <v>17185</v>
      </c>
      <c r="U203" s="36">
        <v>17305</v>
      </c>
      <c r="W203" s="60">
        <v>42513</v>
      </c>
      <c r="X203" s="71">
        <v>8766.9</v>
      </c>
      <c r="Y203" s="36">
        <v>8735</v>
      </c>
      <c r="AA203" s="60">
        <v>42510</v>
      </c>
      <c r="AB203" s="71">
        <v>6044.5</v>
      </c>
      <c r="AC203" s="36">
        <v>6078.5</v>
      </c>
      <c r="AE203" s="60">
        <v>42513</v>
      </c>
      <c r="AF203" s="71">
        <v>4343.5</v>
      </c>
      <c r="AG203" s="36">
        <v>4305.5</v>
      </c>
      <c r="AI203" s="60">
        <v>42514</v>
      </c>
      <c r="AJ203" s="71">
        <v>4352.5</v>
      </c>
      <c r="AK203" s="36">
        <v>4351.5</v>
      </c>
      <c r="AM203" s="83">
        <v>42514</v>
      </c>
      <c r="AN203" s="81">
        <v>11895.91952137133</v>
      </c>
      <c r="AO203" s="10">
        <v>2878.6953373836704</v>
      </c>
      <c r="AP203" s="10">
        <v>2288.136720089497</v>
      </c>
      <c r="AQ203" s="10">
        <v>6989.4348310990354</v>
      </c>
      <c r="AR203" s="10">
        <v>1617.7082497044228</v>
      </c>
      <c r="AS203" s="15">
        <v>-1600.5828242691543</v>
      </c>
      <c r="AU203" s="60">
        <v>42510</v>
      </c>
      <c r="AV203" s="81">
        <v>2878.6953373836704</v>
      </c>
      <c r="AW203" s="10">
        <v>3851.1446694859887</v>
      </c>
      <c r="AX203" s="10">
        <v>4954.0503866680256</v>
      </c>
      <c r="AY203" s="10">
        <v>6184.2180021345157</v>
      </c>
      <c r="AZ203" s="15">
        <v>7590.7660160793976</v>
      </c>
      <c r="BF203" s="86"/>
    </row>
    <row r="204" spans="2:58" s="4" customFormat="1" ht="12" customHeight="1" x14ac:dyDescent="0.2">
      <c r="B204" s="28"/>
      <c r="C204" s="38"/>
      <c r="D204" s="60">
        <f t="shared" si="16"/>
        <v>42510</v>
      </c>
      <c r="E204" s="8">
        <f t="shared" si="17"/>
        <v>4282</v>
      </c>
      <c r="F204" s="8">
        <f t="shared" si="18"/>
        <v>4325.5</v>
      </c>
      <c r="G204" s="9">
        <f t="shared" si="23"/>
        <v>1.015880429705745E-2</v>
      </c>
      <c r="H204" s="10">
        <f t="shared" si="19"/>
        <v>294.82709825590575</v>
      </c>
      <c r="I204" s="10">
        <f t="shared" si="20"/>
        <v>94</v>
      </c>
      <c r="J204" s="10">
        <f t="shared" si="21"/>
        <v>188.82709825590575</v>
      </c>
      <c r="K204" s="15">
        <f t="shared" si="22"/>
        <v>6617.0474621127878</v>
      </c>
      <c r="L204" s="56"/>
      <c r="M204" s="30"/>
      <c r="O204" s="60">
        <v>42513</v>
      </c>
      <c r="P204" s="71">
        <v>9909.5</v>
      </c>
      <c r="Q204" s="36">
        <v>9929</v>
      </c>
      <c r="S204" s="60">
        <v>42509</v>
      </c>
      <c r="T204" s="71">
        <v>17312</v>
      </c>
      <c r="U204" s="36">
        <v>17195</v>
      </c>
      <c r="W204" s="60">
        <v>42510</v>
      </c>
      <c r="X204" s="71">
        <v>8674.1</v>
      </c>
      <c r="Y204" s="36">
        <v>8734</v>
      </c>
      <c r="AA204" s="60">
        <v>42509</v>
      </c>
      <c r="AB204" s="71">
        <v>6136</v>
      </c>
      <c r="AC204" s="36">
        <v>6112</v>
      </c>
      <c r="AE204" s="60">
        <v>42510</v>
      </c>
      <c r="AF204" s="71">
        <v>4282</v>
      </c>
      <c r="AG204" s="36">
        <v>4325.5</v>
      </c>
      <c r="AI204" s="60">
        <v>42513</v>
      </c>
      <c r="AJ204" s="71">
        <v>4362.25</v>
      </c>
      <c r="AK204" s="36">
        <v>4367.75</v>
      </c>
      <c r="AM204" s="83">
        <v>42513</v>
      </c>
      <c r="AN204" s="81">
        <v>11766.127733461222</v>
      </c>
      <c r="AO204" s="10">
        <v>2852.7952738053991</v>
      </c>
      <c r="AP204" s="10">
        <v>2313.6550613973118</v>
      </c>
      <c r="AQ204" s="10">
        <v>6822.2957682381284</v>
      </c>
      <c r="AR204" s="10">
        <v>1551.0813958847052</v>
      </c>
      <c r="AS204" s="15">
        <v>-1558.8378858429385</v>
      </c>
      <c r="AU204" s="60">
        <v>42509</v>
      </c>
      <c r="AV204" s="81">
        <v>2852.7952738053991</v>
      </c>
      <c r="AW204" s="10">
        <v>3805.2446059077174</v>
      </c>
      <c r="AX204" s="10">
        <v>4888.1503230897542</v>
      </c>
      <c r="AY204" s="10">
        <v>6098.3179385562444</v>
      </c>
      <c r="AZ204" s="15">
        <v>7484.8659525011262</v>
      </c>
      <c r="BF204" s="86"/>
    </row>
    <row r="205" spans="2:58" s="4" customFormat="1" ht="12" customHeight="1" x14ac:dyDescent="0.2">
      <c r="B205" s="28"/>
      <c r="C205" s="38"/>
      <c r="D205" s="60">
        <f t="shared" si="16"/>
        <v>42509</v>
      </c>
      <c r="E205" s="8">
        <f t="shared" si="17"/>
        <v>4319.5</v>
      </c>
      <c r="F205" s="8">
        <f t="shared" si="18"/>
        <v>4294</v>
      </c>
      <c r="G205" s="9">
        <f t="shared" si="23"/>
        <v>-5.9034610487324925E-3</v>
      </c>
      <c r="H205" s="10">
        <f t="shared" si="19"/>
        <v>94</v>
      </c>
      <c r="I205" s="10">
        <f t="shared" si="20"/>
        <v>209.72023328940665</v>
      </c>
      <c r="J205" s="10">
        <f t="shared" si="21"/>
        <v>103.72023328940668</v>
      </c>
      <c r="K205" s="15">
        <f t="shared" si="22"/>
        <v>6428.2203638568817</v>
      </c>
      <c r="L205" s="56"/>
      <c r="M205" s="30"/>
      <c r="O205" s="60">
        <v>42510</v>
      </c>
      <c r="P205" s="71">
        <v>9794.5</v>
      </c>
      <c r="Q205" s="36">
        <v>9896.5</v>
      </c>
      <c r="S205" s="60">
        <v>42508</v>
      </c>
      <c r="T205" s="71">
        <v>17094</v>
      </c>
      <c r="U205" s="36">
        <v>17035</v>
      </c>
      <c r="W205" s="60">
        <v>42509</v>
      </c>
      <c r="X205" s="71">
        <v>8777.2000000000007</v>
      </c>
      <c r="Y205" s="36">
        <v>8730</v>
      </c>
      <c r="AA205" s="60">
        <v>42508</v>
      </c>
      <c r="AB205" s="71">
        <v>6130</v>
      </c>
      <c r="AC205" s="36">
        <v>6111.5</v>
      </c>
      <c r="AE205" s="60">
        <v>42509</v>
      </c>
      <c r="AF205" s="71">
        <v>4319.5</v>
      </c>
      <c r="AG205" s="36">
        <v>4294</v>
      </c>
      <c r="AI205" s="60">
        <v>42510</v>
      </c>
      <c r="AJ205" s="71">
        <v>4317.25</v>
      </c>
      <c r="AK205" s="36">
        <v>4317</v>
      </c>
      <c r="AM205" s="83">
        <v>42510</v>
      </c>
      <c r="AN205" s="81">
        <v>11776.330580093745</v>
      </c>
      <c r="AO205" s="10">
        <v>2831.3855289668186</v>
      </c>
      <c r="AP205" s="10">
        <v>2288.3019206875051</v>
      </c>
      <c r="AQ205" s="10">
        <v>6740.8369756629108</v>
      </c>
      <c r="AR205" s="10">
        <v>1456.2525553525711</v>
      </c>
      <c r="AS205" s="15">
        <v>-1517.0929474167226</v>
      </c>
      <c r="AU205" s="60">
        <v>42508</v>
      </c>
      <c r="AV205" s="81">
        <v>2831.3855289668186</v>
      </c>
      <c r="AW205" s="10">
        <v>3763.8348610691373</v>
      </c>
      <c r="AX205" s="10">
        <v>4826.7405782511742</v>
      </c>
      <c r="AY205" s="10">
        <v>6016.9081937176643</v>
      </c>
      <c r="AZ205" s="15">
        <v>7383.4562076625461</v>
      </c>
      <c r="BF205" s="86"/>
    </row>
    <row r="206" spans="2:58" s="4" customFormat="1" ht="12" customHeight="1" x14ac:dyDescent="0.2">
      <c r="B206" s="28"/>
      <c r="C206" s="38"/>
      <c r="D206" s="60">
        <f t="shared" si="16"/>
        <v>42508</v>
      </c>
      <c r="E206" s="8">
        <f t="shared" si="17"/>
        <v>4297</v>
      </c>
      <c r="F206" s="8">
        <f t="shared" si="18"/>
        <v>4277.5</v>
      </c>
      <c r="G206" s="9">
        <f t="shared" si="23"/>
        <v>-4.538049802187573E-3</v>
      </c>
      <c r="H206" s="10">
        <f t="shared" si="19"/>
        <v>94</v>
      </c>
      <c r="I206" s="10">
        <f t="shared" si="20"/>
        <v>182.41200835850827</v>
      </c>
      <c r="J206" s="10">
        <f t="shared" si="21"/>
        <v>76.412008358508274</v>
      </c>
      <c r="K206" s="15">
        <f t="shared" si="22"/>
        <v>6324.500130567475</v>
      </c>
      <c r="L206" s="56"/>
      <c r="M206" s="30"/>
      <c r="O206" s="60">
        <v>42509</v>
      </c>
      <c r="P206" s="71">
        <v>9942.5</v>
      </c>
      <c r="Q206" s="36">
        <v>9879</v>
      </c>
      <c r="S206" s="60">
        <v>42507</v>
      </c>
      <c r="T206" s="71">
        <v>17390</v>
      </c>
      <c r="U206" s="36">
        <v>17435</v>
      </c>
      <c r="W206" s="60">
        <v>42508</v>
      </c>
      <c r="X206" s="71">
        <v>8678.5</v>
      </c>
      <c r="Y206" s="36">
        <v>8645</v>
      </c>
      <c r="AA206" s="60">
        <v>42507</v>
      </c>
      <c r="AB206" s="71">
        <v>6120.5</v>
      </c>
      <c r="AC206" s="36">
        <v>6134.5</v>
      </c>
      <c r="AE206" s="60">
        <v>42508</v>
      </c>
      <c r="AF206" s="71">
        <v>4297</v>
      </c>
      <c r="AG206" s="36">
        <v>4277.5</v>
      </c>
      <c r="AI206" s="60">
        <v>42509</v>
      </c>
      <c r="AJ206" s="71">
        <v>4332.25</v>
      </c>
      <c r="AK206" s="36">
        <v>4337.75</v>
      </c>
      <c r="AM206" s="83">
        <v>42509</v>
      </c>
      <c r="AN206" s="81">
        <v>11364.223467070995</v>
      </c>
      <c r="AO206" s="10">
        <v>2858.8987564800459</v>
      </c>
      <c r="AP206" s="10">
        <v>2293.5097082123948</v>
      </c>
      <c r="AQ206" s="10">
        <v>6704.0481010537096</v>
      </c>
      <c r="AR206" s="10">
        <v>1446.5305797869362</v>
      </c>
      <c r="AS206" s="15">
        <v>-1475.3480089905067</v>
      </c>
      <c r="AU206" s="60">
        <v>42507</v>
      </c>
      <c r="AV206" s="81">
        <v>2858.8987564800459</v>
      </c>
      <c r="AW206" s="10">
        <v>3788.5614057956818</v>
      </c>
      <c r="AX206" s="10">
        <v>4831.4671229777186</v>
      </c>
      <c r="AY206" s="10">
        <v>6001.6347384442088</v>
      </c>
      <c r="AZ206" s="15">
        <v>7348.1827523890906</v>
      </c>
      <c r="BF206" s="86"/>
    </row>
    <row r="207" spans="2:58" s="4" customFormat="1" ht="12" customHeight="1" x14ac:dyDescent="0.2">
      <c r="B207" s="28"/>
      <c r="C207" s="38"/>
      <c r="D207" s="60">
        <f t="shared" si="16"/>
        <v>42507</v>
      </c>
      <c r="E207" s="8">
        <f t="shared" si="17"/>
        <v>4305.5</v>
      </c>
      <c r="F207" s="8">
        <f t="shared" si="18"/>
        <v>4322</v>
      </c>
      <c r="G207" s="9">
        <f t="shared" si="23"/>
        <v>3.8323075136453373E-3</v>
      </c>
      <c r="H207" s="10">
        <f t="shared" si="19"/>
        <v>168.29716258766356</v>
      </c>
      <c r="I207" s="10">
        <f t="shared" si="20"/>
        <v>94</v>
      </c>
      <c r="J207" s="10">
        <f t="shared" si="21"/>
        <v>62.297162587663593</v>
      </c>
      <c r="K207" s="15">
        <f t="shared" si="22"/>
        <v>6248.0881222089665</v>
      </c>
      <c r="L207" s="56"/>
      <c r="M207" s="30"/>
      <c r="O207" s="60">
        <v>42508</v>
      </c>
      <c r="P207" s="71">
        <v>9871.5</v>
      </c>
      <c r="Q207" s="36">
        <v>9835.5</v>
      </c>
      <c r="S207" s="60">
        <v>42506</v>
      </c>
      <c r="T207" s="71">
        <v>17337</v>
      </c>
      <c r="U207" s="36">
        <v>17260</v>
      </c>
      <c r="W207" s="60">
        <v>42507</v>
      </c>
      <c r="X207" s="71">
        <v>8677.6</v>
      </c>
      <c r="Y207" s="36">
        <v>8749</v>
      </c>
      <c r="AA207" s="60">
        <v>42506</v>
      </c>
      <c r="AB207" s="71">
        <v>6105</v>
      </c>
      <c r="AC207" s="36">
        <v>6050.5</v>
      </c>
      <c r="AE207" s="60">
        <v>42507</v>
      </c>
      <c r="AF207" s="71">
        <v>4305.5</v>
      </c>
      <c r="AG207" s="36">
        <v>4322</v>
      </c>
      <c r="AI207" s="60">
        <v>42508</v>
      </c>
      <c r="AJ207" s="71">
        <v>4319.5</v>
      </c>
      <c r="AK207" s="36">
        <v>4321</v>
      </c>
      <c r="AM207" s="83">
        <v>42508</v>
      </c>
      <c r="AN207" s="81">
        <v>11153.480564073439</v>
      </c>
      <c r="AO207" s="10">
        <v>2886.4119839932732</v>
      </c>
      <c r="AP207" s="10">
        <v>2319.0280495202096</v>
      </c>
      <c r="AQ207" s="10">
        <v>6703.7867121639501</v>
      </c>
      <c r="AR207" s="10">
        <v>1463.2250706049663</v>
      </c>
      <c r="AS207" s="15">
        <v>-1433.6030705642909</v>
      </c>
      <c r="AU207" s="60">
        <v>42506</v>
      </c>
      <c r="AV207" s="81">
        <v>2886.4119839932732</v>
      </c>
      <c r="AW207" s="10">
        <v>3816.0746333089091</v>
      </c>
      <c r="AX207" s="10">
        <v>4853.469855193217</v>
      </c>
      <c r="AY207" s="10">
        <v>6003.6374706597071</v>
      </c>
      <c r="AZ207" s="15">
        <v>7330.185484604589</v>
      </c>
      <c r="BF207" s="86"/>
    </row>
    <row r="208" spans="2:58" s="4" customFormat="1" ht="12" customHeight="1" x14ac:dyDescent="0.2">
      <c r="B208" s="28"/>
      <c r="C208" s="38"/>
      <c r="D208" s="60">
        <f t="shared" si="16"/>
        <v>42506</v>
      </c>
      <c r="E208" s="8">
        <f t="shared" si="17"/>
        <v>4313</v>
      </c>
      <c r="F208" s="8">
        <f t="shared" si="18"/>
        <v>4285.5</v>
      </c>
      <c r="G208" s="9">
        <f t="shared" si="23"/>
        <v>-6.3760723394389058E-3</v>
      </c>
      <c r="H208" s="10">
        <f t="shared" si="19"/>
        <v>94</v>
      </c>
      <c r="I208" s="10">
        <f t="shared" si="20"/>
        <v>219.17245910353492</v>
      </c>
      <c r="J208" s="10">
        <f t="shared" si="21"/>
        <v>113.17245910353495</v>
      </c>
      <c r="K208" s="15">
        <f t="shared" si="22"/>
        <v>6185.790959621303</v>
      </c>
      <c r="L208" s="56"/>
      <c r="M208" s="30"/>
      <c r="O208" s="60">
        <v>42507</v>
      </c>
      <c r="P208" s="71">
        <v>9952.9</v>
      </c>
      <c r="Q208" s="36">
        <v>9996.5</v>
      </c>
      <c r="S208" s="60">
        <v>42503</v>
      </c>
      <c r="T208" s="71">
        <v>17281</v>
      </c>
      <c r="U208" s="36">
        <v>17190</v>
      </c>
      <c r="W208" s="60">
        <v>42506</v>
      </c>
      <c r="X208" s="71">
        <v>8677.2000000000007</v>
      </c>
      <c r="Y208" s="36">
        <v>8613</v>
      </c>
      <c r="AA208" s="60">
        <v>42503</v>
      </c>
      <c r="AB208" s="71">
        <v>6069.5</v>
      </c>
      <c r="AC208" s="36">
        <v>6096</v>
      </c>
      <c r="AE208" s="60">
        <v>42506</v>
      </c>
      <c r="AF208" s="71">
        <v>4313</v>
      </c>
      <c r="AG208" s="36">
        <v>4285.5</v>
      </c>
      <c r="AI208" s="60">
        <v>42507</v>
      </c>
      <c r="AJ208" s="71">
        <v>4375.25</v>
      </c>
      <c r="AK208" s="36">
        <v>4372.75</v>
      </c>
      <c r="AM208" s="83">
        <v>42507</v>
      </c>
      <c r="AN208" s="81">
        <v>11079.730735178429</v>
      </c>
      <c r="AO208" s="10">
        <v>2911.3412343075383</v>
      </c>
      <c r="AP208" s="10">
        <v>2267.2255902303546</v>
      </c>
      <c r="AQ208" s="10">
        <v>6371.5396179529735</v>
      </c>
      <c r="AR208" s="10">
        <v>1479.9195614229964</v>
      </c>
      <c r="AS208" s="15">
        <v>-1391.858132138075</v>
      </c>
      <c r="AU208" s="60">
        <v>42503</v>
      </c>
      <c r="AV208" s="81">
        <v>2911.3412343075383</v>
      </c>
      <c r="AW208" s="10">
        <v>3821.0038836231743</v>
      </c>
      <c r="AX208" s="10">
        <v>4838.3991055074821</v>
      </c>
      <c r="AY208" s="10">
        <v>5968.5667209739722</v>
      </c>
      <c r="AZ208" s="15">
        <v>7275.1147349188541</v>
      </c>
      <c r="BF208" s="86"/>
    </row>
    <row r="209" spans="2:58" s="4" customFormat="1" ht="12" customHeight="1" x14ac:dyDescent="0.2">
      <c r="B209" s="28"/>
      <c r="C209" s="38"/>
      <c r="D209" s="60">
        <f t="shared" si="16"/>
        <v>42503</v>
      </c>
      <c r="E209" s="8">
        <f t="shared" si="17"/>
        <v>4283.5</v>
      </c>
      <c r="F209" s="8">
        <f t="shared" si="18"/>
        <v>4274.5</v>
      </c>
      <c r="G209" s="9">
        <f t="shared" si="23"/>
        <v>-2.1010855608731178E-3</v>
      </c>
      <c r="H209" s="10">
        <f t="shared" si="19"/>
        <v>94</v>
      </c>
      <c r="I209" s="10">
        <f t="shared" si="20"/>
        <v>133.67272353221918</v>
      </c>
      <c r="J209" s="10">
        <f t="shared" si="21"/>
        <v>27.67272353221918</v>
      </c>
      <c r="K209" s="15">
        <f t="shared" si="22"/>
        <v>6072.6185005177676</v>
      </c>
      <c r="L209" s="56"/>
      <c r="M209" s="30"/>
      <c r="O209" s="60">
        <v>42506</v>
      </c>
      <c r="P209" s="71">
        <v>9945.5</v>
      </c>
      <c r="Q209" s="36">
        <v>9882.5</v>
      </c>
      <c r="S209" s="60">
        <v>42502</v>
      </c>
      <c r="T209" s="71">
        <v>17305</v>
      </c>
      <c r="U209" s="36">
        <v>17230</v>
      </c>
      <c r="W209" s="60">
        <v>42503</v>
      </c>
      <c r="X209" s="71">
        <v>8614.7000000000007</v>
      </c>
      <c r="Y209" s="36">
        <v>8587</v>
      </c>
      <c r="AA209" s="60">
        <v>42502</v>
      </c>
      <c r="AB209" s="71">
        <v>6129.5</v>
      </c>
      <c r="AC209" s="36">
        <v>6107.5</v>
      </c>
      <c r="AE209" s="60">
        <v>42503</v>
      </c>
      <c r="AF209" s="71">
        <v>4283.5</v>
      </c>
      <c r="AG209" s="36">
        <v>4274.5</v>
      </c>
      <c r="AI209" s="60">
        <v>42506</v>
      </c>
      <c r="AJ209" s="71">
        <v>4324</v>
      </c>
      <c r="AK209" s="36">
        <v>4316</v>
      </c>
      <c r="AM209" s="83">
        <v>42506</v>
      </c>
      <c r="AN209" s="81">
        <v>10969.292376213642</v>
      </c>
      <c r="AO209" s="10">
        <v>2919.7798687805457</v>
      </c>
      <c r="AP209" s="10">
        <v>2232.0107600544998</v>
      </c>
      <c r="AQ209" s="10">
        <v>6267.3433321536259</v>
      </c>
      <c r="AR209" s="10">
        <v>1460.7453600432332</v>
      </c>
      <c r="AS209" s="15">
        <v>-1350.1131937118591</v>
      </c>
      <c r="AU209" s="60">
        <v>42502</v>
      </c>
      <c r="AV209" s="81">
        <v>2919.7798687805457</v>
      </c>
      <c r="AW209" s="10">
        <v>3809.4425180961816</v>
      </c>
      <c r="AX209" s="10">
        <v>4806.8377399804895</v>
      </c>
      <c r="AY209" s="10">
        <v>5917.0053554469796</v>
      </c>
      <c r="AZ209" s="15">
        <v>7203.5533693918615</v>
      </c>
      <c r="BF209" s="86"/>
    </row>
    <row r="210" spans="2:58" s="4" customFormat="1" ht="12" customHeight="1" x14ac:dyDescent="0.2">
      <c r="B210" s="28"/>
      <c r="C210" s="38"/>
      <c r="D210" s="60">
        <f t="shared" si="16"/>
        <v>42502</v>
      </c>
      <c r="E210" s="8">
        <f t="shared" si="17"/>
        <v>4306.5</v>
      </c>
      <c r="F210" s="8">
        <f t="shared" si="18"/>
        <v>4300</v>
      </c>
      <c r="G210" s="9">
        <f t="shared" si="23"/>
        <v>-1.5093463369325439E-3</v>
      </c>
      <c r="H210" s="10">
        <f t="shared" si="19"/>
        <v>94</v>
      </c>
      <c r="I210" s="10">
        <f t="shared" si="20"/>
        <v>121.83793905340771</v>
      </c>
      <c r="J210" s="10">
        <f t="shared" si="21"/>
        <v>15.837939053407695</v>
      </c>
      <c r="K210" s="15">
        <f t="shared" si="22"/>
        <v>6044.945776985548</v>
      </c>
      <c r="L210" s="56"/>
      <c r="M210" s="30"/>
      <c r="O210" s="60">
        <v>42503</v>
      </c>
      <c r="P210" s="71">
        <v>9861</v>
      </c>
      <c r="Q210" s="36">
        <v>9818</v>
      </c>
      <c r="S210" s="60">
        <v>42501</v>
      </c>
      <c r="T210" s="71">
        <v>17520</v>
      </c>
      <c r="U210" s="36">
        <v>17505</v>
      </c>
      <c r="W210" s="60">
        <v>42502</v>
      </c>
      <c r="X210" s="71">
        <v>8620.6</v>
      </c>
      <c r="Y210" s="36">
        <v>8586</v>
      </c>
      <c r="AA210" s="60">
        <v>42501</v>
      </c>
      <c r="AB210" s="71">
        <v>6110.5</v>
      </c>
      <c r="AC210" s="36">
        <v>6120</v>
      </c>
      <c r="AE210" s="60">
        <v>42502</v>
      </c>
      <c r="AF210" s="71">
        <v>4306.5</v>
      </c>
      <c r="AG210" s="36">
        <v>4300</v>
      </c>
      <c r="AI210" s="60">
        <v>42503</v>
      </c>
      <c r="AJ210" s="71">
        <v>4334.75</v>
      </c>
      <c r="AK210" s="36">
        <v>4337.25</v>
      </c>
      <c r="AM210" s="83">
        <v>42503</v>
      </c>
      <c r="AN210" s="81">
        <v>10761.159498709943</v>
      </c>
      <c r="AO210" s="10">
        <v>2946.8563322915656</v>
      </c>
      <c r="AP210" s="10">
        <v>2257.5291013623146</v>
      </c>
      <c r="AQ210" s="10">
        <v>6201.9916957182768</v>
      </c>
      <c r="AR210" s="10">
        <v>1477.4398508612633</v>
      </c>
      <c r="AS210" s="15">
        <v>-1321.7476625191027</v>
      </c>
      <c r="AU210" s="60">
        <v>42501</v>
      </c>
      <c r="AV210" s="81">
        <v>2946.8563322915656</v>
      </c>
      <c r="AW210" s="10">
        <v>3816.5189816072016</v>
      </c>
      <c r="AX210" s="10">
        <v>4793.9142034915094</v>
      </c>
      <c r="AY210" s="10">
        <v>5884.0818189579995</v>
      </c>
      <c r="AZ210" s="15">
        <v>7150.6298329028814</v>
      </c>
      <c r="BF210" s="86"/>
    </row>
    <row r="211" spans="2:58" s="4" customFormat="1" ht="12" customHeight="1" x14ac:dyDescent="0.2">
      <c r="B211" s="28"/>
      <c r="C211" s="38"/>
      <c r="D211" s="60">
        <f t="shared" si="16"/>
        <v>42501</v>
      </c>
      <c r="E211" s="8">
        <f t="shared" si="17"/>
        <v>4328</v>
      </c>
      <c r="F211" s="8">
        <f t="shared" si="18"/>
        <v>4328</v>
      </c>
      <c r="G211" s="9">
        <f t="shared" si="23"/>
        <v>0</v>
      </c>
      <c r="H211" s="10">
        <f t="shared" si="19"/>
        <v>94</v>
      </c>
      <c r="I211" s="10">
        <f t="shared" si="20"/>
        <v>94</v>
      </c>
      <c r="J211" s="10">
        <f t="shared" si="21"/>
        <v>-12</v>
      </c>
      <c r="K211" s="15">
        <f t="shared" si="22"/>
        <v>6029.1078379321407</v>
      </c>
      <c r="L211" s="56"/>
      <c r="M211" s="30"/>
      <c r="O211" s="60">
        <v>42502</v>
      </c>
      <c r="P211" s="71">
        <v>9978.5</v>
      </c>
      <c r="Q211" s="36">
        <v>9967.5</v>
      </c>
      <c r="S211" s="60">
        <v>42500</v>
      </c>
      <c r="T211" s="71">
        <v>17307</v>
      </c>
      <c r="U211" s="36">
        <v>17420</v>
      </c>
      <c r="W211" s="60">
        <v>42501</v>
      </c>
      <c r="X211" s="71">
        <v>8718.1</v>
      </c>
      <c r="Y211" s="36">
        <v>8739</v>
      </c>
      <c r="AA211" s="60">
        <v>42500</v>
      </c>
      <c r="AB211" s="71">
        <v>6074.5</v>
      </c>
      <c r="AC211" s="36">
        <v>6076</v>
      </c>
      <c r="AE211" s="60">
        <v>42501</v>
      </c>
      <c r="AF211" s="71">
        <v>4328</v>
      </c>
      <c r="AG211" s="36">
        <v>4328</v>
      </c>
      <c r="AI211" s="60">
        <v>42502</v>
      </c>
      <c r="AJ211" s="71">
        <v>4351.5</v>
      </c>
      <c r="AK211" s="36">
        <v>4352.5</v>
      </c>
      <c r="AM211" s="83">
        <v>42502</v>
      </c>
      <c r="AN211" s="81">
        <v>10651.722153067749</v>
      </c>
      <c r="AO211" s="10">
        <v>2974.369559804793</v>
      </c>
      <c r="AP211" s="10">
        <v>2283.0474426701294</v>
      </c>
      <c r="AQ211" s="10">
        <v>6230.2084000072155</v>
      </c>
      <c r="AR211" s="10">
        <v>1494.1343416792934</v>
      </c>
      <c r="AS211" s="15">
        <v>-1280.0027240928869</v>
      </c>
      <c r="AU211" s="60">
        <v>42500</v>
      </c>
      <c r="AV211" s="81">
        <v>2974.369559804793</v>
      </c>
      <c r="AW211" s="10">
        <v>3844.0322091204289</v>
      </c>
      <c r="AX211" s="10">
        <v>4821.4274310047367</v>
      </c>
      <c r="AY211" s="10">
        <v>5911.5950464712269</v>
      </c>
      <c r="AZ211" s="15">
        <v>7167.2631589882621</v>
      </c>
      <c r="BF211" s="86"/>
    </row>
    <row r="212" spans="2:58" s="4" customFormat="1" ht="12" customHeight="1" x14ac:dyDescent="0.2">
      <c r="B212" s="28"/>
      <c r="C212" s="38"/>
      <c r="D212" s="60">
        <f t="shared" ref="D212:D279" si="24">IF(Market="DAX",$O212,IF(Market="FTSEMIB",$S212,IF(Market="IBEX",$W212,IF(Market="UK",$AA212,IF(Market="CAC",$AE212,$AI212)))))</f>
        <v>42500</v>
      </c>
      <c r="E212" s="8">
        <f t="shared" ref="E212:E279" si="25">IF(Market="DAX",$P212,IF(Market="FTSEMIB",$T212,IF(Market="IBEX",$X212,IF(Market="UK",$AB212,IF(Market="CAC",$AF212,$AJ212)))))</f>
        <v>4297.5</v>
      </c>
      <c r="F212" s="8">
        <f t="shared" ref="F212:F279" si="26">IF(Market="DAX",$Q212,IF(Market="FTSEMIB",$U212,IF(Market="IBEX",$Y212,IF(Market="UK",$AC212,IF(Market="CAC",$AG212,$AK212)))))</f>
        <v>4318</v>
      </c>
      <c r="G212" s="9">
        <f t="shared" si="23"/>
        <v>4.77021524141943E-3</v>
      </c>
      <c r="H212" s="10">
        <f t="shared" ref="H212:H280" si="27">MAX(Nominale*$G212-FeeOSLG-FeeInv+InvestIniz,InvestIniz-MaxLoss)</f>
        <v>187.0553171431454</v>
      </c>
      <c r="I212" s="10">
        <f t="shared" ref="I212:I280" si="28">MAX(-Nominale*$G212-FeeOSLG-FeeInv+InvestIniz,InvestIniz-MaxLoss)</f>
        <v>94</v>
      </c>
      <c r="J212" s="10">
        <f t="shared" ref="J212:J280" si="29">$H212+$I212-InvestIniz*2</f>
        <v>81.05531714314543</v>
      </c>
      <c r="K212" s="15">
        <f t="shared" ref="K212:K275" si="30">$J212+$K213</f>
        <v>6041.1078379321407</v>
      </c>
      <c r="L212" s="56"/>
      <c r="M212" s="30"/>
      <c r="O212" s="60">
        <v>42501</v>
      </c>
      <c r="P212" s="71">
        <v>10037</v>
      </c>
      <c r="Q212" s="36">
        <v>10060.5</v>
      </c>
      <c r="S212" s="60">
        <v>42499</v>
      </c>
      <c r="T212" s="71">
        <v>17444</v>
      </c>
      <c r="U212" s="36">
        <v>17600</v>
      </c>
      <c r="W212" s="60">
        <v>42500</v>
      </c>
      <c r="X212" s="71">
        <v>8612.7000000000007</v>
      </c>
      <c r="Y212" s="36">
        <v>8708</v>
      </c>
      <c r="AA212" s="60">
        <v>42499</v>
      </c>
      <c r="AB212" s="71">
        <v>6087.5</v>
      </c>
      <c r="AC212" s="36">
        <v>6121.5</v>
      </c>
      <c r="AE212" s="60">
        <v>42500</v>
      </c>
      <c r="AF212" s="71">
        <v>4297.5</v>
      </c>
      <c r="AG212" s="36">
        <v>4318</v>
      </c>
      <c r="AI212" s="60">
        <v>42501</v>
      </c>
      <c r="AJ212" s="71">
        <v>4392</v>
      </c>
      <c r="AK212" s="36">
        <v>4394.25</v>
      </c>
      <c r="AM212" s="83">
        <v>42501</v>
      </c>
      <c r="AN212" s="81">
        <v>10668.908713177743</v>
      </c>
      <c r="AO212" s="10">
        <v>2957.5431724635851</v>
      </c>
      <c r="AP212" s="10">
        <v>2308.5657839779442</v>
      </c>
      <c r="AQ212" s="10">
        <v>6258.4251042961541</v>
      </c>
      <c r="AR212" s="10">
        <v>1510.8288324973234</v>
      </c>
      <c r="AS212" s="15">
        <v>-1238.257785666671</v>
      </c>
      <c r="AU212" s="60">
        <v>42499</v>
      </c>
      <c r="AV212" s="81">
        <v>2957.5431724635851</v>
      </c>
      <c r="AW212" s="10">
        <v>3807.205821779221</v>
      </c>
      <c r="AX212" s="10">
        <v>4764.6010436635288</v>
      </c>
      <c r="AY212" s="10">
        <v>5834.7686591300189</v>
      </c>
      <c r="AZ212" s="15">
        <v>7070.4367716470542</v>
      </c>
      <c r="BF212" s="86"/>
    </row>
    <row r="213" spans="2:58" s="4" customFormat="1" ht="12" customHeight="1" x14ac:dyDescent="0.2">
      <c r="B213" s="28"/>
      <c r="C213" s="38"/>
      <c r="D213" s="60">
        <f t="shared" si="24"/>
        <v>42499</v>
      </c>
      <c r="E213" s="8">
        <f t="shared" si="25"/>
        <v>4275.5</v>
      </c>
      <c r="F213" s="8">
        <f t="shared" si="26"/>
        <v>4311</v>
      </c>
      <c r="G213" s="9">
        <f t="shared" ref="G213:G276" si="31">(($F213-$E213)/$E213)</f>
        <v>8.3031224418196707E-3</v>
      </c>
      <c r="H213" s="10">
        <f t="shared" si="27"/>
        <v>257.71346115115023</v>
      </c>
      <c r="I213" s="10">
        <f t="shared" si="28"/>
        <v>94</v>
      </c>
      <c r="J213" s="10">
        <f t="shared" si="29"/>
        <v>151.71346115115023</v>
      </c>
      <c r="K213" s="15">
        <f t="shared" si="30"/>
        <v>5960.052520788995</v>
      </c>
      <c r="L213" s="56"/>
      <c r="M213" s="30"/>
      <c r="O213" s="60">
        <v>42500</v>
      </c>
      <c r="P213" s="71">
        <v>9982</v>
      </c>
      <c r="Q213" s="36">
        <v>10034</v>
      </c>
      <c r="S213" s="60">
        <v>42496</v>
      </c>
      <c r="T213" s="71">
        <v>17533</v>
      </c>
      <c r="U213" s="36">
        <v>17550</v>
      </c>
      <c r="W213" s="60">
        <v>42499</v>
      </c>
      <c r="X213" s="71">
        <v>8664.7000000000007</v>
      </c>
      <c r="Y213" s="36">
        <v>8723</v>
      </c>
      <c r="AA213" s="60">
        <v>42496</v>
      </c>
      <c r="AB213" s="71">
        <v>6069</v>
      </c>
      <c r="AC213" s="36">
        <v>6080</v>
      </c>
      <c r="AE213" s="60">
        <v>42499</v>
      </c>
      <c r="AF213" s="71">
        <v>4275.5</v>
      </c>
      <c r="AG213" s="36">
        <v>4311</v>
      </c>
      <c r="AI213" s="60">
        <v>42500</v>
      </c>
      <c r="AJ213" s="71">
        <v>4335.75</v>
      </c>
      <c r="AK213" s="36">
        <v>4334.75</v>
      </c>
      <c r="AM213" s="83">
        <v>42500</v>
      </c>
      <c r="AN213" s="81">
        <v>10660.435140587528</v>
      </c>
      <c r="AO213" s="10">
        <v>2892.441726142235</v>
      </c>
      <c r="AP213" s="10">
        <v>2200.0238527706483</v>
      </c>
      <c r="AQ213" s="10">
        <v>6093.2726761531494</v>
      </c>
      <c r="AR213" s="10">
        <v>1523.7717730779498</v>
      </c>
      <c r="AS213" s="15">
        <v>-1196.5128472404551</v>
      </c>
      <c r="AU213" s="60">
        <v>42496</v>
      </c>
      <c r="AV213" s="81">
        <v>2892.441726142235</v>
      </c>
      <c r="AW213" s="10">
        <v>3722.1043754578709</v>
      </c>
      <c r="AX213" s="10">
        <v>4659.4995973421792</v>
      </c>
      <c r="AY213" s="10">
        <v>5709.6672128086693</v>
      </c>
      <c r="AZ213" s="15">
        <v>6925.3353253257046</v>
      </c>
      <c r="BF213" s="86"/>
    </row>
    <row r="214" spans="2:58" s="4" customFormat="1" ht="12" customHeight="1" x14ac:dyDescent="0.2">
      <c r="B214" s="28"/>
      <c r="C214" s="38"/>
      <c r="D214" s="60">
        <f t="shared" si="24"/>
        <v>42496</v>
      </c>
      <c r="E214" s="8">
        <f t="shared" si="25"/>
        <v>4284</v>
      </c>
      <c r="F214" s="8">
        <f t="shared" si="26"/>
        <v>4271</v>
      </c>
      <c r="G214" s="9">
        <f t="shared" si="31"/>
        <v>-3.0345471521942111E-3</v>
      </c>
      <c r="H214" s="10">
        <f t="shared" si="27"/>
        <v>94</v>
      </c>
      <c r="I214" s="10">
        <f t="shared" si="28"/>
        <v>152.34195535864106</v>
      </c>
      <c r="J214" s="10">
        <f t="shared" si="29"/>
        <v>46.341955358641059</v>
      </c>
      <c r="K214" s="15">
        <f t="shared" si="30"/>
        <v>5808.3390596378449</v>
      </c>
      <c r="L214" s="56"/>
      <c r="M214" s="30"/>
      <c r="O214" s="60">
        <v>42499</v>
      </c>
      <c r="P214" s="71">
        <v>9876.5</v>
      </c>
      <c r="Q214" s="36">
        <v>9960</v>
      </c>
      <c r="S214" s="60">
        <v>42495</v>
      </c>
      <c r="T214" s="71">
        <v>17590</v>
      </c>
      <c r="U214" s="36">
        <v>17655</v>
      </c>
      <c r="W214" s="60">
        <v>42496</v>
      </c>
      <c r="X214" s="71">
        <v>8624.7999999999993</v>
      </c>
      <c r="Y214" s="36">
        <v>8617</v>
      </c>
      <c r="AA214" s="60">
        <v>42495</v>
      </c>
      <c r="AB214" s="71">
        <v>6060</v>
      </c>
      <c r="AC214" s="36">
        <v>6086</v>
      </c>
      <c r="AE214" s="60">
        <v>42496</v>
      </c>
      <c r="AF214" s="71">
        <v>4284</v>
      </c>
      <c r="AG214" s="36">
        <v>4271</v>
      </c>
      <c r="AI214" s="60">
        <v>42499</v>
      </c>
      <c r="AJ214" s="71">
        <v>4328.25</v>
      </c>
      <c r="AK214" s="36">
        <v>4329.75</v>
      </c>
      <c r="AM214" s="83">
        <v>42499</v>
      </c>
      <c r="AN214" s="81">
        <v>10508.55957672347</v>
      </c>
      <c r="AO214" s="10">
        <v>2919.9549536554623</v>
      </c>
      <c r="AP214" s="10">
        <v>2178.2140250749321</v>
      </c>
      <c r="AQ214" s="10">
        <v>6116.7565432094661</v>
      </c>
      <c r="AR214" s="10">
        <v>1466.0565696505714</v>
      </c>
      <c r="AS214" s="15">
        <v>-1154.7679088142393</v>
      </c>
      <c r="AU214" s="60">
        <v>42495</v>
      </c>
      <c r="AV214" s="81">
        <v>2919.9549536554623</v>
      </c>
      <c r="AW214" s="10">
        <v>3749.6176029710982</v>
      </c>
      <c r="AX214" s="10">
        <v>4687.0128248554065</v>
      </c>
      <c r="AY214" s="10">
        <v>5737.1804403218966</v>
      </c>
      <c r="AZ214" s="15">
        <v>6939.6999354320587</v>
      </c>
      <c r="BF214" s="86"/>
    </row>
    <row r="215" spans="2:58" s="4" customFormat="1" ht="12" customHeight="1" x14ac:dyDescent="0.2">
      <c r="B215" s="28"/>
      <c r="C215" s="38"/>
      <c r="D215" s="60">
        <f t="shared" si="24"/>
        <v>42495</v>
      </c>
      <c r="E215" s="8">
        <f t="shared" si="25"/>
        <v>4276.5</v>
      </c>
      <c r="F215" s="8">
        <f t="shared" si="26"/>
        <v>4294.5</v>
      </c>
      <c r="G215" s="9">
        <f t="shared" si="31"/>
        <v>4.2090494563311121E-3</v>
      </c>
      <c r="H215" s="10">
        <f t="shared" si="27"/>
        <v>175.83200144137905</v>
      </c>
      <c r="I215" s="10">
        <f t="shared" si="28"/>
        <v>94</v>
      </c>
      <c r="J215" s="10">
        <f t="shared" si="29"/>
        <v>69.83200144137902</v>
      </c>
      <c r="K215" s="15">
        <f t="shared" si="30"/>
        <v>5761.997104279204</v>
      </c>
      <c r="L215" s="56"/>
      <c r="M215" s="30"/>
      <c r="O215" s="60">
        <v>42496</v>
      </c>
      <c r="P215" s="71">
        <v>9829</v>
      </c>
      <c r="Q215" s="36">
        <v>9814</v>
      </c>
      <c r="S215" s="60">
        <v>42494</v>
      </c>
      <c r="T215" s="71">
        <v>17614</v>
      </c>
      <c r="U215" s="36">
        <v>17595</v>
      </c>
      <c r="W215" s="60">
        <v>42495</v>
      </c>
      <c r="X215" s="71">
        <v>8613.7999999999993</v>
      </c>
      <c r="Y215" s="36">
        <v>8662</v>
      </c>
      <c r="AA215" s="60">
        <v>42494</v>
      </c>
      <c r="AB215" s="71">
        <v>6148</v>
      </c>
      <c r="AC215" s="36">
        <v>6156.5</v>
      </c>
      <c r="AE215" s="60">
        <v>42495</v>
      </c>
      <c r="AF215" s="71">
        <v>4276.5</v>
      </c>
      <c r="AG215" s="36">
        <v>4294.5</v>
      </c>
      <c r="AI215" s="60">
        <v>42496</v>
      </c>
      <c r="AJ215" s="71">
        <v>4300.25</v>
      </c>
      <c r="AK215" s="36">
        <v>4299.25</v>
      </c>
      <c r="AM215" s="83">
        <v>42496</v>
      </c>
      <c r="AN215" s="81">
        <v>10194.432257375845</v>
      </c>
      <c r="AO215" s="10">
        <v>2947.4681811686896</v>
      </c>
      <c r="AP215" s="10">
        <v>2203.7323663827469</v>
      </c>
      <c r="AQ215" s="10">
        <v>6016.3434432087215</v>
      </c>
      <c r="AR215" s="10">
        <v>1482.7510604686015</v>
      </c>
      <c r="AS215" s="15">
        <v>-1113.0229703880234</v>
      </c>
      <c r="AU215" s="60">
        <v>42494</v>
      </c>
      <c r="AV215" s="81">
        <v>2947.4681811686896</v>
      </c>
      <c r="AW215" s="10">
        <v>3769.4685885298722</v>
      </c>
      <c r="AX215" s="10">
        <v>4686.863810414181</v>
      </c>
      <c r="AY215" s="10">
        <v>5717.0314258806711</v>
      </c>
      <c r="AZ215" s="15">
        <v>6899.5509209908332</v>
      </c>
      <c r="BF215" s="86"/>
    </row>
    <row r="216" spans="2:58" s="4" customFormat="1" ht="12" customHeight="1" x14ac:dyDescent="0.2">
      <c r="B216" s="28"/>
      <c r="C216" s="38"/>
      <c r="D216" s="60">
        <f t="shared" si="24"/>
        <v>42494</v>
      </c>
      <c r="E216" s="8">
        <f t="shared" si="25"/>
        <v>4322.5</v>
      </c>
      <c r="F216" s="8">
        <f t="shared" si="26"/>
        <v>4329.5</v>
      </c>
      <c r="G216" s="9">
        <f t="shared" si="31"/>
        <v>1.6194331983805667E-3</v>
      </c>
      <c r="H216" s="10">
        <f t="shared" si="27"/>
        <v>124.03967628236816</v>
      </c>
      <c r="I216" s="10">
        <f t="shared" si="28"/>
        <v>94</v>
      </c>
      <c r="J216" s="10">
        <f t="shared" si="29"/>
        <v>18.039676282368163</v>
      </c>
      <c r="K216" s="15">
        <f t="shared" si="30"/>
        <v>5692.1651028378246</v>
      </c>
      <c r="L216" s="56"/>
      <c r="M216" s="30"/>
      <c r="O216" s="60">
        <v>42495</v>
      </c>
      <c r="P216" s="71">
        <v>9828</v>
      </c>
      <c r="Q216" s="36">
        <v>9890</v>
      </c>
      <c r="S216" s="60">
        <v>42493</v>
      </c>
      <c r="T216" s="71">
        <v>18040</v>
      </c>
      <c r="U216" s="36">
        <v>18015</v>
      </c>
      <c r="W216" s="60">
        <v>42494</v>
      </c>
      <c r="X216" s="71">
        <v>8744.2999999999993</v>
      </c>
      <c r="Y216" s="36">
        <v>8735</v>
      </c>
      <c r="AA216" s="60">
        <v>42493</v>
      </c>
      <c r="AB216" s="71">
        <v>6212</v>
      </c>
      <c r="AC216" s="36">
        <v>6247</v>
      </c>
      <c r="AE216" s="60">
        <v>42494</v>
      </c>
      <c r="AF216" s="71">
        <v>4322.5</v>
      </c>
      <c r="AG216" s="36">
        <v>4329.5</v>
      </c>
      <c r="AI216" s="60">
        <v>42495</v>
      </c>
      <c r="AJ216" s="71">
        <v>4309.75</v>
      </c>
      <c r="AK216" s="36">
        <v>4308.25</v>
      </c>
      <c r="AM216" s="83">
        <v>42495</v>
      </c>
      <c r="AN216" s="81">
        <v>10211.61881748584</v>
      </c>
      <c r="AO216" s="10">
        <v>2974.9814086819169</v>
      </c>
      <c r="AP216" s="10">
        <v>2204.5780958144278</v>
      </c>
      <c r="AQ216" s="10">
        <v>6044.5601474976602</v>
      </c>
      <c r="AR216" s="10">
        <v>1499.4455512866316</v>
      </c>
      <c r="AS216" s="15">
        <v>-1071.2780319618075</v>
      </c>
      <c r="AU216" s="60">
        <v>42493</v>
      </c>
      <c r="AV216" s="81">
        <v>2974.9814086819169</v>
      </c>
      <c r="AW216" s="10">
        <v>3796.9818160430996</v>
      </c>
      <c r="AX216" s="10">
        <v>4714.3770379274083</v>
      </c>
      <c r="AY216" s="10">
        <v>5744.5446533938984</v>
      </c>
      <c r="AZ216" s="15">
        <v>6911.7337865925701</v>
      </c>
      <c r="BF216" s="86"/>
    </row>
    <row r="217" spans="2:58" s="4" customFormat="1" ht="12" customHeight="1" x14ac:dyDescent="0.2">
      <c r="B217" s="28"/>
      <c r="C217" s="38"/>
      <c r="D217" s="60">
        <f t="shared" si="24"/>
        <v>42493</v>
      </c>
      <c r="E217" s="8">
        <f t="shared" si="25"/>
        <v>4393.5</v>
      </c>
      <c r="F217" s="8">
        <f t="shared" si="26"/>
        <v>4399</v>
      </c>
      <c r="G217" s="9">
        <f t="shared" si="31"/>
        <v>1.2518493228633209E-3</v>
      </c>
      <c r="H217" s="10">
        <f t="shared" si="27"/>
        <v>116.68799877202325</v>
      </c>
      <c r="I217" s="10">
        <f t="shared" si="28"/>
        <v>94</v>
      </c>
      <c r="J217" s="10">
        <f t="shared" si="29"/>
        <v>10.687998772023263</v>
      </c>
      <c r="K217" s="15">
        <f t="shared" si="30"/>
        <v>5674.1254265554562</v>
      </c>
      <c r="L217" s="56"/>
      <c r="M217" s="30"/>
      <c r="O217" s="60">
        <v>42494</v>
      </c>
      <c r="P217" s="71">
        <v>9956.5</v>
      </c>
      <c r="Q217" s="36">
        <v>9955</v>
      </c>
      <c r="S217" s="60">
        <v>42492</v>
      </c>
      <c r="T217" s="71">
        <v>18249</v>
      </c>
      <c r="U217" s="36">
        <v>18300</v>
      </c>
      <c r="W217" s="60">
        <v>42493</v>
      </c>
      <c r="X217" s="71">
        <v>8982.1</v>
      </c>
      <c r="Y217" s="36">
        <v>8967</v>
      </c>
      <c r="AA217" s="60">
        <v>42489</v>
      </c>
      <c r="AB217" s="71">
        <v>6270.5</v>
      </c>
      <c r="AC217" s="36">
        <v>6238</v>
      </c>
      <c r="AE217" s="60">
        <v>42493</v>
      </c>
      <c r="AF217" s="71">
        <v>4393.5</v>
      </c>
      <c r="AG217" s="36">
        <v>4399</v>
      </c>
      <c r="AI217" s="60">
        <v>42494</v>
      </c>
      <c r="AJ217" s="71">
        <v>4334.5</v>
      </c>
      <c r="AK217" s="36">
        <v>4335.5</v>
      </c>
      <c r="AM217" s="83">
        <v>42494</v>
      </c>
      <c r="AN217" s="81">
        <v>10004.786782115521</v>
      </c>
      <c r="AO217" s="10">
        <v>3002.4946361951443</v>
      </c>
      <c r="AP217" s="10">
        <v>2230.0964371222426</v>
      </c>
      <c r="AQ217" s="10">
        <v>5876.9556857335656</v>
      </c>
      <c r="AR217" s="10">
        <v>1516.1400421046617</v>
      </c>
      <c r="AS217" s="15">
        <v>-1029.5330935355917</v>
      </c>
      <c r="AU217" s="60">
        <v>42492</v>
      </c>
      <c r="AV217" s="81">
        <v>3002.4946361951443</v>
      </c>
      <c r="AW217" s="10">
        <v>3824.4950435563269</v>
      </c>
      <c r="AX217" s="10">
        <v>4741.8902654406356</v>
      </c>
      <c r="AY217" s="10">
        <v>5770.5850808977402</v>
      </c>
      <c r="AZ217" s="15">
        <v>6917.7742140964119</v>
      </c>
      <c r="BF217" s="86"/>
    </row>
    <row r="218" spans="2:58" s="4" customFormat="1" ht="12" customHeight="1" x14ac:dyDescent="0.2">
      <c r="B218" s="28"/>
      <c r="C218" s="38"/>
      <c r="D218" s="60">
        <f t="shared" si="24"/>
        <v>42492</v>
      </c>
      <c r="E218" s="8">
        <f t="shared" si="25"/>
        <v>4375.5</v>
      </c>
      <c r="F218" s="8">
        <f t="shared" si="26"/>
        <v>4382.5</v>
      </c>
      <c r="G218" s="9">
        <f t="shared" si="31"/>
        <v>1.599817163752714E-3</v>
      </c>
      <c r="H218" s="10">
        <f t="shared" si="27"/>
        <v>123.64735558981111</v>
      </c>
      <c r="I218" s="10">
        <f t="shared" si="28"/>
        <v>94</v>
      </c>
      <c r="J218" s="10">
        <f t="shared" si="29"/>
        <v>17.647355589811127</v>
      </c>
      <c r="K218" s="15">
        <f t="shared" si="30"/>
        <v>5663.4374277834331</v>
      </c>
      <c r="L218" s="56"/>
      <c r="M218" s="30"/>
      <c r="O218" s="60">
        <v>42493</v>
      </c>
      <c r="P218" s="71">
        <v>10122</v>
      </c>
      <c r="Q218" s="36">
        <v>10135</v>
      </c>
      <c r="S218" s="60">
        <v>42489</v>
      </c>
      <c r="T218" s="71">
        <v>18578</v>
      </c>
      <c r="U218" s="36">
        <v>18400</v>
      </c>
      <c r="W218" s="60">
        <v>42492</v>
      </c>
      <c r="X218" s="71">
        <v>9005</v>
      </c>
      <c r="Y218" s="36">
        <v>9034</v>
      </c>
      <c r="AA218" s="60">
        <v>42488</v>
      </c>
      <c r="AB218" s="71">
        <v>6268</v>
      </c>
      <c r="AC218" s="36">
        <v>6283.5</v>
      </c>
      <c r="AE218" s="60">
        <v>42492</v>
      </c>
      <c r="AF218" s="71">
        <v>4375.5</v>
      </c>
      <c r="AG218" s="36">
        <v>4382.5</v>
      </c>
      <c r="AI218" s="60">
        <v>42493</v>
      </c>
      <c r="AJ218" s="71">
        <v>4369</v>
      </c>
      <c r="AK218" s="36">
        <v>4372</v>
      </c>
      <c r="AM218" s="83">
        <v>42493</v>
      </c>
      <c r="AN218" s="81">
        <v>10021.973342225516</v>
      </c>
      <c r="AO218" s="10">
        <v>3030.0078637083716</v>
      </c>
      <c r="AP218" s="10">
        <v>2255.6147784300574</v>
      </c>
      <c r="AQ218" s="10">
        <v>5731.9140498388042</v>
      </c>
      <c r="AR218" s="10">
        <v>1532.8345329226918</v>
      </c>
      <c r="AS218" s="15">
        <v>-987.78815510937579</v>
      </c>
      <c r="AU218" s="60">
        <v>42489</v>
      </c>
      <c r="AV218" s="81">
        <v>3030.0078637083716</v>
      </c>
      <c r="AW218" s="10">
        <v>3852.0082710695542</v>
      </c>
      <c r="AX218" s="10">
        <v>4759.7534055822571</v>
      </c>
      <c r="AY218" s="10">
        <v>5768.4482210393617</v>
      </c>
      <c r="AZ218" s="15">
        <v>6895.6373542380334</v>
      </c>
      <c r="BF218" s="86"/>
    </row>
    <row r="219" spans="2:58" s="4" customFormat="1" ht="12" customHeight="1" x14ac:dyDescent="0.2">
      <c r="B219" s="28"/>
      <c r="C219" s="38"/>
      <c r="D219" s="60">
        <f t="shared" si="24"/>
        <v>42489</v>
      </c>
      <c r="E219" s="8">
        <f t="shared" si="25"/>
        <v>4501</v>
      </c>
      <c r="F219" s="8">
        <f t="shared" si="26"/>
        <v>4442.5</v>
      </c>
      <c r="G219" s="9">
        <f t="shared" si="31"/>
        <v>-1.2997111752943791E-2</v>
      </c>
      <c r="H219" s="10">
        <f t="shared" si="27"/>
        <v>94</v>
      </c>
      <c r="I219" s="10">
        <f t="shared" si="28"/>
        <v>351.59324737363261</v>
      </c>
      <c r="J219" s="10">
        <f t="shared" si="29"/>
        <v>245.59324737363261</v>
      </c>
      <c r="K219" s="15">
        <f t="shared" si="30"/>
        <v>5645.7900721936221</v>
      </c>
      <c r="L219" s="56"/>
      <c r="M219" s="30"/>
      <c r="O219" s="60">
        <v>42492</v>
      </c>
      <c r="P219" s="71">
        <v>10085.5</v>
      </c>
      <c r="Q219" s="36">
        <v>10080.5</v>
      </c>
      <c r="S219" s="60">
        <v>42488</v>
      </c>
      <c r="T219" s="71">
        <v>18347</v>
      </c>
      <c r="U219" s="36">
        <v>18230</v>
      </c>
      <c r="W219" s="60">
        <v>42489</v>
      </c>
      <c r="X219" s="71">
        <v>9222.2999999999993</v>
      </c>
      <c r="Y219" s="36">
        <v>9118</v>
      </c>
      <c r="AA219" s="60">
        <v>42487</v>
      </c>
      <c r="AB219" s="71">
        <v>6240</v>
      </c>
      <c r="AC219" s="36">
        <v>6238.5</v>
      </c>
      <c r="AE219" s="60">
        <v>42489</v>
      </c>
      <c r="AF219" s="71">
        <v>4501</v>
      </c>
      <c r="AG219" s="36">
        <v>4442.5</v>
      </c>
      <c r="AI219" s="60">
        <v>42492</v>
      </c>
      <c r="AJ219" s="71">
        <v>4331.5</v>
      </c>
      <c r="AK219" s="36">
        <v>4337</v>
      </c>
      <c r="AM219" s="83">
        <v>42492</v>
      </c>
      <c r="AN219" s="81">
        <v>10039.15990233551</v>
      </c>
      <c r="AO219" s="10">
        <v>2952.1399753657283</v>
      </c>
      <c r="AP219" s="10">
        <v>2281.1331197378722</v>
      </c>
      <c r="AQ219" s="10">
        <v>5722.3784964312636</v>
      </c>
      <c r="AR219" s="10">
        <v>1549.5290237407219</v>
      </c>
      <c r="AS219" s="15">
        <v>-946.04321668315993</v>
      </c>
      <c r="AU219" s="60">
        <v>42488</v>
      </c>
      <c r="AV219" s="81">
        <v>2952.1399753657283</v>
      </c>
      <c r="AW219" s="10">
        <v>3754.140382726911</v>
      </c>
      <c r="AX219" s="10">
        <v>4641.8855172396134</v>
      </c>
      <c r="AY219" s="10">
        <v>5630.580332696718</v>
      </c>
      <c r="AZ219" s="15">
        <v>6737.7694658953897</v>
      </c>
      <c r="BF219" s="86"/>
    </row>
    <row r="220" spans="2:58" s="4" customFormat="1" ht="12" customHeight="1" x14ac:dyDescent="0.2">
      <c r="B220" s="28"/>
      <c r="C220" s="38"/>
      <c r="D220" s="60">
        <f t="shared" si="24"/>
        <v>42488</v>
      </c>
      <c r="E220" s="8">
        <f t="shared" si="25"/>
        <v>4503</v>
      </c>
      <c r="F220" s="8">
        <f t="shared" si="26"/>
        <v>4473</v>
      </c>
      <c r="G220" s="9">
        <f t="shared" si="31"/>
        <v>-6.6622251832111927E-3</v>
      </c>
      <c r="H220" s="10">
        <f t="shared" si="27"/>
        <v>94</v>
      </c>
      <c r="I220" s="10">
        <f t="shared" si="28"/>
        <v>224.89551597898065</v>
      </c>
      <c r="J220" s="10">
        <f t="shared" si="29"/>
        <v>118.89551597898065</v>
      </c>
      <c r="K220" s="15">
        <f t="shared" si="30"/>
        <v>5400.1968248199892</v>
      </c>
      <c r="L220" s="56"/>
      <c r="M220" s="30"/>
      <c r="O220" s="60">
        <v>42489</v>
      </c>
      <c r="P220" s="71">
        <v>10342.5</v>
      </c>
      <c r="Q220" s="36">
        <v>10229</v>
      </c>
      <c r="S220" s="60">
        <v>42487</v>
      </c>
      <c r="T220" s="71">
        <v>18293</v>
      </c>
      <c r="U220" s="36">
        <v>18295</v>
      </c>
      <c r="W220" s="60">
        <v>42488</v>
      </c>
      <c r="X220" s="71">
        <v>9262.9</v>
      </c>
      <c r="Y220" s="36">
        <v>9170</v>
      </c>
      <c r="AA220" s="60">
        <v>42486</v>
      </c>
      <c r="AB220" s="71">
        <v>6211</v>
      </c>
      <c r="AC220" s="36">
        <v>6228</v>
      </c>
      <c r="AE220" s="60">
        <v>42488</v>
      </c>
      <c r="AF220" s="71">
        <v>4503</v>
      </c>
      <c r="AG220" s="36">
        <v>4473</v>
      </c>
      <c r="AI220" s="60">
        <v>42489</v>
      </c>
      <c r="AJ220" s="71">
        <v>4382</v>
      </c>
      <c r="AK220" s="36">
        <v>4383.5</v>
      </c>
      <c r="AM220" s="83">
        <v>42489</v>
      </c>
      <c r="AN220" s="81">
        <v>10056.346462445505</v>
      </c>
      <c r="AO220" s="10">
        <v>2938.3553017184067</v>
      </c>
      <c r="AP220" s="10">
        <v>2167.7014269412321</v>
      </c>
      <c r="AQ220" s="10">
        <v>5750.5952007202022</v>
      </c>
      <c r="AR220" s="10">
        <v>1397.9340340908611</v>
      </c>
      <c r="AS220" s="15">
        <v>-904.29827825694406</v>
      </c>
      <c r="AU220" s="60">
        <v>42487</v>
      </c>
      <c r="AV220" s="81">
        <v>2938.3553017184067</v>
      </c>
      <c r="AW220" s="10">
        <v>3720.3557090795894</v>
      </c>
      <c r="AX220" s="10">
        <v>4588.1008435922922</v>
      </c>
      <c r="AY220" s="10">
        <v>5556.7956590493968</v>
      </c>
      <c r="AZ220" s="15">
        <v>6643.9847922480685</v>
      </c>
      <c r="BF220" s="86"/>
    </row>
    <row r="221" spans="2:58" s="4" customFormat="1" ht="12" customHeight="1" x14ac:dyDescent="0.2">
      <c r="B221" s="28"/>
      <c r="C221" s="38"/>
      <c r="D221" s="60">
        <f t="shared" si="24"/>
        <v>42487</v>
      </c>
      <c r="E221" s="8">
        <f t="shared" si="25"/>
        <v>4476</v>
      </c>
      <c r="F221" s="8">
        <f t="shared" si="26"/>
        <v>4472</v>
      </c>
      <c r="G221" s="9">
        <f t="shared" si="31"/>
        <v>-8.9365504915102768E-4</v>
      </c>
      <c r="H221" s="10">
        <f t="shared" si="27"/>
        <v>94</v>
      </c>
      <c r="I221" s="10">
        <f t="shared" si="28"/>
        <v>109.52411329777739</v>
      </c>
      <c r="J221" s="10">
        <f t="shared" si="29"/>
        <v>3.5241132977773759</v>
      </c>
      <c r="K221" s="15">
        <f t="shared" si="30"/>
        <v>5281.3013088410089</v>
      </c>
      <c r="L221" s="56"/>
      <c r="M221" s="30"/>
      <c r="O221" s="60">
        <v>42488</v>
      </c>
      <c r="P221" s="71">
        <v>10328.5</v>
      </c>
      <c r="Q221" s="36">
        <v>10281.5</v>
      </c>
      <c r="S221" s="60">
        <v>42486</v>
      </c>
      <c r="T221" s="71">
        <v>18002</v>
      </c>
      <c r="U221" s="36">
        <v>18135</v>
      </c>
      <c r="W221" s="60">
        <v>42487</v>
      </c>
      <c r="X221" s="71">
        <v>9235.7000000000007</v>
      </c>
      <c r="Y221" s="36">
        <v>9220</v>
      </c>
      <c r="AA221" s="60">
        <v>42485</v>
      </c>
      <c r="AB221" s="71">
        <v>6251.5</v>
      </c>
      <c r="AC221" s="36">
        <v>6275.5</v>
      </c>
      <c r="AE221" s="60">
        <v>42487</v>
      </c>
      <c r="AF221" s="71">
        <v>4476</v>
      </c>
      <c r="AG221" s="36">
        <v>4472</v>
      </c>
      <c r="AI221" s="60">
        <v>42488</v>
      </c>
      <c r="AJ221" s="71">
        <v>4423.75</v>
      </c>
      <c r="AK221" s="36">
        <v>4432</v>
      </c>
      <c r="AM221" s="83">
        <v>42488</v>
      </c>
      <c r="AN221" s="81">
        <v>9616.2329501388867</v>
      </c>
      <c r="AO221" s="10">
        <v>2965.8685292316341</v>
      </c>
      <c r="AP221" s="10">
        <v>2079.8754676682274</v>
      </c>
      <c r="AQ221" s="10">
        <v>5727.8495840995774</v>
      </c>
      <c r="AR221" s="10">
        <v>1373.0367758356524</v>
      </c>
      <c r="AS221" s="15">
        <v>-862.55333983072819</v>
      </c>
      <c r="AU221" s="60">
        <v>42486</v>
      </c>
      <c r="AV221" s="81">
        <v>2965.8685292316341</v>
      </c>
      <c r="AW221" s="10">
        <v>3747.8689365928167</v>
      </c>
      <c r="AX221" s="10">
        <v>4615.6140711055195</v>
      </c>
      <c r="AY221" s="10">
        <v>5584.3088865626241</v>
      </c>
      <c r="AZ221" s="15">
        <v>6671.4980197612958</v>
      </c>
      <c r="BF221" s="86"/>
    </row>
    <row r="222" spans="2:58" s="4" customFormat="1" ht="12" customHeight="1" x14ac:dyDescent="0.2">
      <c r="B222" s="28"/>
      <c r="C222" s="38"/>
      <c r="D222" s="60">
        <f t="shared" si="24"/>
        <v>42486</v>
      </c>
      <c r="E222" s="8">
        <f t="shared" si="25"/>
        <v>4480</v>
      </c>
      <c r="F222" s="8">
        <f t="shared" si="26"/>
        <v>4491</v>
      </c>
      <c r="G222" s="9">
        <f t="shared" si="31"/>
        <v>2.4553571428571428E-3</v>
      </c>
      <c r="H222" s="10">
        <f t="shared" si="27"/>
        <v>140.75815517189969</v>
      </c>
      <c r="I222" s="10">
        <f t="shared" si="28"/>
        <v>94</v>
      </c>
      <c r="J222" s="10">
        <f t="shared" si="29"/>
        <v>34.758155171899688</v>
      </c>
      <c r="K222" s="15">
        <f t="shared" si="30"/>
        <v>5277.7771955432318</v>
      </c>
      <c r="L222" s="56"/>
      <c r="M222" s="30"/>
      <c r="O222" s="60">
        <v>42487</v>
      </c>
      <c r="P222" s="71">
        <v>10301.5</v>
      </c>
      <c r="Q222" s="36">
        <v>10283</v>
      </c>
      <c r="S222" s="60">
        <v>42485</v>
      </c>
      <c r="T222" s="71">
        <v>18286</v>
      </c>
      <c r="U222" s="36">
        <v>18305</v>
      </c>
      <c r="W222" s="60">
        <v>42486</v>
      </c>
      <c r="X222" s="71">
        <v>9085.6</v>
      </c>
      <c r="Y222" s="36">
        <v>9119</v>
      </c>
      <c r="AA222" s="60">
        <v>42482</v>
      </c>
      <c r="AB222" s="71">
        <v>6342</v>
      </c>
      <c r="AC222" s="36">
        <v>6299</v>
      </c>
      <c r="AE222" s="60">
        <v>42486</v>
      </c>
      <c r="AF222" s="71">
        <v>4480</v>
      </c>
      <c r="AG222" s="36">
        <v>4491</v>
      </c>
      <c r="AI222" s="60">
        <v>42487</v>
      </c>
      <c r="AJ222" s="71">
        <v>4452.5</v>
      </c>
      <c r="AK222" s="36">
        <v>4405</v>
      </c>
      <c r="AM222" s="83">
        <v>42487</v>
      </c>
      <c r="AN222" s="81">
        <v>9497.3004520073118</v>
      </c>
      <c r="AO222" s="10">
        <v>2931.8637831393421</v>
      </c>
      <c r="AP222" s="10">
        <v>2105.3938089760422</v>
      </c>
      <c r="AQ222" s="10">
        <v>5650.0040051875003</v>
      </c>
      <c r="AR222" s="10">
        <v>1389.7312666536825</v>
      </c>
      <c r="AS222" s="15">
        <v>-834.92755047068613</v>
      </c>
      <c r="AU222" s="60">
        <v>42485</v>
      </c>
      <c r="AV222" s="81">
        <v>2931.8637831393421</v>
      </c>
      <c r="AW222" s="10">
        <v>3693.8641905005247</v>
      </c>
      <c r="AX222" s="10">
        <v>4541.609325013228</v>
      </c>
      <c r="AY222" s="10">
        <v>5490.3041404703326</v>
      </c>
      <c r="AZ222" s="15">
        <v>6557.4932736690043</v>
      </c>
      <c r="BF222" s="86"/>
    </row>
    <row r="223" spans="2:58" s="4" customFormat="1" ht="12" customHeight="1" x14ac:dyDescent="0.2">
      <c r="B223" s="28"/>
      <c r="C223" s="38"/>
      <c r="D223" s="60">
        <f t="shared" si="24"/>
        <v>42485</v>
      </c>
      <c r="E223" s="8">
        <f t="shared" si="25"/>
        <v>4503</v>
      </c>
      <c r="F223" s="8">
        <f t="shared" si="26"/>
        <v>4498</v>
      </c>
      <c r="G223" s="9">
        <f t="shared" si="31"/>
        <v>-1.1103708638685321E-3</v>
      </c>
      <c r="H223" s="10">
        <f t="shared" si="27"/>
        <v>94</v>
      </c>
      <c r="I223" s="10">
        <f t="shared" si="28"/>
        <v>113.85842959212748</v>
      </c>
      <c r="J223" s="10">
        <f t="shared" si="29"/>
        <v>7.8584295921274929</v>
      </c>
      <c r="K223" s="15">
        <f t="shared" si="30"/>
        <v>5243.0190403713323</v>
      </c>
      <c r="L223" s="56"/>
      <c r="M223" s="30"/>
      <c r="O223" s="60">
        <v>42486</v>
      </c>
      <c r="P223" s="71">
        <v>10329.5</v>
      </c>
      <c r="Q223" s="36">
        <v>10353</v>
      </c>
      <c r="S223" s="60">
        <v>42482</v>
      </c>
      <c r="T223" s="71">
        <v>18318</v>
      </c>
      <c r="U223" s="36">
        <v>18325</v>
      </c>
      <c r="W223" s="60">
        <v>42485</v>
      </c>
      <c r="X223" s="71">
        <v>9162.7999999999993</v>
      </c>
      <c r="Y223" s="36">
        <v>9162</v>
      </c>
      <c r="AA223" s="60">
        <v>42481</v>
      </c>
      <c r="AB223" s="71">
        <v>6370.5</v>
      </c>
      <c r="AC223" s="36">
        <v>6369</v>
      </c>
      <c r="AE223" s="60">
        <v>42485</v>
      </c>
      <c r="AF223" s="71">
        <v>4503</v>
      </c>
      <c r="AG223" s="36">
        <v>4498</v>
      </c>
      <c r="AI223" s="60">
        <v>42486</v>
      </c>
      <c r="AJ223" s="71">
        <v>4472.25</v>
      </c>
      <c r="AK223" s="36">
        <v>4472.25</v>
      </c>
      <c r="AM223" s="83">
        <v>42486</v>
      </c>
      <c r="AN223" s="81">
        <v>9514.4870121173062</v>
      </c>
      <c r="AO223" s="10">
        <v>2959.3770106525694</v>
      </c>
      <c r="AP223" s="10">
        <v>2130.9121502838575</v>
      </c>
      <c r="AQ223" s="10">
        <v>5425.1025812361013</v>
      </c>
      <c r="AR223" s="10">
        <v>1406.4257574717126</v>
      </c>
      <c r="AS223" s="15">
        <v>-1247.4632788993524</v>
      </c>
      <c r="AU223" s="60">
        <v>42482</v>
      </c>
      <c r="AV223" s="81">
        <v>2959.3770106525694</v>
      </c>
      <c r="AW223" s="10">
        <v>3721.377418013752</v>
      </c>
      <c r="AX223" s="10">
        <v>4569.1225525264554</v>
      </c>
      <c r="AY223" s="10">
        <v>5517.81736798356</v>
      </c>
      <c r="AZ223" s="15">
        <v>6570.4689621275757</v>
      </c>
      <c r="BF223" s="86"/>
    </row>
    <row r="224" spans="2:58" s="4" customFormat="1" ht="12" customHeight="1" x14ac:dyDescent="0.2">
      <c r="B224" s="28"/>
      <c r="C224" s="38"/>
      <c r="D224" s="60">
        <f t="shared" si="24"/>
        <v>42482</v>
      </c>
      <c r="E224" s="8">
        <f t="shared" si="25"/>
        <v>4514</v>
      </c>
      <c r="F224" s="8">
        <f t="shared" si="26"/>
        <v>4505</v>
      </c>
      <c r="G224" s="9">
        <f t="shared" si="31"/>
        <v>-1.9937970757642888E-3</v>
      </c>
      <c r="H224" s="10">
        <f t="shared" si="27"/>
        <v>94</v>
      </c>
      <c r="I224" s="10">
        <f t="shared" si="28"/>
        <v>131.5269538300426</v>
      </c>
      <c r="J224" s="10">
        <f t="shared" si="29"/>
        <v>25.526953830042601</v>
      </c>
      <c r="K224" s="15">
        <f t="shared" si="30"/>
        <v>5235.1606107792049</v>
      </c>
      <c r="L224" s="56"/>
      <c r="M224" s="30"/>
      <c r="O224" s="60">
        <v>42485</v>
      </c>
      <c r="P224" s="71">
        <v>10396.5</v>
      </c>
      <c r="Q224" s="36">
        <v>10398</v>
      </c>
      <c r="S224" s="60">
        <v>42481</v>
      </c>
      <c r="T224" s="71">
        <v>18248</v>
      </c>
      <c r="U224" s="36">
        <v>18285</v>
      </c>
      <c r="W224" s="60">
        <v>42482</v>
      </c>
      <c r="X224" s="71">
        <v>9145.7000000000007</v>
      </c>
      <c r="Y224" s="36">
        <v>9122</v>
      </c>
      <c r="AA224" s="60">
        <v>42480</v>
      </c>
      <c r="AB224" s="71">
        <v>6357</v>
      </c>
      <c r="AC224" s="36">
        <v>6350.5</v>
      </c>
      <c r="AE224" s="60">
        <v>42482</v>
      </c>
      <c r="AF224" s="71">
        <v>4514</v>
      </c>
      <c r="AG224" s="36">
        <v>4505</v>
      </c>
      <c r="AI224" s="60">
        <v>42485</v>
      </c>
      <c r="AJ224" s="71">
        <v>4465.75</v>
      </c>
      <c r="AK224" s="36">
        <v>4477</v>
      </c>
      <c r="AM224" s="83">
        <v>42485</v>
      </c>
      <c r="AN224" s="81">
        <v>9509.3284164764809</v>
      </c>
      <c r="AO224" s="10">
        <v>2986.8902381657967</v>
      </c>
      <c r="AP224" s="10">
        <v>2156.4304915916723</v>
      </c>
      <c r="AQ224" s="10">
        <v>5453.31928552504</v>
      </c>
      <c r="AR224" s="10">
        <v>1423.1202482897427</v>
      </c>
      <c r="AS224" s="15">
        <v>-1205.7183404731365</v>
      </c>
      <c r="AU224" s="60">
        <v>42481</v>
      </c>
      <c r="AV224" s="81">
        <v>2986.8902381657967</v>
      </c>
      <c r="AW224" s="10">
        <v>3748.8906455269794</v>
      </c>
      <c r="AX224" s="10">
        <v>4596.6357800396827</v>
      </c>
      <c r="AY224" s="10">
        <v>5545.3305954967873</v>
      </c>
      <c r="AZ224" s="15">
        <v>6596.5828201248269</v>
      </c>
      <c r="BF224" s="86"/>
    </row>
    <row r="225" spans="2:58" s="4" customFormat="1" ht="12" customHeight="1" x14ac:dyDescent="0.2">
      <c r="B225" s="28"/>
      <c r="C225" s="38"/>
      <c r="D225" s="60">
        <f t="shared" si="24"/>
        <v>42481</v>
      </c>
      <c r="E225" s="8">
        <f t="shared" si="25"/>
        <v>4523</v>
      </c>
      <c r="F225" s="8">
        <f t="shared" si="26"/>
        <v>4540</v>
      </c>
      <c r="G225" s="9">
        <f t="shared" si="31"/>
        <v>3.758567322573513E-3</v>
      </c>
      <c r="H225" s="10">
        <f t="shared" si="27"/>
        <v>166.82235876622707</v>
      </c>
      <c r="I225" s="10">
        <f t="shared" si="28"/>
        <v>94</v>
      </c>
      <c r="J225" s="10">
        <f t="shared" si="29"/>
        <v>60.822358766227069</v>
      </c>
      <c r="K225" s="15">
        <f t="shared" si="30"/>
        <v>5209.6336569491623</v>
      </c>
      <c r="L225" s="56"/>
      <c r="M225" s="30"/>
      <c r="O225" s="60">
        <v>42482</v>
      </c>
      <c r="P225" s="71">
        <v>10485</v>
      </c>
      <c r="Q225" s="36">
        <v>10428</v>
      </c>
      <c r="S225" s="60">
        <v>42480</v>
      </c>
      <c r="T225" s="71">
        <v>18030</v>
      </c>
      <c r="U225" s="36">
        <v>17905</v>
      </c>
      <c r="W225" s="60">
        <v>42481</v>
      </c>
      <c r="X225" s="71">
        <v>9095.6</v>
      </c>
      <c r="Y225" s="36">
        <v>9096</v>
      </c>
      <c r="AA225" s="60">
        <v>42479</v>
      </c>
      <c r="AB225" s="71">
        <v>6305</v>
      </c>
      <c r="AC225" s="36">
        <v>6301.5</v>
      </c>
      <c r="AE225" s="60">
        <v>42481</v>
      </c>
      <c r="AF225" s="71">
        <v>4523</v>
      </c>
      <c r="AG225" s="36">
        <v>4540</v>
      </c>
      <c r="AI225" s="60">
        <v>42482</v>
      </c>
      <c r="AJ225" s="71">
        <v>4497.75</v>
      </c>
      <c r="AK225" s="36">
        <v>4488.25</v>
      </c>
      <c r="AM225" s="83">
        <v>42482</v>
      </c>
      <c r="AN225" s="81">
        <v>9526.5149765864753</v>
      </c>
      <c r="AO225" s="10">
        <v>3014.4034656790241</v>
      </c>
      <c r="AP225" s="10">
        <v>2181.9488328994871</v>
      </c>
      <c r="AQ225" s="10">
        <v>5481.5359898139786</v>
      </c>
      <c r="AR225" s="10">
        <v>1439.8147391077728</v>
      </c>
      <c r="AS225" s="15">
        <v>-1210.8045568111679</v>
      </c>
      <c r="AU225" s="60">
        <v>42480</v>
      </c>
      <c r="AV225" s="81">
        <v>3014.4034656790241</v>
      </c>
      <c r="AW225" s="10">
        <v>3776.4038730402067</v>
      </c>
      <c r="AX225" s="10">
        <v>4624.14900755291</v>
      </c>
      <c r="AY225" s="10">
        <v>5558.5348199504633</v>
      </c>
      <c r="AZ225" s="15">
        <v>6589.7870445785029</v>
      </c>
      <c r="BF225" s="86"/>
    </row>
    <row r="226" spans="2:58" s="4" customFormat="1" ht="12" customHeight="1" x14ac:dyDescent="0.2">
      <c r="B226" s="28"/>
      <c r="C226" s="38"/>
      <c r="D226" s="60">
        <f t="shared" si="24"/>
        <v>42480</v>
      </c>
      <c r="E226" s="8">
        <f t="shared" si="25"/>
        <v>4497.5</v>
      </c>
      <c r="F226" s="8">
        <f t="shared" si="26"/>
        <v>4476</v>
      </c>
      <c r="G226" s="9">
        <f t="shared" si="31"/>
        <v>-4.7804335742078936E-3</v>
      </c>
      <c r="H226" s="10">
        <f t="shared" si="27"/>
        <v>94</v>
      </c>
      <c r="I226" s="10">
        <f t="shared" si="28"/>
        <v>187.25968379891469</v>
      </c>
      <c r="J226" s="10">
        <f t="shared" si="29"/>
        <v>81.259683798914693</v>
      </c>
      <c r="K226" s="15">
        <f t="shared" si="30"/>
        <v>5148.8112981829354</v>
      </c>
      <c r="L226" s="56"/>
      <c r="M226" s="30"/>
      <c r="O226" s="60">
        <v>42481</v>
      </c>
      <c r="P226" s="71">
        <v>10473.5</v>
      </c>
      <c r="Q226" s="36">
        <v>10495.5</v>
      </c>
      <c r="S226" s="60">
        <v>42479</v>
      </c>
      <c r="T226" s="71">
        <v>17955</v>
      </c>
      <c r="U226" s="36">
        <v>18005</v>
      </c>
      <c r="W226" s="60">
        <v>42480</v>
      </c>
      <c r="X226" s="71">
        <v>8895.4</v>
      </c>
      <c r="Y226" s="36">
        <v>8887</v>
      </c>
      <c r="AA226" s="60">
        <v>42478</v>
      </c>
      <c r="AB226" s="71">
        <v>6297</v>
      </c>
      <c r="AC226" s="36">
        <v>6276</v>
      </c>
      <c r="AE226" s="60">
        <v>42480</v>
      </c>
      <c r="AF226" s="71">
        <v>4497.5</v>
      </c>
      <c r="AG226" s="36">
        <v>4476</v>
      </c>
      <c r="AI226" s="60">
        <v>42481</v>
      </c>
      <c r="AJ226" s="71">
        <v>4535.75</v>
      </c>
      <c r="AK226" s="36">
        <v>4533.25</v>
      </c>
      <c r="AM226" s="83">
        <v>42481</v>
      </c>
      <c r="AN226" s="81">
        <v>9363.2913753825305</v>
      </c>
      <c r="AO226" s="10">
        <v>2989.5022868676956</v>
      </c>
      <c r="AP226" s="10">
        <v>2207.4671742073019</v>
      </c>
      <c r="AQ226" s="10">
        <v>5509.7526941029173</v>
      </c>
      <c r="AR226" s="10">
        <v>1456.5092299258029</v>
      </c>
      <c r="AS226" s="15">
        <v>-1195.5404473334831</v>
      </c>
      <c r="AU226" s="60">
        <v>42479</v>
      </c>
      <c r="AV226" s="81">
        <v>2989.5022868676956</v>
      </c>
      <c r="AW226" s="10">
        <v>3731.5026942288782</v>
      </c>
      <c r="AX226" s="10">
        <v>4559.2478287415815</v>
      </c>
      <c r="AY226" s="10">
        <v>5473.6336411391349</v>
      </c>
      <c r="AZ226" s="15">
        <v>6484.8858657671744</v>
      </c>
      <c r="BF226" s="86"/>
    </row>
    <row r="227" spans="2:58" s="4" customFormat="1" ht="12" customHeight="1" x14ac:dyDescent="0.2">
      <c r="B227" s="28"/>
      <c r="C227" s="38"/>
      <c r="D227" s="60">
        <f t="shared" si="24"/>
        <v>42479</v>
      </c>
      <c r="E227" s="8">
        <f t="shared" si="25"/>
        <v>4434</v>
      </c>
      <c r="F227" s="8">
        <f t="shared" si="26"/>
        <v>4449.5</v>
      </c>
      <c r="G227" s="9">
        <f t="shared" si="31"/>
        <v>3.4957149300857012E-3</v>
      </c>
      <c r="H227" s="10">
        <f t="shared" si="27"/>
        <v>161.56531091647085</v>
      </c>
      <c r="I227" s="10">
        <f t="shared" si="28"/>
        <v>94</v>
      </c>
      <c r="J227" s="10">
        <f t="shared" si="29"/>
        <v>55.56531091647085</v>
      </c>
      <c r="K227" s="15">
        <f t="shared" si="30"/>
        <v>5067.5516143840205</v>
      </c>
      <c r="L227" s="56"/>
      <c r="M227" s="30"/>
      <c r="O227" s="60">
        <v>42480</v>
      </c>
      <c r="P227" s="71">
        <v>10381.5</v>
      </c>
      <c r="Q227" s="36">
        <v>10342</v>
      </c>
      <c r="S227" s="60">
        <v>42478</v>
      </c>
      <c r="T227" s="71">
        <v>17776</v>
      </c>
      <c r="U227" s="36">
        <v>17525</v>
      </c>
      <c r="W227" s="60">
        <v>42479</v>
      </c>
      <c r="X227" s="71">
        <v>8812.5</v>
      </c>
      <c r="Y227" s="36">
        <v>8859</v>
      </c>
      <c r="AA227" s="60">
        <v>42475</v>
      </c>
      <c r="AB227" s="71">
        <v>6316</v>
      </c>
      <c r="AC227" s="36">
        <v>6315</v>
      </c>
      <c r="AE227" s="60">
        <v>42479</v>
      </c>
      <c r="AF227" s="71">
        <v>4434</v>
      </c>
      <c r="AG227" s="36">
        <v>4449.5</v>
      </c>
      <c r="AI227" s="60">
        <v>42480</v>
      </c>
      <c r="AJ227" s="71">
        <v>4526.75</v>
      </c>
      <c r="AK227" s="36">
        <v>4528.25</v>
      </c>
      <c r="AM227" s="83">
        <v>42480</v>
      </c>
      <c r="AN227" s="81">
        <v>9366.8576826013214</v>
      </c>
      <c r="AO227" s="10">
        <v>3017.0155143809229</v>
      </c>
      <c r="AP227" s="10">
        <v>2232.9855155151167</v>
      </c>
      <c r="AQ227" s="10">
        <v>5457.1149766904546</v>
      </c>
      <c r="AR227" s="10">
        <v>1469.2478038506599</v>
      </c>
      <c r="AS227" s="15">
        <v>-1153.7955089072673</v>
      </c>
      <c r="AU227" s="60">
        <v>42478</v>
      </c>
      <c r="AV227" s="81">
        <v>3017.0155143809229</v>
      </c>
      <c r="AW227" s="10">
        <v>3759.0159217421055</v>
      </c>
      <c r="AX227" s="10">
        <v>4577.3096499612975</v>
      </c>
      <c r="AY227" s="10">
        <v>5471.6954623588508</v>
      </c>
      <c r="AZ227" s="15">
        <v>6462.9476869868904</v>
      </c>
      <c r="BF227" s="86"/>
    </row>
    <row r="228" spans="2:58" s="4" customFormat="1" ht="12" customHeight="1" x14ac:dyDescent="0.2">
      <c r="B228" s="28"/>
      <c r="C228" s="38"/>
      <c r="D228" s="60">
        <f t="shared" si="24"/>
        <v>42478</v>
      </c>
      <c r="E228" s="8">
        <f t="shared" si="25"/>
        <v>4502.5</v>
      </c>
      <c r="F228" s="8">
        <f t="shared" si="26"/>
        <v>4376</v>
      </c>
      <c r="G228" s="9">
        <f t="shared" si="31"/>
        <v>-2.8095502498611882E-2</v>
      </c>
      <c r="H228" s="10">
        <f t="shared" si="27"/>
        <v>94</v>
      </c>
      <c r="I228" s="10">
        <f t="shared" si="28"/>
        <v>653.56106228699434</v>
      </c>
      <c r="J228" s="10">
        <f t="shared" si="29"/>
        <v>547.56106228699434</v>
      </c>
      <c r="K228" s="15">
        <f t="shared" si="30"/>
        <v>5011.98630346755</v>
      </c>
      <c r="L228" s="56"/>
      <c r="M228" s="30"/>
      <c r="O228" s="60">
        <v>42479</v>
      </c>
      <c r="P228" s="71">
        <v>10166.5</v>
      </c>
      <c r="Q228" s="36">
        <v>10215</v>
      </c>
      <c r="S228" s="60">
        <v>42475</v>
      </c>
      <c r="T228" s="71">
        <v>17821</v>
      </c>
      <c r="U228" s="36">
        <v>17810</v>
      </c>
      <c r="W228" s="60">
        <v>42478</v>
      </c>
      <c r="X228" s="71">
        <v>8847</v>
      </c>
      <c r="Y228" s="36">
        <v>8625</v>
      </c>
      <c r="AA228" s="60">
        <v>42474</v>
      </c>
      <c r="AB228" s="71">
        <v>6301.5</v>
      </c>
      <c r="AC228" s="36">
        <v>6325</v>
      </c>
      <c r="AE228" s="60">
        <v>42478</v>
      </c>
      <c r="AF228" s="71">
        <v>4502.5</v>
      </c>
      <c r="AG228" s="36">
        <v>4376</v>
      </c>
      <c r="AI228" s="60">
        <v>42479</v>
      </c>
      <c r="AJ228" s="71">
        <v>4546.5</v>
      </c>
      <c r="AK228" s="36">
        <v>4545.5</v>
      </c>
      <c r="AM228" s="83">
        <v>42479</v>
      </c>
      <c r="AN228" s="81">
        <v>9285.2087047937748</v>
      </c>
      <c r="AO228" s="10">
        <v>2848.3688878135044</v>
      </c>
      <c r="AP228" s="10">
        <v>2240.2127712754072</v>
      </c>
      <c r="AQ228" s="10">
        <v>5485.3316809793932</v>
      </c>
      <c r="AR228" s="10">
        <v>1485.94229466869</v>
      </c>
      <c r="AS228" s="15">
        <v>-1112.0505704810514</v>
      </c>
      <c r="AU228" s="60">
        <v>42475</v>
      </c>
      <c r="AV228" s="81">
        <v>2848.3688878135044</v>
      </c>
      <c r="AW228" s="10">
        <v>3570.3692951746871</v>
      </c>
      <c r="AX228" s="10">
        <v>4368.6630233938786</v>
      </c>
      <c r="AY228" s="10">
        <v>5243.0488357914319</v>
      </c>
      <c r="AZ228" s="15">
        <v>6214.3010604194715</v>
      </c>
      <c r="BF228" s="86"/>
    </row>
    <row r="229" spans="2:58" s="4" customFormat="1" ht="12" customHeight="1" x14ac:dyDescent="0.2">
      <c r="B229" s="28"/>
      <c r="C229" s="38"/>
      <c r="D229" s="60">
        <f t="shared" si="24"/>
        <v>42475</v>
      </c>
      <c r="E229" s="8">
        <f t="shared" si="25"/>
        <v>4512.5</v>
      </c>
      <c r="F229" s="8">
        <f t="shared" si="26"/>
        <v>4504.5</v>
      </c>
      <c r="G229" s="9">
        <f t="shared" si="31"/>
        <v>-1.7728531855955678E-3</v>
      </c>
      <c r="H229" s="10">
        <f t="shared" si="27"/>
        <v>94</v>
      </c>
      <c r="I229" s="10">
        <f t="shared" si="28"/>
        <v>127.10807602666819</v>
      </c>
      <c r="J229" s="10">
        <f t="shared" si="29"/>
        <v>21.108076026668186</v>
      </c>
      <c r="K229" s="15">
        <f t="shared" si="30"/>
        <v>4464.4252411805555</v>
      </c>
      <c r="L229" s="56"/>
      <c r="M229" s="30"/>
      <c r="O229" s="60">
        <v>42478</v>
      </c>
      <c r="P229" s="71">
        <v>10085.5</v>
      </c>
      <c r="Q229" s="36">
        <v>9972.5</v>
      </c>
      <c r="S229" s="60">
        <v>42474</v>
      </c>
      <c r="T229" s="71">
        <v>17648</v>
      </c>
      <c r="U229" s="36">
        <v>17735</v>
      </c>
      <c r="W229" s="60">
        <v>42475</v>
      </c>
      <c r="X229" s="71">
        <v>8855.2000000000007</v>
      </c>
      <c r="Y229" s="36">
        <v>8845</v>
      </c>
      <c r="AA229" s="60">
        <v>42473</v>
      </c>
      <c r="AB229" s="71">
        <v>6189.5</v>
      </c>
      <c r="AC229" s="36">
        <v>6215</v>
      </c>
      <c r="AE229" s="60">
        <v>42475</v>
      </c>
      <c r="AF229" s="71">
        <v>4512.5</v>
      </c>
      <c r="AG229" s="36">
        <v>4504.5</v>
      </c>
      <c r="AI229" s="60">
        <v>42478</v>
      </c>
      <c r="AJ229" s="71">
        <v>4538.5</v>
      </c>
      <c r="AK229" s="36">
        <v>4518.75</v>
      </c>
      <c r="AM229" s="83">
        <v>42478</v>
      </c>
      <c r="AN229" s="81">
        <v>9155.2734843815506</v>
      </c>
      <c r="AO229" s="10">
        <v>2875.8821153267318</v>
      </c>
      <c r="AP229" s="10">
        <v>1851.1069029330449</v>
      </c>
      <c r="AQ229" s="10">
        <v>5412.9764926969801</v>
      </c>
      <c r="AR229" s="10">
        <v>1032.3794901054673</v>
      </c>
      <c r="AS229" s="15">
        <v>-1070.3056320548355</v>
      </c>
      <c r="AU229" s="60">
        <v>42474</v>
      </c>
      <c r="AV229" s="81">
        <v>2875.8821153267318</v>
      </c>
      <c r="AW229" s="10">
        <v>3597.8825226879144</v>
      </c>
      <c r="AX229" s="10">
        <v>4396.1762509071059</v>
      </c>
      <c r="AY229" s="10">
        <v>5270.5620633046592</v>
      </c>
      <c r="AZ229" s="15">
        <v>6235.7126879239113</v>
      </c>
      <c r="BF229" s="86"/>
    </row>
    <row r="230" spans="2:58" s="4" customFormat="1" ht="12" customHeight="1" x14ac:dyDescent="0.2">
      <c r="B230" s="28"/>
      <c r="C230" s="38"/>
      <c r="D230" s="60">
        <f t="shared" si="24"/>
        <v>42474</v>
      </c>
      <c r="E230" s="8">
        <f t="shared" si="25"/>
        <v>4491</v>
      </c>
      <c r="F230" s="8">
        <f t="shared" si="26"/>
        <v>4487</v>
      </c>
      <c r="G230" s="9">
        <f t="shared" si="31"/>
        <v>-8.9067022934758409E-4</v>
      </c>
      <c r="H230" s="10">
        <f t="shared" si="27"/>
        <v>94</v>
      </c>
      <c r="I230" s="10">
        <f t="shared" si="28"/>
        <v>109.46441690170852</v>
      </c>
      <c r="J230" s="10">
        <f t="shared" si="29"/>
        <v>3.4644169017085176</v>
      </c>
      <c r="K230" s="15">
        <f t="shared" si="30"/>
        <v>4443.3171651538878</v>
      </c>
      <c r="L230" s="56"/>
      <c r="M230" s="30"/>
      <c r="O230" s="60">
        <v>42475</v>
      </c>
      <c r="P230" s="71">
        <v>10121.5</v>
      </c>
      <c r="Q230" s="36">
        <v>10104</v>
      </c>
      <c r="S230" s="60">
        <v>42473</v>
      </c>
      <c r="T230" s="71">
        <v>16962</v>
      </c>
      <c r="U230" s="36">
        <v>17240</v>
      </c>
      <c r="W230" s="60">
        <v>42474</v>
      </c>
      <c r="X230" s="71">
        <v>8785.9</v>
      </c>
      <c r="Y230" s="36">
        <v>8849</v>
      </c>
      <c r="AA230" s="60">
        <v>42472</v>
      </c>
      <c r="AB230" s="71">
        <v>6158.5</v>
      </c>
      <c r="AC230" s="36">
        <v>6127.5</v>
      </c>
      <c r="AE230" s="60">
        <v>42474</v>
      </c>
      <c r="AF230" s="71">
        <v>4491</v>
      </c>
      <c r="AG230" s="36">
        <v>4487</v>
      </c>
      <c r="AI230" s="60">
        <v>42475</v>
      </c>
      <c r="AJ230" s="71">
        <v>4546.25</v>
      </c>
      <c r="AK230" s="36">
        <v>4548.75</v>
      </c>
      <c r="AM230" s="83">
        <v>42475</v>
      </c>
      <c r="AN230" s="81">
        <v>8703.6565616701992</v>
      </c>
      <c r="AO230" s="10">
        <v>2891.0439874695649</v>
      </c>
      <c r="AP230" s="10">
        <v>1876.62524424086</v>
      </c>
      <c r="AQ230" s="10">
        <v>5321.0908227071905</v>
      </c>
      <c r="AR230" s="10">
        <v>1049.0739809234974</v>
      </c>
      <c r="AS230" s="15">
        <v>-1167.0160646815425</v>
      </c>
      <c r="AU230" s="60">
        <v>42473</v>
      </c>
      <c r="AV230" s="81">
        <v>2891.0439874695649</v>
      </c>
      <c r="AW230" s="10">
        <v>3593.0443948307475</v>
      </c>
      <c r="AX230" s="10">
        <v>4371.338123049939</v>
      </c>
      <c r="AY230" s="10">
        <v>5225.7239354474923</v>
      </c>
      <c r="AZ230" s="15">
        <v>6170.8745600667444</v>
      </c>
      <c r="BF230" s="86"/>
    </row>
    <row r="231" spans="2:58" s="4" customFormat="1" ht="12" customHeight="1" x14ac:dyDescent="0.2">
      <c r="B231" s="28"/>
      <c r="C231" s="38"/>
      <c r="D231" s="60">
        <f t="shared" si="24"/>
        <v>42473</v>
      </c>
      <c r="E231" s="8">
        <f t="shared" si="25"/>
        <v>4345</v>
      </c>
      <c r="F231" s="8">
        <f t="shared" si="26"/>
        <v>4377</v>
      </c>
      <c r="G231" s="9">
        <f t="shared" si="31"/>
        <v>7.3647871116225543E-3</v>
      </c>
      <c r="H231" s="10">
        <f t="shared" si="27"/>
        <v>238.94675454720789</v>
      </c>
      <c r="I231" s="10">
        <f t="shared" si="28"/>
        <v>94</v>
      </c>
      <c r="J231" s="10">
        <f t="shared" si="29"/>
        <v>132.94675454720789</v>
      </c>
      <c r="K231" s="15">
        <f t="shared" si="30"/>
        <v>4439.8527482521795</v>
      </c>
      <c r="L231" s="56"/>
      <c r="M231" s="30"/>
      <c r="O231" s="60">
        <v>42474</v>
      </c>
      <c r="P231" s="71">
        <v>10031.5</v>
      </c>
      <c r="Q231" s="36">
        <v>10075.5</v>
      </c>
      <c r="S231" s="60">
        <v>42472</v>
      </c>
      <c r="T231" s="71">
        <v>17268</v>
      </c>
      <c r="U231" s="36">
        <v>17280</v>
      </c>
      <c r="W231" s="60">
        <v>42473</v>
      </c>
      <c r="X231" s="71">
        <v>8537.5</v>
      </c>
      <c r="Y231" s="36">
        <v>8653</v>
      </c>
      <c r="AA231" s="60">
        <v>42471</v>
      </c>
      <c r="AB231" s="71">
        <v>6151</v>
      </c>
      <c r="AC231" s="36">
        <v>6150</v>
      </c>
      <c r="AE231" s="60">
        <v>42473</v>
      </c>
      <c r="AF231" s="71">
        <v>4345</v>
      </c>
      <c r="AG231" s="36">
        <v>4377</v>
      </c>
      <c r="AI231" s="60">
        <v>42474</v>
      </c>
      <c r="AJ231" s="71">
        <v>4547.75</v>
      </c>
      <c r="AK231" s="36">
        <v>4546.5</v>
      </c>
      <c r="AM231" s="83">
        <v>42474</v>
      </c>
      <c r="AN231" s="81">
        <v>8720.8431217801935</v>
      </c>
      <c r="AO231" s="10">
        <v>2677.0090672089636</v>
      </c>
      <c r="AP231" s="10">
        <v>1845.7451747486234</v>
      </c>
      <c r="AQ231" s="10">
        <v>5183.514511378412</v>
      </c>
      <c r="AR231" s="10">
        <v>1065.7684717415275</v>
      </c>
      <c r="AS231" s="15">
        <v>-1125.2711262553266</v>
      </c>
      <c r="AU231" s="60">
        <v>42472</v>
      </c>
      <c r="AV231" s="81">
        <v>2677.0090672089636</v>
      </c>
      <c r="AW231" s="10">
        <v>3359.0094745701463</v>
      </c>
      <c r="AX231" s="10">
        <v>4117.3032027893378</v>
      </c>
      <c r="AY231" s="10">
        <v>4951.6890151868911</v>
      </c>
      <c r="AZ231" s="15">
        <v>5876.8396398061432</v>
      </c>
      <c r="BF231" s="86"/>
    </row>
    <row r="232" spans="2:58" s="4" customFormat="1" ht="12" customHeight="1" x14ac:dyDescent="0.2">
      <c r="B232" s="28"/>
      <c r="C232" s="38"/>
      <c r="D232" s="60">
        <f t="shared" si="24"/>
        <v>42472</v>
      </c>
      <c r="E232" s="8">
        <f t="shared" si="25"/>
        <v>4312</v>
      </c>
      <c r="F232" s="8">
        <f t="shared" si="26"/>
        <v>4300</v>
      </c>
      <c r="G232" s="9">
        <f t="shared" si="31"/>
        <v>-2.7829313543599257E-3</v>
      </c>
      <c r="H232" s="10">
        <f t="shared" si="27"/>
        <v>94</v>
      </c>
      <c r="I232" s="10">
        <f t="shared" si="28"/>
        <v>147.30963940195534</v>
      </c>
      <c r="J232" s="10">
        <f t="shared" si="29"/>
        <v>41.309639401955337</v>
      </c>
      <c r="K232" s="15">
        <f t="shared" si="30"/>
        <v>4306.9059937049715</v>
      </c>
      <c r="L232" s="56"/>
      <c r="M232" s="30"/>
      <c r="O232" s="60">
        <v>42473</v>
      </c>
      <c r="P232" s="71">
        <v>9797</v>
      </c>
      <c r="Q232" s="36">
        <v>9883</v>
      </c>
      <c r="S232" s="60">
        <v>42471</v>
      </c>
      <c r="T232" s="71">
        <v>17017</v>
      </c>
      <c r="U232" s="36">
        <v>17000</v>
      </c>
      <c r="W232" s="60">
        <v>42472</v>
      </c>
      <c r="X232" s="71">
        <v>8503.2000000000007</v>
      </c>
      <c r="Y232" s="36">
        <v>8517</v>
      </c>
      <c r="AA232" s="60">
        <v>42468</v>
      </c>
      <c r="AB232" s="71">
        <v>6077</v>
      </c>
      <c r="AC232" s="36">
        <v>6061</v>
      </c>
      <c r="AE232" s="60">
        <v>42472</v>
      </c>
      <c r="AF232" s="71">
        <v>4312</v>
      </c>
      <c r="AG232" s="36">
        <v>4300</v>
      </c>
      <c r="AI232" s="60">
        <v>42473</v>
      </c>
      <c r="AJ232" s="71">
        <v>4490</v>
      </c>
      <c r="AK232" s="36">
        <v>4489</v>
      </c>
      <c r="AM232" s="83">
        <v>42473</v>
      </c>
      <c r="AN232" s="81">
        <v>8610.1272257398905</v>
      </c>
      <c r="AO232" s="10">
        <v>2704.522294722191</v>
      </c>
      <c r="AP232" s="10">
        <v>1687.9333351536291</v>
      </c>
      <c r="AQ232" s="10">
        <v>5211.7312156673506</v>
      </c>
      <c r="AR232" s="10">
        <v>1026.8199749180915</v>
      </c>
      <c r="AS232" s="15">
        <v>-1083.5261878291108</v>
      </c>
      <c r="AU232" s="60">
        <v>42471</v>
      </c>
      <c r="AV232" s="81">
        <v>2704.522294722191</v>
      </c>
      <c r="AW232" s="10">
        <v>3386.5227020833736</v>
      </c>
      <c r="AX232" s="10">
        <v>4144.8164303025651</v>
      </c>
      <c r="AY232" s="10">
        <v>4979.2022427001184</v>
      </c>
      <c r="AZ232" s="15">
        <v>5896.6977129095258</v>
      </c>
      <c r="BF232" s="86"/>
    </row>
    <row r="233" spans="2:58" s="4" customFormat="1" ht="12" customHeight="1" x14ac:dyDescent="0.2">
      <c r="B233" s="28"/>
      <c r="C233" s="38"/>
      <c r="D233" s="60">
        <f t="shared" si="24"/>
        <v>42471</v>
      </c>
      <c r="E233" s="8">
        <f t="shared" si="25"/>
        <v>4302</v>
      </c>
      <c r="F233" s="8">
        <f t="shared" si="26"/>
        <v>4294.5</v>
      </c>
      <c r="G233" s="9">
        <f t="shared" si="31"/>
        <v>-1.7433751743375174E-3</v>
      </c>
      <c r="H233" s="10">
        <f t="shared" si="27"/>
        <v>94</v>
      </c>
      <c r="I233" s="10">
        <f t="shared" si="28"/>
        <v>126.51851580150719</v>
      </c>
      <c r="J233" s="10">
        <f t="shared" si="29"/>
        <v>20.518515801507192</v>
      </c>
      <c r="K233" s="15">
        <f t="shared" si="30"/>
        <v>4265.5963543030157</v>
      </c>
      <c r="L233" s="56"/>
      <c r="M233" s="30"/>
      <c r="O233" s="60">
        <v>42472</v>
      </c>
      <c r="P233" s="71">
        <v>9726</v>
      </c>
      <c r="Q233" s="36">
        <v>9706</v>
      </c>
      <c r="S233" s="60">
        <v>42468</v>
      </c>
      <c r="T233" s="71">
        <v>16363</v>
      </c>
      <c r="U233" s="36">
        <v>16490</v>
      </c>
      <c r="W233" s="60">
        <v>42471</v>
      </c>
      <c r="X233" s="71">
        <v>8414.4</v>
      </c>
      <c r="Y233" s="36">
        <v>8400</v>
      </c>
      <c r="AA233" s="60">
        <v>42467</v>
      </c>
      <c r="AB233" s="71">
        <v>6100.5</v>
      </c>
      <c r="AC233" s="36">
        <v>6133.5</v>
      </c>
      <c r="AE233" s="60">
        <v>42471</v>
      </c>
      <c r="AF233" s="71">
        <v>4302</v>
      </c>
      <c r="AG233" s="36">
        <v>4294.5</v>
      </c>
      <c r="AI233" s="60">
        <v>42472</v>
      </c>
      <c r="AJ233" s="71">
        <v>4451.5</v>
      </c>
      <c r="AK233" s="36">
        <v>4447</v>
      </c>
      <c r="AM233" s="83">
        <v>42472</v>
      </c>
      <c r="AN233" s="81">
        <v>8279.8106354264073</v>
      </c>
      <c r="AO233" s="10">
        <v>2732.0355222354183</v>
      </c>
      <c r="AP233" s="10">
        <v>1713.4516764614441</v>
      </c>
      <c r="AQ233" s="10">
        <v>5194.1956645700893</v>
      </c>
      <c r="AR233" s="10">
        <v>1043.5144657361216</v>
      </c>
      <c r="AS233" s="15">
        <v>-1041.7812494028949</v>
      </c>
      <c r="AU233" s="60">
        <v>42468</v>
      </c>
      <c r="AV233" s="81">
        <v>2732.0355222354183</v>
      </c>
      <c r="AW233" s="10">
        <v>3414.0359295966009</v>
      </c>
      <c r="AX233" s="10">
        <v>4172.3296578157924</v>
      </c>
      <c r="AY233" s="10">
        <v>5006.7154702133457</v>
      </c>
      <c r="AZ233" s="15">
        <v>5910.4743066861192</v>
      </c>
      <c r="BF233" s="86"/>
    </row>
    <row r="234" spans="2:58" s="4" customFormat="1" ht="12" customHeight="1" x14ac:dyDescent="0.2">
      <c r="B234" s="28"/>
      <c r="C234" s="38"/>
      <c r="D234" s="60">
        <f t="shared" si="24"/>
        <v>42468</v>
      </c>
      <c r="E234" s="8">
        <f t="shared" si="25"/>
        <v>4244</v>
      </c>
      <c r="F234" s="8">
        <f t="shared" si="26"/>
        <v>4251.5</v>
      </c>
      <c r="G234" s="9">
        <f t="shared" si="31"/>
        <v>1.767200754005655E-3</v>
      </c>
      <c r="H234" s="10">
        <f t="shared" si="27"/>
        <v>126.99502739486994</v>
      </c>
      <c r="I234" s="10">
        <f t="shared" si="28"/>
        <v>94</v>
      </c>
      <c r="J234" s="10">
        <f t="shared" si="29"/>
        <v>20.995027394869936</v>
      </c>
      <c r="K234" s="15">
        <f t="shared" si="30"/>
        <v>4245.0778385015083</v>
      </c>
      <c r="L234" s="56"/>
      <c r="M234" s="30"/>
      <c r="O234" s="60">
        <v>42471</v>
      </c>
      <c r="P234" s="71">
        <v>9650.5</v>
      </c>
      <c r="Q234" s="36">
        <v>9649.5</v>
      </c>
      <c r="S234" s="60">
        <v>42467</v>
      </c>
      <c r="T234" s="71">
        <v>16766</v>
      </c>
      <c r="U234" s="36">
        <v>16810</v>
      </c>
      <c r="W234" s="60">
        <v>42468</v>
      </c>
      <c r="X234" s="71">
        <v>8272.7000000000007</v>
      </c>
      <c r="Y234" s="36">
        <v>8302</v>
      </c>
      <c r="AA234" s="60">
        <v>42466</v>
      </c>
      <c r="AB234" s="71">
        <v>6041</v>
      </c>
      <c r="AC234" s="36">
        <v>6037</v>
      </c>
      <c r="AE234" s="60">
        <v>42468</v>
      </c>
      <c r="AF234" s="71">
        <v>4244</v>
      </c>
      <c r="AG234" s="36">
        <v>4251.5</v>
      </c>
      <c r="AI234" s="60">
        <v>42471</v>
      </c>
      <c r="AJ234" s="71">
        <v>4467.25</v>
      </c>
      <c r="AK234" s="36">
        <v>4470</v>
      </c>
      <c r="AM234" s="83">
        <v>42471</v>
      </c>
      <c r="AN234" s="81">
        <v>8285.5867244470628</v>
      </c>
      <c r="AO234" s="10">
        <v>2690.5638771152981</v>
      </c>
      <c r="AP234" s="10">
        <v>1738.9700177692591</v>
      </c>
      <c r="AQ234" s="10">
        <v>5037.8343830779713</v>
      </c>
      <c r="AR234" s="10">
        <v>1060.2089565541517</v>
      </c>
      <c r="AS234" s="15">
        <v>-1000.036310976679</v>
      </c>
      <c r="AU234" s="60">
        <v>42467</v>
      </c>
      <c r="AV234" s="81">
        <v>2690.5638771152981</v>
      </c>
      <c r="AW234" s="10">
        <v>3352.5642844764807</v>
      </c>
      <c r="AX234" s="10">
        <v>4090.8580126956722</v>
      </c>
      <c r="AY234" s="10">
        <v>4905.2438250932255</v>
      </c>
      <c r="AZ234" s="15">
        <v>5789.002661565999</v>
      </c>
      <c r="BF234" s="86"/>
    </row>
    <row r="235" spans="2:58" s="4" customFormat="1" ht="12" customHeight="1" x14ac:dyDescent="0.2">
      <c r="B235" s="28"/>
      <c r="C235" s="38"/>
      <c r="D235" s="60">
        <f t="shared" si="24"/>
        <v>42467</v>
      </c>
      <c r="E235" s="8">
        <f t="shared" si="25"/>
        <v>4282.5</v>
      </c>
      <c r="F235" s="8">
        <f t="shared" si="26"/>
        <v>4291</v>
      </c>
      <c r="G235" s="9">
        <f t="shared" si="31"/>
        <v>1.9848219497956799E-3</v>
      </c>
      <c r="H235" s="10">
        <f t="shared" si="27"/>
        <v>131.34745131067044</v>
      </c>
      <c r="I235" s="10">
        <f t="shared" si="28"/>
        <v>94</v>
      </c>
      <c r="J235" s="10">
        <f t="shared" si="29"/>
        <v>25.347451310670436</v>
      </c>
      <c r="K235" s="15">
        <f t="shared" si="30"/>
        <v>4224.0828111066385</v>
      </c>
      <c r="L235" s="56"/>
      <c r="M235" s="30"/>
      <c r="O235" s="60">
        <v>42468</v>
      </c>
      <c r="P235" s="71">
        <v>9534.5</v>
      </c>
      <c r="Q235" s="36">
        <v>9579.5</v>
      </c>
      <c r="S235" s="60">
        <v>42466</v>
      </c>
      <c r="T235" s="71">
        <v>16702</v>
      </c>
      <c r="U235" s="36">
        <v>16790</v>
      </c>
      <c r="W235" s="60">
        <v>42467</v>
      </c>
      <c r="X235" s="71">
        <v>8396.2000000000007</v>
      </c>
      <c r="Y235" s="36">
        <v>8410</v>
      </c>
      <c r="AA235" s="60">
        <v>42465</v>
      </c>
      <c r="AB235" s="71">
        <v>6104</v>
      </c>
      <c r="AC235" s="36">
        <v>6090</v>
      </c>
      <c r="AE235" s="60">
        <v>42467</v>
      </c>
      <c r="AF235" s="71">
        <v>4282.5</v>
      </c>
      <c r="AG235" s="36">
        <v>4291</v>
      </c>
      <c r="AI235" s="60">
        <v>42468</v>
      </c>
      <c r="AJ235" s="71">
        <v>4470.25</v>
      </c>
      <c r="AK235" s="36">
        <v>4467.5</v>
      </c>
      <c r="AM235" s="83">
        <v>42468</v>
      </c>
      <c r="AN235" s="81">
        <v>8302.7732845570572</v>
      </c>
      <c r="AO235" s="10">
        <v>2718.0771046285254</v>
      </c>
      <c r="AP235" s="10">
        <v>1764.4883590770742</v>
      </c>
      <c r="AQ235" s="10">
        <v>5066.05108736691</v>
      </c>
      <c r="AR235" s="10">
        <v>1076.9034473721817</v>
      </c>
      <c r="AS235" s="15">
        <v>-958.29137255046317</v>
      </c>
      <c r="AU235" s="60">
        <v>42466</v>
      </c>
      <c r="AV235" s="81">
        <v>2718.0771046285254</v>
      </c>
      <c r="AW235" s="10">
        <v>3380.077511989708</v>
      </c>
      <c r="AX235" s="10">
        <v>4112.1274500237996</v>
      </c>
      <c r="AY235" s="10">
        <v>4906.5132624213529</v>
      </c>
      <c r="AZ235" s="15">
        <v>5770.2720988941264</v>
      </c>
      <c r="BF235" s="86"/>
    </row>
    <row r="236" spans="2:58" s="4" customFormat="1" ht="12" customHeight="1" x14ac:dyDescent="0.2">
      <c r="B236" s="28"/>
      <c r="C236" s="38"/>
      <c r="D236" s="60">
        <f t="shared" si="24"/>
        <v>42466</v>
      </c>
      <c r="E236" s="8">
        <f t="shared" si="25"/>
        <v>4248</v>
      </c>
      <c r="F236" s="8">
        <f t="shared" si="26"/>
        <v>4259</v>
      </c>
      <c r="G236" s="9">
        <f t="shared" si="31"/>
        <v>2.5894538606403015E-3</v>
      </c>
      <c r="H236" s="10">
        <f t="shared" si="27"/>
        <v>143.44008952756286</v>
      </c>
      <c r="I236" s="10">
        <f t="shared" si="28"/>
        <v>94</v>
      </c>
      <c r="J236" s="10">
        <f t="shared" si="29"/>
        <v>37.440089527562861</v>
      </c>
      <c r="K236" s="15">
        <f t="shared" si="30"/>
        <v>4198.7353597959682</v>
      </c>
      <c r="L236" s="56"/>
      <c r="M236" s="30"/>
      <c r="O236" s="60">
        <v>42467</v>
      </c>
      <c r="P236" s="71">
        <v>9666</v>
      </c>
      <c r="Q236" s="36">
        <v>9679</v>
      </c>
      <c r="S236" s="60">
        <v>42465</v>
      </c>
      <c r="T236" s="71">
        <v>17185</v>
      </c>
      <c r="U236" s="36">
        <v>16970</v>
      </c>
      <c r="W236" s="60">
        <v>42466</v>
      </c>
      <c r="X236" s="71">
        <v>8397</v>
      </c>
      <c r="Y236" s="36">
        <v>8390</v>
      </c>
      <c r="AA236" s="60">
        <v>42464</v>
      </c>
      <c r="AB236" s="71">
        <v>6085.5</v>
      </c>
      <c r="AC236" s="36">
        <v>6082.5</v>
      </c>
      <c r="AE236" s="60">
        <v>42466</v>
      </c>
      <c r="AF236" s="71">
        <v>4248</v>
      </c>
      <c r="AG236" s="36">
        <v>4259</v>
      </c>
      <c r="AI236" s="60">
        <v>42467</v>
      </c>
      <c r="AJ236" s="71">
        <v>4535</v>
      </c>
      <c r="AK236" s="36">
        <v>4533.5</v>
      </c>
      <c r="AM236" s="83">
        <v>42467</v>
      </c>
      <c r="AN236" s="81">
        <v>8175.3814578943438</v>
      </c>
      <c r="AO236" s="10">
        <v>2726.4571167805411</v>
      </c>
      <c r="AP236" s="10">
        <v>1790.0067003848892</v>
      </c>
      <c r="AQ236" s="10">
        <v>5065.4805404288109</v>
      </c>
      <c r="AR236" s="10">
        <v>1093.5979381902118</v>
      </c>
      <c r="AS236" s="15">
        <v>-916.5464341242473</v>
      </c>
      <c r="AU236" s="60">
        <v>42465</v>
      </c>
      <c r="AV236" s="81">
        <v>2726.4571167805411</v>
      </c>
      <c r="AW236" s="10">
        <v>3368.4575241417238</v>
      </c>
      <c r="AX236" s="10">
        <v>4080.5074621758154</v>
      </c>
      <c r="AY236" s="10">
        <v>4854.8932745733682</v>
      </c>
      <c r="AZ236" s="15">
        <v>5698.6521110461417</v>
      </c>
      <c r="BF236" s="86"/>
    </row>
    <row r="237" spans="2:58" s="4" customFormat="1" ht="12" customHeight="1" x14ac:dyDescent="0.2">
      <c r="B237" s="28"/>
      <c r="C237" s="38"/>
      <c r="D237" s="60">
        <f t="shared" si="24"/>
        <v>42465</v>
      </c>
      <c r="E237" s="8">
        <f t="shared" si="25"/>
        <v>4343.5</v>
      </c>
      <c r="F237" s="8">
        <f t="shared" si="26"/>
        <v>4310</v>
      </c>
      <c r="G237" s="9">
        <f t="shared" si="31"/>
        <v>-7.7126741107401862E-3</v>
      </c>
      <c r="H237" s="10">
        <f t="shared" si="27"/>
        <v>94</v>
      </c>
      <c r="I237" s="10">
        <f t="shared" si="28"/>
        <v>245.90449452956051</v>
      </c>
      <c r="J237" s="10">
        <f t="shared" si="29"/>
        <v>139.90449452956051</v>
      </c>
      <c r="K237" s="15">
        <f t="shared" si="30"/>
        <v>4161.2952702684051</v>
      </c>
      <c r="L237" s="56"/>
      <c r="M237" s="30"/>
      <c r="O237" s="60">
        <v>42466</v>
      </c>
      <c r="P237" s="71">
        <v>9614.5</v>
      </c>
      <c r="Q237" s="36">
        <v>9617</v>
      </c>
      <c r="S237" s="60">
        <v>42464</v>
      </c>
      <c r="T237" s="71">
        <v>17332</v>
      </c>
      <c r="U237" s="36">
        <v>17255</v>
      </c>
      <c r="W237" s="60">
        <v>42465</v>
      </c>
      <c r="X237" s="71">
        <v>8558.2000000000007</v>
      </c>
      <c r="Y237" s="36">
        <v>8463</v>
      </c>
      <c r="AA237" s="60">
        <v>42461</v>
      </c>
      <c r="AB237" s="71">
        <v>6113</v>
      </c>
      <c r="AC237" s="36">
        <v>6099.5</v>
      </c>
      <c r="AE237" s="60">
        <v>42465</v>
      </c>
      <c r="AF237" s="71">
        <v>4343.5</v>
      </c>
      <c r="AG237" s="36">
        <v>4310</v>
      </c>
      <c r="AI237" s="60">
        <v>42466</v>
      </c>
      <c r="AJ237" s="71">
        <v>4469.5</v>
      </c>
      <c r="AK237" s="36">
        <v>4476</v>
      </c>
      <c r="AM237" s="83">
        <v>42466</v>
      </c>
      <c r="AN237" s="81">
        <v>8192.5680180043382</v>
      </c>
      <c r="AO237" s="10">
        <v>2589.9955169788191</v>
      </c>
      <c r="AP237" s="10">
        <v>1815.5250416927042</v>
      </c>
      <c r="AQ237" s="10">
        <v>5093.6972447177495</v>
      </c>
      <c r="AR237" s="10">
        <v>1110.2924290082419</v>
      </c>
      <c r="AS237" s="15">
        <v>-874.80149569803143</v>
      </c>
      <c r="AU237" s="60">
        <v>42464</v>
      </c>
      <c r="AV237" s="81">
        <v>2589.9955169788191</v>
      </c>
      <c r="AW237" s="10">
        <v>3211.9959243400017</v>
      </c>
      <c r="AX237" s="10">
        <v>3904.0458623740933</v>
      </c>
      <c r="AY237" s="10">
        <v>4658.4316747716466</v>
      </c>
      <c r="AZ237" s="15">
        <v>5482.1905112444201</v>
      </c>
      <c r="BF237" s="86"/>
    </row>
    <row r="238" spans="2:58" s="4" customFormat="1" ht="12" customHeight="1" x14ac:dyDescent="0.2">
      <c r="B238" s="28"/>
      <c r="C238" s="38"/>
      <c r="D238" s="60">
        <f t="shared" si="24"/>
        <v>42464</v>
      </c>
      <c r="E238" s="8">
        <f t="shared" si="25"/>
        <v>4320</v>
      </c>
      <c r="F238" s="8">
        <f t="shared" si="26"/>
        <v>4327</v>
      </c>
      <c r="G238" s="9">
        <f t="shared" si="31"/>
        <v>1.6203703703703703E-3</v>
      </c>
      <c r="H238" s="10">
        <f t="shared" si="27"/>
        <v>124.05841972216425</v>
      </c>
      <c r="I238" s="10">
        <f t="shared" si="28"/>
        <v>94</v>
      </c>
      <c r="J238" s="10">
        <f t="shared" si="29"/>
        <v>18.058419722164246</v>
      </c>
      <c r="K238" s="15">
        <f t="shared" si="30"/>
        <v>4021.3907757388442</v>
      </c>
      <c r="L238" s="56"/>
      <c r="M238" s="30"/>
      <c r="O238" s="60">
        <v>42465</v>
      </c>
      <c r="P238" s="71">
        <v>9842</v>
      </c>
      <c r="Q238" s="36">
        <v>9760</v>
      </c>
      <c r="S238" s="60">
        <v>42461</v>
      </c>
      <c r="T238" s="71">
        <v>17696</v>
      </c>
      <c r="U238" s="36">
        <v>17420</v>
      </c>
      <c r="W238" s="60">
        <v>42464</v>
      </c>
      <c r="X238" s="71">
        <v>8576.7000000000007</v>
      </c>
      <c r="Y238" s="36">
        <v>8565</v>
      </c>
      <c r="AA238" s="60">
        <v>42460</v>
      </c>
      <c r="AB238" s="71">
        <v>6147.5</v>
      </c>
      <c r="AC238" s="36">
        <v>6143.5</v>
      </c>
      <c r="AE238" s="60">
        <v>42464</v>
      </c>
      <c r="AF238" s="71">
        <v>4320</v>
      </c>
      <c r="AG238" s="36">
        <v>4327</v>
      </c>
      <c r="AI238" s="60">
        <v>42465</v>
      </c>
      <c r="AJ238" s="71">
        <v>4500.25</v>
      </c>
      <c r="AK238" s="36">
        <v>4499.75</v>
      </c>
      <c r="AM238" s="83">
        <v>42465</v>
      </c>
      <c r="AN238" s="81">
        <v>8209.7545781143326</v>
      </c>
      <c r="AO238" s="10">
        <v>2614.8991420439952</v>
      </c>
      <c r="AP238" s="10">
        <v>1705.8075233232173</v>
      </c>
      <c r="AQ238" s="10">
        <v>5097.3851813542851</v>
      </c>
      <c r="AR238" s="10">
        <v>1064.3861922024532</v>
      </c>
      <c r="AS238" s="15">
        <v>-833.05655727181556</v>
      </c>
      <c r="AU238" s="60">
        <v>42461</v>
      </c>
      <c r="AV238" s="81">
        <v>2614.8991420439952</v>
      </c>
      <c r="AW238" s="10">
        <v>3216.8995494051778</v>
      </c>
      <c r="AX238" s="10">
        <v>3888.9494874392694</v>
      </c>
      <c r="AY238" s="10">
        <v>4623.3352998368227</v>
      </c>
      <c r="AZ238" s="15">
        <v>5427.0941363095963</v>
      </c>
      <c r="BF238" s="86"/>
    </row>
    <row r="239" spans="2:58" s="4" customFormat="1" ht="12" customHeight="1" x14ac:dyDescent="0.2">
      <c r="B239" s="28"/>
      <c r="C239" s="38"/>
      <c r="D239" s="60">
        <f t="shared" si="24"/>
        <v>42461</v>
      </c>
      <c r="E239" s="8">
        <f t="shared" si="25"/>
        <v>4383.5</v>
      </c>
      <c r="F239" s="8">
        <f t="shared" si="26"/>
        <v>4353.5</v>
      </c>
      <c r="G239" s="9">
        <f t="shared" si="31"/>
        <v>-6.8438462415877721E-3</v>
      </c>
      <c r="H239" s="10">
        <f t="shared" si="27"/>
        <v>94</v>
      </c>
      <c r="I239" s="10">
        <f t="shared" si="28"/>
        <v>228.52793714651224</v>
      </c>
      <c r="J239" s="10">
        <f t="shared" si="29"/>
        <v>122.52793714651227</v>
      </c>
      <c r="K239" s="15">
        <f t="shared" si="30"/>
        <v>4003.33235601668</v>
      </c>
      <c r="L239" s="56"/>
      <c r="M239" s="30"/>
      <c r="O239" s="60">
        <v>42464</v>
      </c>
      <c r="P239" s="71">
        <v>9838</v>
      </c>
      <c r="Q239" s="36">
        <v>9860.5</v>
      </c>
      <c r="S239" s="60">
        <v>42460</v>
      </c>
      <c r="T239" s="71">
        <v>17944</v>
      </c>
      <c r="U239" s="36">
        <v>17805</v>
      </c>
      <c r="W239" s="60">
        <v>42461</v>
      </c>
      <c r="X239" s="71">
        <v>8689.9</v>
      </c>
      <c r="Y239" s="36">
        <v>8601</v>
      </c>
      <c r="AA239" s="60">
        <v>42459</v>
      </c>
      <c r="AB239" s="71">
        <v>6039</v>
      </c>
      <c r="AC239" s="36">
        <v>6091.5</v>
      </c>
      <c r="AE239" s="60">
        <v>42461</v>
      </c>
      <c r="AF239" s="71">
        <v>4383.5</v>
      </c>
      <c r="AG239" s="36">
        <v>4353.5</v>
      </c>
      <c r="AI239" s="60">
        <v>42464</v>
      </c>
      <c r="AJ239" s="71">
        <v>4528.5</v>
      </c>
      <c r="AK239" s="36">
        <v>4526.75</v>
      </c>
      <c r="AM239" s="83">
        <v>42464</v>
      </c>
      <c r="AN239" s="81">
        <v>7901.7658626399652</v>
      </c>
      <c r="AO239" s="10">
        <v>2416.7208552581133</v>
      </c>
      <c r="AP239" s="10">
        <v>1731.3258646310323</v>
      </c>
      <c r="AQ239" s="10">
        <v>5125.6018856432238</v>
      </c>
      <c r="AR239" s="10">
        <v>1081.0806830204833</v>
      </c>
      <c r="AS239" s="15">
        <v>-791.3116188455997</v>
      </c>
      <c r="AU239" s="60">
        <v>42460</v>
      </c>
      <c r="AV239" s="81">
        <v>2416.7208552581133</v>
      </c>
      <c r="AW239" s="10">
        <v>2998.7212626192959</v>
      </c>
      <c r="AX239" s="10">
        <v>3650.771200653388</v>
      </c>
      <c r="AY239" s="10">
        <v>4365.1570130509408</v>
      </c>
      <c r="AZ239" s="15">
        <v>5148.9158495237143</v>
      </c>
      <c r="BF239" s="86"/>
    </row>
    <row r="240" spans="2:58" s="4" customFormat="1" ht="12" customHeight="1" x14ac:dyDescent="0.2">
      <c r="B240" s="28"/>
      <c r="C240" s="38"/>
      <c r="D240" s="60">
        <f t="shared" si="24"/>
        <v>42460</v>
      </c>
      <c r="E240" s="8">
        <f t="shared" si="25"/>
        <v>4443.5</v>
      </c>
      <c r="F240" s="8">
        <f t="shared" si="26"/>
        <v>4431.5</v>
      </c>
      <c r="G240" s="9">
        <f t="shared" si="31"/>
        <v>-2.7005738719477891E-3</v>
      </c>
      <c r="H240" s="10">
        <f t="shared" si="27"/>
        <v>94</v>
      </c>
      <c r="I240" s="10">
        <f t="shared" si="28"/>
        <v>145.66248975371261</v>
      </c>
      <c r="J240" s="10">
        <f t="shared" si="29"/>
        <v>39.662489753712606</v>
      </c>
      <c r="K240" s="15">
        <f t="shared" si="30"/>
        <v>3880.8044188701679</v>
      </c>
      <c r="L240" s="56"/>
      <c r="M240" s="30"/>
      <c r="O240" s="60">
        <v>42461</v>
      </c>
      <c r="P240" s="71">
        <v>10000</v>
      </c>
      <c r="Q240" s="36">
        <v>9915</v>
      </c>
      <c r="S240" s="60">
        <v>42459</v>
      </c>
      <c r="T240" s="71">
        <v>17689</v>
      </c>
      <c r="U240" s="36">
        <v>17825</v>
      </c>
      <c r="W240" s="60">
        <v>42460</v>
      </c>
      <c r="X240" s="71">
        <v>8837</v>
      </c>
      <c r="Y240" s="36">
        <v>8794</v>
      </c>
      <c r="AA240" s="60">
        <v>42458</v>
      </c>
      <c r="AB240" s="71">
        <v>6057.5</v>
      </c>
      <c r="AC240" s="36">
        <v>6062.5</v>
      </c>
      <c r="AE240" s="60">
        <v>42460</v>
      </c>
      <c r="AF240" s="71">
        <v>4443.5</v>
      </c>
      <c r="AG240" s="36">
        <v>4431.5</v>
      </c>
      <c r="AI240" s="60">
        <v>42461</v>
      </c>
      <c r="AJ240" s="71">
        <v>4476.25</v>
      </c>
      <c r="AK240" s="36">
        <v>4477.75</v>
      </c>
      <c r="AM240" s="83">
        <v>42461</v>
      </c>
      <c r="AN240" s="81">
        <v>7896.0066320220612</v>
      </c>
      <c r="AO240" s="10">
        <v>2375.5510312082179</v>
      </c>
      <c r="AP240" s="10">
        <v>1639.4796888482729</v>
      </c>
      <c r="AQ240" s="10">
        <v>4805.0356227852099</v>
      </c>
      <c r="AR240" s="10">
        <v>1052.5510035977429</v>
      </c>
      <c r="AS240" s="15">
        <v>-749.56668041938383</v>
      </c>
      <c r="AU240" s="60">
        <v>42459</v>
      </c>
      <c r="AV240" s="81">
        <v>2375.5510312082179</v>
      </c>
      <c r="AW240" s="10">
        <v>2937.5514385694005</v>
      </c>
      <c r="AX240" s="10">
        <v>3569.6013766034926</v>
      </c>
      <c r="AY240" s="10">
        <v>4263.9871890010454</v>
      </c>
      <c r="AZ240" s="15">
        <v>5027.7460254738189</v>
      </c>
      <c r="BF240" s="86"/>
    </row>
    <row r="241" spans="2:58" s="4" customFormat="1" ht="12" customHeight="1" x14ac:dyDescent="0.2">
      <c r="B241" s="28"/>
      <c r="C241" s="38"/>
      <c r="D241" s="60">
        <f t="shared" si="24"/>
        <v>42459</v>
      </c>
      <c r="E241" s="8">
        <f t="shared" si="25"/>
        <v>4365.5</v>
      </c>
      <c r="F241" s="8">
        <f t="shared" si="26"/>
        <v>4390</v>
      </c>
      <c r="G241" s="9">
        <f t="shared" si="31"/>
        <v>5.6121864620318406E-3</v>
      </c>
      <c r="H241" s="10">
        <f t="shared" si="27"/>
        <v>203.89474155539364</v>
      </c>
      <c r="I241" s="10">
        <f t="shared" si="28"/>
        <v>94</v>
      </c>
      <c r="J241" s="10">
        <f t="shared" si="29"/>
        <v>97.894741555393637</v>
      </c>
      <c r="K241" s="15">
        <f t="shared" si="30"/>
        <v>3841.1419291164552</v>
      </c>
      <c r="L241" s="56"/>
      <c r="M241" s="30"/>
      <c r="O241" s="60">
        <v>42460</v>
      </c>
      <c r="P241" s="71">
        <v>10091</v>
      </c>
      <c r="Q241" s="36">
        <v>10058</v>
      </c>
      <c r="S241" s="60">
        <v>42458</v>
      </c>
      <c r="T241" s="71">
        <v>17740</v>
      </c>
      <c r="U241" s="36">
        <v>17805</v>
      </c>
      <c r="W241" s="60">
        <v>42459</v>
      </c>
      <c r="X241" s="71">
        <v>8780.5</v>
      </c>
      <c r="Y241" s="36">
        <v>8848</v>
      </c>
      <c r="AA241" s="60">
        <v>42453</v>
      </c>
      <c r="AB241" s="71">
        <v>6137.5</v>
      </c>
      <c r="AC241" s="36">
        <v>6109</v>
      </c>
      <c r="AE241" s="60">
        <v>42459</v>
      </c>
      <c r="AF241" s="71">
        <v>4365.5</v>
      </c>
      <c r="AG241" s="36">
        <v>4390</v>
      </c>
      <c r="AI241" s="60">
        <v>42460</v>
      </c>
      <c r="AJ241" s="71">
        <v>4482</v>
      </c>
      <c r="AK241" s="36">
        <v>4480.25</v>
      </c>
      <c r="AM241" s="83">
        <v>42460</v>
      </c>
      <c r="AN241" s="81">
        <v>7579.5999120770584</v>
      </c>
      <c r="AO241" s="10">
        <v>2335.5397666223589</v>
      </c>
      <c r="AP241" s="10">
        <v>1654.9207651262609</v>
      </c>
      <c r="AQ241" s="10">
        <v>4833.2523270741485</v>
      </c>
      <c r="AR241" s="10">
        <v>1069.245494415773</v>
      </c>
      <c r="AS241" s="15">
        <v>-707.82174199316796</v>
      </c>
      <c r="AU241" s="60">
        <v>42458</v>
      </c>
      <c r="AV241" s="81">
        <v>2335.5397666223589</v>
      </c>
      <c r="AW241" s="10">
        <v>2877.5401739835415</v>
      </c>
      <c r="AX241" s="10">
        <v>3489.5901120176336</v>
      </c>
      <c r="AY241" s="10">
        <v>4163.9759244151865</v>
      </c>
      <c r="AZ241" s="15">
        <v>4907.73476088796</v>
      </c>
      <c r="BF241" s="86"/>
    </row>
    <row r="242" spans="2:58" s="4" customFormat="1" ht="12" customHeight="1" x14ac:dyDescent="0.2">
      <c r="B242" s="28"/>
      <c r="C242" s="38"/>
      <c r="D242" s="60">
        <f t="shared" si="24"/>
        <v>42458</v>
      </c>
      <c r="E242" s="8">
        <f t="shared" si="25"/>
        <v>4328.5</v>
      </c>
      <c r="F242" s="8">
        <f t="shared" si="26"/>
        <v>4352</v>
      </c>
      <c r="G242" s="9">
        <f t="shared" si="31"/>
        <v>5.4291324939355432E-3</v>
      </c>
      <c r="H242" s="10">
        <f t="shared" si="27"/>
        <v>200.23366219346767</v>
      </c>
      <c r="I242" s="10">
        <f t="shared" si="28"/>
        <v>94</v>
      </c>
      <c r="J242" s="10">
        <f t="shared" si="29"/>
        <v>94.233662193467694</v>
      </c>
      <c r="K242" s="15">
        <f t="shared" si="30"/>
        <v>3743.2471875610618</v>
      </c>
      <c r="L242" s="56"/>
      <c r="M242" s="30"/>
      <c r="O242" s="60">
        <v>42459</v>
      </c>
      <c r="P242" s="71">
        <v>9925.5</v>
      </c>
      <c r="Q242" s="36">
        <v>9988</v>
      </c>
      <c r="S242" s="60">
        <v>42453</v>
      </c>
      <c r="T242" s="71">
        <v>18033</v>
      </c>
      <c r="U242" s="36">
        <v>17910</v>
      </c>
      <c r="W242" s="60">
        <v>42458</v>
      </c>
      <c r="X242" s="71">
        <v>8779.7000000000007</v>
      </c>
      <c r="Y242" s="36">
        <v>8818</v>
      </c>
      <c r="AA242" s="60">
        <v>42452</v>
      </c>
      <c r="AB242" s="71">
        <v>6129.5</v>
      </c>
      <c r="AC242" s="36">
        <v>6117.5</v>
      </c>
      <c r="AE242" s="60">
        <v>42458</v>
      </c>
      <c r="AF242" s="71">
        <v>4328.5</v>
      </c>
      <c r="AG242" s="36">
        <v>4352</v>
      </c>
      <c r="AI242" s="60">
        <v>42459</v>
      </c>
      <c r="AJ242" s="71">
        <v>4458.25</v>
      </c>
      <c r="AK242" s="36">
        <v>4460.75</v>
      </c>
      <c r="AM242" s="83">
        <v>42459</v>
      </c>
      <c r="AN242" s="81">
        <v>7524.6811516999869</v>
      </c>
      <c r="AO242" s="10">
        <v>2363.0529941355862</v>
      </c>
      <c r="AP242" s="10">
        <v>1613.9301493215385</v>
      </c>
      <c r="AQ242" s="10">
        <v>4715.1814531493719</v>
      </c>
      <c r="AR242" s="10">
        <v>1065.3490105841513</v>
      </c>
      <c r="AS242" s="15">
        <v>-666.07680356695209</v>
      </c>
      <c r="AU242" s="60">
        <v>42453</v>
      </c>
      <c r="AV242" s="81">
        <v>2363.0529941355862</v>
      </c>
      <c r="AW242" s="10">
        <v>2898.016066206897</v>
      </c>
      <c r="AX242" s="10">
        <v>3490.0660042409891</v>
      </c>
      <c r="AY242" s="10">
        <v>4144.4518166385424</v>
      </c>
      <c r="AZ242" s="15">
        <v>4868.2106531113159</v>
      </c>
      <c r="BF242" s="86"/>
    </row>
    <row r="243" spans="2:58" s="4" customFormat="1" ht="12" customHeight="1" x14ac:dyDescent="0.2">
      <c r="B243" s="28"/>
      <c r="C243" s="38"/>
      <c r="D243" s="60">
        <f t="shared" si="24"/>
        <v>42453</v>
      </c>
      <c r="E243" s="8">
        <f t="shared" si="25"/>
        <v>4422.5</v>
      </c>
      <c r="F243" s="8">
        <f t="shared" si="26"/>
        <v>4397</v>
      </c>
      <c r="G243" s="9">
        <f t="shared" si="31"/>
        <v>-5.765969474279254E-3</v>
      </c>
      <c r="H243" s="10">
        <f t="shared" si="27"/>
        <v>94</v>
      </c>
      <c r="I243" s="10">
        <f t="shared" si="28"/>
        <v>206.9704018003419</v>
      </c>
      <c r="J243" s="10">
        <f t="shared" si="29"/>
        <v>100.9704018003419</v>
      </c>
      <c r="K243" s="15">
        <f t="shared" si="30"/>
        <v>3649.013525367594</v>
      </c>
      <c r="L243" s="56"/>
      <c r="M243" s="30"/>
      <c r="O243" s="60">
        <v>42458</v>
      </c>
      <c r="P243" s="71">
        <v>9905.5</v>
      </c>
      <c r="Q243" s="36">
        <v>9945</v>
      </c>
      <c r="S243" s="60">
        <v>42452</v>
      </c>
      <c r="T243" s="71">
        <v>18186</v>
      </c>
      <c r="U243" s="36">
        <v>18240</v>
      </c>
      <c r="W243" s="60">
        <v>42453</v>
      </c>
      <c r="X243" s="71">
        <v>8900.9</v>
      </c>
      <c r="Y243" s="36">
        <v>8837</v>
      </c>
      <c r="AA243" s="60">
        <v>42451</v>
      </c>
      <c r="AB243" s="71">
        <v>6120.5</v>
      </c>
      <c r="AC243" s="36">
        <v>6131.5</v>
      </c>
      <c r="AE243" s="60">
        <v>42453</v>
      </c>
      <c r="AF243" s="71">
        <v>4422.5</v>
      </c>
      <c r="AG243" s="36">
        <v>4397</v>
      </c>
      <c r="AI243" s="60">
        <v>42458</v>
      </c>
      <c r="AJ243" s="71">
        <v>4389.5</v>
      </c>
      <c r="AK243" s="36">
        <v>4389.75</v>
      </c>
      <c r="AM243" s="83">
        <v>42458</v>
      </c>
      <c r="AN243" s="81">
        <v>7318.4288320370852</v>
      </c>
      <c r="AO243" s="10">
        <v>2340.3930382698409</v>
      </c>
      <c r="AP243" s="10">
        <v>1639.4426031172407</v>
      </c>
      <c r="AQ243" s="10">
        <v>4731.4025387957581</v>
      </c>
      <c r="AR243" s="10">
        <v>1065.1136061144555</v>
      </c>
      <c r="AS243" s="15">
        <v>-624.33186514073623</v>
      </c>
      <c r="AU243" s="60">
        <v>42452</v>
      </c>
      <c r="AV243" s="81">
        <v>2340.3930382698409</v>
      </c>
      <c r="AW243" s="10">
        <v>2855.3561103411516</v>
      </c>
      <c r="AX243" s="10">
        <v>3427.4060483752437</v>
      </c>
      <c r="AY243" s="10">
        <v>4061.7918607727975</v>
      </c>
      <c r="AZ243" s="15">
        <v>4765.5506972455705</v>
      </c>
      <c r="BF243" s="86"/>
    </row>
    <row r="244" spans="2:58" s="4" customFormat="1" ht="12" customHeight="1" x14ac:dyDescent="0.2">
      <c r="B244" s="28"/>
      <c r="C244" s="38"/>
      <c r="D244" s="60">
        <f t="shared" si="24"/>
        <v>42452</v>
      </c>
      <c r="E244" s="8">
        <f t="shared" si="25"/>
        <v>4428</v>
      </c>
      <c r="F244" s="8">
        <f t="shared" si="26"/>
        <v>4424.5</v>
      </c>
      <c r="G244" s="9">
        <f t="shared" si="31"/>
        <v>-7.9042457091237583E-4</v>
      </c>
      <c r="H244" s="10">
        <f t="shared" si="27"/>
        <v>94</v>
      </c>
      <c r="I244" s="10">
        <f t="shared" si="28"/>
        <v>107.45950373300435</v>
      </c>
      <c r="J244" s="10">
        <f t="shared" si="29"/>
        <v>1.4595037330043397</v>
      </c>
      <c r="K244" s="15">
        <f t="shared" si="30"/>
        <v>3548.0431235672522</v>
      </c>
      <c r="L244" s="56"/>
      <c r="M244" s="30"/>
      <c r="O244" s="60">
        <v>42453</v>
      </c>
      <c r="P244" s="71">
        <v>10068.5</v>
      </c>
      <c r="Q244" s="36">
        <v>9999</v>
      </c>
      <c r="S244" s="60">
        <v>42451</v>
      </c>
      <c r="T244" s="71">
        <v>18221</v>
      </c>
      <c r="U244" s="36">
        <v>18110</v>
      </c>
      <c r="W244" s="60">
        <v>42452</v>
      </c>
      <c r="X244" s="71">
        <v>8945.7999999999993</v>
      </c>
      <c r="Y244" s="36">
        <v>8990</v>
      </c>
      <c r="AA244" s="60">
        <v>42450</v>
      </c>
      <c r="AB244" s="71">
        <v>6234.5</v>
      </c>
      <c r="AC244" s="36">
        <v>6115</v>
      </c>
      <c r="AE244" s="60">
        <v>42452</v>
      </c>
      <c r="AF244" s="71">
        <v>4428</v>
      </c>
      <c r="AG244" s="36">
        <v>4424.5</v>
      </c>
      <c r="AI244" s="60">
        <v>42457</v>
      </c>
      <c r="AJ244" s="71">
        <v>4397.25</v>
      </c>
      <c r="AK244" s="36">
        <v>4401.5</v>
      </c>
      <c r="AM244" s="83">
        <v>42453</v>
      </c>
      <c r="AN244" s="81">
        <v>7227.6379315863023</v>
      </c>
      <c r="AO244" s="10">
        <v>2367.9062657830682</v>
      </c>
      <c r="AP244" s="10">
        <v>1608.6207875787413</v>
      </c>
      <c r="AQ244" s="10">
        <v>4755.6489515561907</v>
      </c>
      <c r="AR244" s="10">
        <v>1058.1414620378855</v>
      </c>
      <c r="AS244" s="15">
        <v>-582.58692671452036</v>
      </c>
      <c r="AU244" s="60">
        <v>42451</v>
      </c>
      <c r="AV244" s="81">
        <v>2367.9062657830682</v>
      </c>
      <c r="AW244" s="10">
        <v>2882.869337854379</v>
      </c>
      <c r="AX244" s="10">
        <v>3441.7763209903201</v>
      </c>
      <c r="AY244" s="10">
        <v>4056.1621333878738</v>
      </c>
      <c r="AZ244" s="15">
        <v>4739.9209698606464</v>
      </c>
      <c r="BF244" s="86"/>
    </row>
    <row r="245" spans="2:58" s="4" customFormat="1" ht="12" customHeight="1" x14ac:dyDescent="0.2">
      <c r="B245" s="28"/>
      <c r="C245" s="38"/>
      <c r="D245" s="60">
        <f t="shared" si="24"/>
        <v>42451</v>
      </c>
      <c r="E245" s="8">
        <f t="shared" si="25"/>
        <v>4423.5</v>
      </c>
      <c r="F245" s="8">
        <f t="shared" si="26"/>
        <v>4426.5</v>
      </c>
      <c r="G245" s="9">
        <f t="shared" si="31"/>
        <v>6.7819599864360806E-4</v>
      </c>
      <c r="H245" s="10">
        <f t="shared" si="27"/>
        <v>105.214932287629</v>
      </c>
      <c r="I245" s="10">
        <f t="shared" si="28"/>
        <v>94</v>
      </c>
      <c r="J245" s="10">
        <f t="shared" si="29"/>
        <v>-0.78506771237101702</v>
      </c>
      <c r="K245" s="15">
        <f t="shared" si="30"/>
        <v>3546.5836198342481</v>
      </c>
      <c r="L245" s="56"/>
      <c r="M245" s="30"/>
      <c r="O245" s="60">
        <v>42452</v>
      </c>
      <c r="P245" s="71">
        <v>10006</v>
      </c>
      <c r="Q245" s="36">
        <v>10016</v>
      </c>
      <c r="S245" s="60">
        <v>42450</v>
      </c>
      <c r="T245" s="71">
        <v>18717</v>
      </c>
      <c r="U245" s="36">
        <v>18130</v>
      </c>
      <c r="W245" s="60">
        <v>42451</v>
      </c>
      <c r="X245" s="71">
        <v>8986.9</v>
      </c>
      <c r="Y245" s="36">
        <v>8934</v>
      </c>
      <c r="AA245" s="60">
        <v>42447</v>
      </c>
      <c r="AB245" s="71">
        <v>6186.5</v>
      </c>
      <c r="AC245" s="36">
        <v>6200</v>
      </c>
      <c r="AE245" s="60">
        <v>42451</v>
      </c>
      <c r="AF245" s="71">
        <v>4423.5</v>
      </c>
      <c r="AG245" s="36">
        <v>4426.5</v>
      </c>
      <c r="AI245" s="60">
        <v>42453</v>
      </c>
      <c r="AJ245" s="71">
        <v>4395.5</v>
      </c>
      <c r="AK245" s="36">
        <v>4395</v>
      </c>
      <c r="AM245" s="83">
        <v>42452</v>
      </c>
      <c r="AN245" s="81">
        <v>6991.0953920058028</v>
      </c>
      <c r="AO245" s="10">
        <v>2359.8254392235631</v>
      </c>
      <c r="AP245" s="10">
        <v>1622.5626361373622</v>
      </c>
      <c r="AQ245" s="10">
        <v>3911.3805293001469</v>
      </c>
      <c r="AR245" s="10">
        <v>1074.8359528559156</v>
      </c>
      <c r="AS245" s="15">
        <v>-540.84198828830449</v>
      </c>
      <c r="AU245" s="60">
        <v>42450</v>
      </c>
      <c r="AV245" s="81">
        <v>2359.8254392235631</v>
      </c>
      <c r="AW245" s="10">
        <v>2854.7885112948738</v>
      </c>
      <c r="AX245" s="10">
        <v>3393.695494430815</v>
      </c>
      <c r="AY245" s="10">
        <v>3988.0813068283687</v>
      </c>
      <c r="AZ245" s="15">
        <v>4651.8401433011413</v>
      </c>
      <c r="BF245" s="86"/>
    </row>
    <row r="246" spans="2:58" s="4" customFormat="1" ht="12" customHeight="1" x14ac:dyDescent="0.2">
      <c r="B246" s="28"/>
      <c r="C246" s="38"/>
      <c r="D246" s="60">
        <f t="shared" si="24"/>
        <v>42450</v>
      </c>
      <c r="E246" s="8">
        <f t="shared" si="25"/>
        <v>4460.6000000000004</v>
      </c>
      <c r="F246" s="8">
        <f t="shared" si="26"/>
        <v>4437</v>
      </c>
      <c r="G246" s="9">
        <f t="shared" si="31"/>
        <v>-5.2907680581088558E-3</v>
      </c>
      <c r="H246" s="10">
        <f t="shared" si="27"/>
        <v>94</v>
      </c>
      <c r="I246" s="10">
        <f t="shared" si="28"/>
        <v>197.46637347693394</v>
      </c>
      <c r="J246" s="10">
        <f t="shared" si="29"/>
        <v>91.466373476933938</v>
      </c>
      <c r="K246" s="15">
        <f t="shared" si="30"/>
        <v>3547.3686875466192</v>
      </c>
      <c r="L246" s="56"/>
      <c r="M246" s="30"/>
      <c r="O246" s="60">
        <v>42451</v>
      </c>
      <c r="P246" s="71">
        <v>9978.5</v>
      </c>
      <c r="Q246" s="36">
        <v>9988</v>
      </c>
      <c r="S246" s="60">
        <v>42447</v>
      </c>
      <c r="T246" s="71">
        <v>18573</v>
      </c>
      <c r="U246" s="36">
        <v>18645</v>
      </c>
      <c r="W246" s="60">
        <v>42450</v>
      </c>
      <c r="X246" s="71">
        <v>9055</v>
      </c>
      <c r="Y246" s="36">
        <v>8963</v>
      </c>
      <c r="AA246" s="60">
        <v>42446</v>
      </c>
      <c r="AB246" s="71">
        <v>6169</v>
      </c>
      <c r="AC246" s="36">
        <v>6196</v>
      </c>
      <c r="AE246" s="60">
        <v>42450</v>
      </c>
      <c r="AF246" s="71">
        <v>4460.6000000000004</v>
      </c>
      <c r="AG246" s="36">
        <v>4437</v>
      </c>
      <c r="AI246" s="60">
        <v>42452</v>
      </c>
      <c r="AJ246" s="71">
        <v>4434.5</v>
      </c>
      <c r="AK246" s="36">
        <v>4434.75</v>
      </c>
      <c r="AM246" s="83">
        <v>42451</v>
      </c>
      <c r="AN246" s="81">
        <v>7008.2819521157971</v>
      </c>
      <c r="AO246" s="10">
        <v>1846.3447820500064</v>
      </c>
      <c r="AP246" s="10">
        <v>1617.5948931725588</v>
      </c>
      <c r="AQ246" s="10">
        <v>3916.3803386498212</v>
      </c>
      <c r="AR246" s="10">
        <v>1091.5304436739457</v>
      </c>
      <c r="AS246" s="15">
        <v>-499.09704986208874</v>
      </c>
      <c r="AU246" s="60">
        <v>42447</v>
      </c>
      <c r="AV246" s="81">
        <v>1846.3447820500064</v>
      </c>
      <c r="AW246" s="10">
        <v>2321.3078541213172</v>
      </c>
      <c r="AX246" s="10">
        <v>2840.2148372572583</v>
      </c>
      <c r="AY246" s="10">
        <v>3414.6006496548121</v>
      </c>
      <c r="AZ246" s="15">
        <v>4058.3594861275847</v>
      </c>
      <c r="BF246" s="86"/>
    </row>
    <row r="247" spans="2:58" s="4" customFormat="1" ht="12" customHeight="1" x14ac:dyDescent="0.2">
      <c r="B247" s="28"/>
      <c r="C247" s="38"/>
      <c r="D247" s="60">
        <f t="shared" si="24"/>
        <v>42447</v>
      </c>
      <c r="E247" s="8">
        <f t="shared" si="25"/>
        <v>4443.5</v>
      </c>
      <c r="F247" s="8">
        <f t="shared" si="26"/>
        <v>4434.5</v>
      </c>
      <c r="G247" s="9">
        <f t="shared" si="31"/>
        <v>-2.0254304039608417E-3</v>
      </c>
      <c r="H247" s="10">
        <f t="shared" si="27"/>
        <v>94</v>
      </c>
      <c r="I247" s="10">
        <f t="shared" si="28"/>
        <v>132.15962039397368</v>
      </c>
      <c r="J247" s="10">
        <f t="shared" si="29"/>
        <v>26.159620393973682</v>
      </c>
      <c r="K247" s="15">
        <f t="shared" si="30"/>
        <v>3455.9023140696854</v>
      </c>
      <c r="L247" s="56"/>
      <c r="M247" s="30"/>
      <c r="O247" s="60">
        <v>42450</v>
      </c>
      <c r="P247" s="71">
        <v>9901.5</v>
      </c>
      <c r="Q247" s="36">
        <v>9952</v>
      </c>
      <c r="S247" s="60">
        <v>42446</v>
      </c>
      <c r="T247" s="71">
        <v>18735</v>
      </c>
      <c r="U247" s="36">
        <v>18945</v>
      </c>
      <c r="W247" s="60">
        <v>42447</v>
      </c>
      <c r="X247" s="71">
        <v>8952.2999999999993</v>
      </c>
      <c r="Y247" s="36">
        <v>8991</v>
      </c>
      <c r="AA247" s="60">
        <v>42445</v>
      </c>
      <c r="AB247" s="71">
        <v>6135</v>
      </c>
      <c r="AC247" s="36">
        <v>6160</v>
      </c>
      <c r="AE247" s="60">
        <v>42447</v>
      </c>
      <c r="AF247" s="71">
        <v>4443.5</v>
      </c>
      <c r="AG247" s="36">
        <v>4434.5</v>
      </c>
      <c r="AI247" s="60">
        <v>42451</v>
      </c>
      <c r="AJ247" s="71">
        <v>4416.25</v>
      </c>
      <c r="AK247" s="36">
        <v>4416</v>
      </c>
      <c r="AM247" s="83">
        <v>42450</v>
      </c>
      <c r="AN247" s="81">
        <v>7025.4685122257915</v>
      </c>
      <c r="AO247" s="10">
        <v>1873.858009563234</v>
      </c>
      <c r="AP247" s="10">
        <v>1527.1514133571125</v>
      </c>
      <c r="AQ247" s="10">
        <v>3811.6525747300989</v>
      </c>
      <c r="AR247" s="10">
        <v>1094.0623279207837</v>
      </c>
      <c r="AS247" s="15">
        <v>-457.35211143587293</v>
      </c>
      <c r="AU247" s="60">
        <v>42446</v>
      </c>
      <c r="AV247" s="81">
        <v>1873.858009563234</v>
      </c>
      <c r="AW247" s="10">
        <v>2337.5325667311049</v>
      </c>
      <c r="AX247" s="10">
        <v>2836.439549867046</v>
      </c>
      <c r="AY247" s="10">
        <v>3390.8253622645998</v>
      </c>
      <c r="AZ247" s="15">
        <v>4014.5841987373724</v>
      </c>
      <c r="BF247" s="86"/>
    </row>
    <row r="248" spans="2:58" s="4" customFormat="1" ht="12" customHeight="1" x14ac:dyDescent="0.2">
      <c r="B248" s="28"/>
      <c r="C248" s="38"/>
      <c r="D248" s="60">
        <f t="shared" si="24"/>
        <v>42446</v>
      </c>
      <c r="E248" s="8">
        <f t="shared" si="25"/>
        <v>4463</v>
      </c>
      <c r="F248" s="8">
        <f t="shared" si="26"/>
        <v>4484</v>
      </c>
      <c r="G248" s="9">
        <f t="shared" si="31"/>
        <v>4.7053551422809765E-3</v>
      </c>
      <c r="H248" s="10">
        <f t="shared" si="27"/>
        <v>185.75811516037635</v>
      </c>
      <c r="I248" s="10">
        <f t="shared" si="28"/>
        <v>94</v>
      </c>
      <c r="J248" s="10">
        <f t="shared" si="29"/>
        <v>79.758115160376349</v>
      </c>
      <c r="K248" s="15">
        <f t="shared" si="30"/>
        <v>3429.742693675712</v>
      </c>
      <c r="L248" s="56"/>
      <c r="M248" s="30"/>
      <c r="O248" s="60">
        <v>42447</v>
      </c>
      <c r="P248" s="71">
        <v>9871.5</v>
      </c>
      <c r="Q248" s="36">
        <v>9875</v>
      </c>
      <c r="S248" s="60">
        <v>42445</v>
      </c>
      <c r="T248" s="71">
        <v>18751</v>
      </c>
      <c r="U248" s="36">
        <v>18790</v>
      </c>
      <c r="W248" s="60">
        <v>42446</v>
      </c>
      <c r="X248" s="71">
        <v>8960.2000000000007</v>
      </c>
      <c r="Y248" s="36">
        <v>9056</v>
      </c>
      <c r="AA248" s="60">
        <v>42444</v>
      </c>
      <c r="AB248" s="71">
        <v>6165.5</v>
      </c>
      <c r="AC248" s="36">
        <v>6158.5</v>
      </c>
      <c r="AE248" s="60">
        <v>42446</v>
      </c>
      <c r="AF248" s="71">
        <v>4463</v>
      </c>
      <c r="AG248" s="36">
        <v>4484</v>
      </c>
      <c r="AI248" s="60">
        <v>42450</v>
      </c>
      <c r="AJ248" s="71">
        <v>4425.8100000000004</v>
      </c>
      <c r="AK248" s="36">
        <v>4394.75</v>
      </c>
      <c r="AM248" s="83">
        <v>42447</v>
      </c>
      <c r="AN248" s="81">
        <v>6879.0499253919334</v>
      </c>
      <c r="AO248" s="10">
        <v>1763.435279845068</v>
      </c>
      <c r="AP248" s="10">
        <v>1552.6697546649275</v>
      </c>
      <c r="AQ248" s="10">
        <v>3722.0119456194748</v>
      </c>
      <c r="AR248" s="10">
        <v>1110.7568187388138</v>
      </c>
      <c r="AS248" s="15">
        <v>-415.60717300965712</v>
      </c>
      <c r="AU248" s="60">
        <v>42445</v>
      </c>
      <c r="AV248" s="81">
        <v>1763.435279845068</v>
      </c>
      <c r="AW248" s="10">
        <v>2207.1098370129389</v>
      </c>
      <c r="AX248" s="10">
        <v>2686.01682014888</v>
      </c>
      <c r="AY248" s="10">
        <v>3220.4026325464338</v>
      </c>
      <c r="AZ248" s="15">
        <v>3824.1614690192064</v>
      </c>
      <c r="BF248" s="86"/>
    </row>
    <row r="249" spans="2:58" s="4" customFormat="1" ht="12" customHeight="1" x14ac:dyDescent="0.2">
      <c r="B249" s="28"/>
      <c r="C249" s="38"/>
      <c r="D249" s="60">
        <f t="shared" si="24"/>
        <v>42445</v>
      </c>
      <c r="E249" s="8">
        <f t="shared" si="25"/>
        <v>4473</v>
      </c>
      <c r="F249" s="8">
        <f t="shared" si="26"/>
        <v>4484</v>
      </c>
      <c r="G249" s="9">
        <f t="shared" si="31"/>
        <v>2.4591996422982337E-3</v>
      </c>
      <c r="H249" s="10">
        <f t="shared" si="27"/>
        <v>140.83500516072149</v>
      </c>
      <c r="I249" s="10">
        <f t="shared" si="28"/>
        <v>94</v>
      </c>
      <c r="J249" s="10">
        <f t="shared" si="29"/>
        <v>34.835005160721494</v>
      </c>
      <c r="K249" s="15">
        <f t="shared" si="30"/>
        <v>3349.9845785153357</v>
      </c>
      <c r="L249" s="56"/>
      <c r="M249" s="30"/>
      <c r="O249" s="60">
        <v>42446</v>
      </c>
      <c r="P249" s="71">
        <v>9983.5</v>
      </c>
      <c r="Q249" s="36">
        <v>10039.5</v>
      </c>
      <c r="S249" s="60">
        <v>42444</v>
      </c>
      <c r="T249" s="71">
        <v>18924</v>
      </c>
      <c r="U249" s="36">
        <v>18845</v>
      </c>
      <c r="W249" s="60">
        <v>42445</v>
      </c>
      <c r="X249" s="71">
        <v>8982</v>
      </c>
      <c r="Y249" s="36">
        <v>9020</v>
      </c>
      <c r="AA249" s="60">
        <v>42443</v>
      </c>
      <c r="AB249" s="71">
        <v>6134</v>
      </c>
      <c r="AC249" s="36">
        <v>6144.5</v>
      </c>
      <c r="AE249" s="60">
        <v>42445</v>
      </c>
      <c r="AF249" s="71">
        <v>4473</v>
      </c>
      <c r="AG249" s="36">
        <v>4484</v>
      </c>
      <c r="AI249" s="60">
        <v>42447</v>
      </c>
      <c r="AJ249" s="71">
        <v>4402.25</v>
      </c>
      <c r="AK249" s="36">
        <v>4404.75</v>
      </c>
      <c r="AM249" s="83">
        <v>42446</v>
      </c>
      <c r="AN249" s="81">
        <v>6896.2364855019277</v>
      </c>
      <c r="AO249" s="10">
        <v>1790.9485073582955</v>
      </c>
      <c r="AP249" s="10">
        <v>1451.5944126963507</v>
      </c>
      <c r="AQ249" s="10">
        <v>3750.2286499084139</v>
      </c>
      <c r="AR249" s="10">
        <v>1124.9969613022092</v>
      </c>
      <c r="AS249" s="15">
        <v>-645.63092392349085</v>
      </c>
      <c r="AU249" s="60">
        <v>42444</v>
      </c>
      <c r="AV249" s="81">
        <v>1790.9485073582955</v>
      </c>
      <c r="AW249" s="10">
        <v>2234.6230645261662</v>
      </c>
      <c r="AX249" s="10">
        <v>2713.5300476621073</v>
      </c>
      <c r="AY249" s="10">
        <v>3232.5614648513915</v>
      </c>
      <c r="AZ249" s="15">
        <v>3816.3203013241641</v>
      </c>
      <c r="BF249" s="86"/>
    </row>
    <row r="250" spans="2:58" s="4" customFormat="1" ht="12" customHeight="1" x14ac:dyDescent="0.2">
      <c r="B250" s="28"/>
      <c r="C250" s="38"/>
      <c r="D250" s="60">
        <f t="shared" si="24"/>
        <v>42444</v>
      </c>
      <c r="E250" s="8">
        <f t="shared" si="25"/>
        <v>4506</v>
      </c>
      <c r="F250" s="8">
        <f t="shared" si="26"/>
        <v>4493.5</v>
      </c>
      <c r="G250" s="9">
        <f t="shared" si="31"/>
        <v>-2.7740790057700845E-3</v>
      </c>
      <c r="H250" s="10">
        <f t="shared" si="27"/>
        <v>94</v>
      </c>
      <c r="I250" s="10">
        <f t="shared" si="28"/>
        <v>147.13259243015852</v>
      </c>
      <c r="J250" s="10">
        <f t="shared" si="29"/>
        <v>41.132592430158525</v>
      </c>
      <c r="K250" s="15">
        <f t="shared" si="30"/>
        <v>3315.1495733546144</v>
      </c>
      <c r="L250" s="56"/>
      <c r="M250" s="30"/>
      <c r="O250" s="60">
        <v>42445</v>
      </c>
      <c r="P250" s="71">
        <v>9940</v>
      </c>
      <c r="Q250" s="36">
        <v>9961</v>
      </c>
      <c r="S250" s="60">
        <v>42443</v>
      </c>
      <c r="T250" s="71">
        <v>18944</v>
      </c>
      <c r="U250" s="36">
        <v>19135</v>
      </c>
      <c r="W250" s="60">
        <v>42444</v>
      </c>
      <c r="X250" s="71">
        <v>9128.9</v>
      </c>
      <c r="Y250" s="36">
        <v>9089</v>
      </c>
      <c r="AA250" s="60">
        <v>42440</v>
      </c>
      <c r="AB250" s="71">
        <v>6038.5</v>
      </c>
      <c r="AC250" s="36">
        <v>6059</v>
      </c>
      <c r="AE250" s="60">
        <v>42444</v>
      </c>
      <c r="AF250" s="71">
        <v>4506</v>
      </c>
      <c r="AG250" s="36">
        <v>4493.5</v>
      </c>
      <c r="AI250" s="60">
        <v>42446</v>
      </c>
      <c r="AJ250" s="71">
        <v>4397.5</v>
      </c>
      <c r="AK250" s="36">
        <v>4396.75</v>
      </c>
      <c r="AM250" s="83">
        <v>42445</v>
      </c>
      <c r="AN250" s="81">
        <v>6724.3670019970505</v>
      </c>
      <c r="AO250" s="10">
        <v>1818.461734871523</v>
      </c>
      <c r="AP250" s="10">
        <v>1477.1127540041657</v>
      </c>
      <c r="AQ250" s="10">
        <v>3778.445354197353</v>
      </c>
      <c r="AR250" s="10">
        <v>1141.6914521202393</v>
      </c>
      <c r="AS250" s="15">
        <v>-603.88598549727499</v>
      </c>
      <c r="AU250" s="60">
        <v>42443</v>
      </c>
      <c r="AV250" s="81">
        <v>1818.461734871523</v>
      </c>
      <c r="AW250" s="10">
        <v>2244.8878160971954</v>
      </c>
      <c r="AX250" s="10">
        <v>2703.7947992331365</v>
      </c>
      <c r="AY250" s="10">
        <v>3202.8262164224207</v>
      </c>
      <c r="AZ250" s="15">
        <v>3766.5850528951933</v>
      </c>
      <c r="BF250" s="86"/>
    </row>
    <row r="251" spans="2:58" s="4" customFormat="1" ht="12" customHeight="1" x14ac:dyDescent="0.2">
      <c r="B251" s="28"/>
      <c r="C251" s="38"/>
      <c r="D251" s="60">
        <f t="shared" si="24"/>
        <v>42443</v>
      </c>
      <c r="E251" s="8">
        <f t="shared" si="25"/>
        <v>4492.5</v>
      </c>
      <c r="F251" s="8">
        <f t="shared" si="26"/>
        <v>4509</v>
      </c>
      <c r="G251" s="9">
        <f t="shared" si="31"/>
        <v>3.6727879799666112E-3</v>
      </c>
      <c r="H251" s="10">
        <f t="shared" si="27"/>
        <v>165.10677191408905</v>
      </c>
      <c r="I251" s="10">
        <f t="shared" si="28"/>
        <v>94</v>
      </c>
      <c r="J251" s="10">
        <f t="shared" si="29"/>
        <v>59.106771914089052</v>
      </c>
      <c r="K251" s="15">
        <f t="shared" si="30"/>
        <v>3274.0169809244558</v>
      </c>
      <c r="L251" s="56"/>
      <c r="M251" s="30"/>
      <c r="O251" s="60">
        <v>42444</v>
      </c>
      <c r="P251" s="71">
        <v>9989.5</v>
      </c>
      <c r="Q251" s="36">
        <v>9954</v>
      </c>
      <c r="S251" s="60">
        <v>42440</v>
      </c>
      <c r="T251" s="71">
        <v>18220</v>
      </c>
      <c r="U251" s="36">
        <v>18460</v>
      </c>
      <c r="W251" s="60">
        <v>42443</v>
      </c>
      <c r="X251" s="71">
        <v>9084.6</v>
      </c>
      <c r="Y251" s="36">
        <v>9146</v>
      </c>
      <c r="AA251" s="60">
        <v>42439</v>
      </c>
      <c r="AB251" s="71">
        <v>6143</v>
      </c>
      <c r="AC251" s="36">
        <v>6135</v>
      </c>
      <c r="AE251" s="60">
        <v>42443</v>
      </c>
      <c r="AF251" s="71">
        <v>4492.5</v>
      </c>
      <c r="AG251" s="36">
        <v>4509</v>
      </c>
      <c r="AI251" s="60">
        <v>42445</v>
      </c>
      <c r="AJ251" s="71">
        <v>4364.5</v>
      </c>
      <c r="AK251" s="36">
        <v>4366.25</v>
      </c>
      <c r="AM251" s="83">
        <v>42444</v>
      </c>
      <c r="AN251" s="81">
        <v>6727.3264792351456</v>
      </c>
      <c r="AO251" s="10">
        <v>1730.5713891686773</v>
      </c>
      <c r="AP251" s="10">
        <v>1502.4572306642742</v>
      </c>
      <c r="AQ251" s="10">
        <v>3722.8095645847638</v>
      </c>
      <c r="AR251" s="10">
        <v>1158.3859429382694</v>
      </c>
      <c r="AS251" s="15">
        <v>-562.14104707105912</v>
      </c>
      <c r="AU251" s="60">
        <v>42440</v>
      </c>
      <c r="AV251" s="81">
        <v>1730.5713891686773</v>
      </c>
      <c r="AW251" s="10">
        <v>2136.9974703943499</v>
      </c>
      <c r="AX251" s="10">
        <v>2575.904453530291</v>
      </c>
      <c r="AY251" s="10">
        <v>3054.9358707195752</v>
      </c>
      <c r="AZ251" s="15">
        <v>3598.6947071923478</v>
      </c>
      <c r="BF251" s="86"/>
    </row>
    <row r="252" spans="2:58" s="4" customFormat="1" ht="12" customHeight="1" x14ac:dyDescent="0.2">
      <c r="B252" s="28"/>
      <c r="C252" s="38"/>
      <c r="D252" s="60">
        <f t="shared" si="24"/>
        <v>42440</v>
      </c>
      <c r="E252" s="8">
        <f t="shared" si="25"/>
        <v>4350</v>
      </c>
      <c r="F252" s="8">
        <f t="shared" si="26"/>
        <v>4411</v>
      </c>
      <c r="G252" s="9">
        <f t="shared" si="31"/>
        <v>1.4022988505747127E-2</v>
      </c>
      <c r="H252" s="10">
        <f t="shared" si="27"/>
        <v>372.11078242969933</v>
      </c>
      <c r="I252" s="10">
        <f t="shared" si="28"/>
        <v>94</v>
      </c>
      <c r="J252" s="10">
        <f t="shared" si="29"/>
        <v>266.11078242969933</v>
      </c>
      <c r="K252" s="15">
        <f t="shared" si="30"/>
        <v>3214.9102090103665</v>
      </c>
      <c r="L252" s="56"/>
      <c r="M252" s="30"/>
      <c r="O252" s="60">
        <v>42443</v>
      </c>
      <c r="P252" s="71">
        <v>9831.5</v>
      </c>
      <c r="Q252" s="36">
        <v>9878</v>
      </c>
      <c r="S252" s="60">
        <v>42439</v>
      </c>
      <c r="T252" s="71">
        <v>18221</v>
      </c>
      <c r="U252" s="36">
        <v>18225</v>
      </c>
      <c r="W252" s="60">
        <v>42440</v>
      </c>
      <c r="X252" s="71">
        <v>8792.2999999999993</v>
      </c>
      <c r="Y252" s="36">
        <v>8926</v>
      </c>
      <c r="AA252" s="60">
        <v>42438</v>
      </c>
      <c r="AB252" s="71">
        <v>6115</v>
      </c>
      <c r="AC252" s="36">
        <v>6111</v>
      </c>
      <c r="AE252" s="60">
        <v>42440</v>
      </c>
      <c r="AF252" s="71">
        <v>4350</v>
      </c>
      <c r="AG252" s="36">
        <v>4411</v>
      </c>
      <c r="AI252" s="60">
        <v>42444</v>
      </c>
      <c r="AJ252" s="71">
        <v>4366</v>
      </c>
      <c r="AK252" s="36">
        <v>4364.75</v>
      </c>
      <c r="AM252" s="83">
        <v>42443</v>
      </c>
      <c r="AN252" s="81">
        <v>6658.2331883906982</v>
      </c>
      <c r="AO252" s="10">
        <v>1580.8812411250715</v>
      </c>
      <c r="AP252" s="10">
        <v>1480.0425906936091</v>
      </c>
      <c r="AQ252" s="10">
        <v>3751.026268873703</v>
      </c>
      <c r="AR252" s="10">
        <v>1175.0804337562995</v>
      </c>
      <c r="AS252" s="15">
        <v>-520.39610864484325</v>
      </c>
      <c r="AU252" s="60">
        <v>42439</v>
      </c>
      <c r="AV252" s="81">
        <v>1580.8812411250715</v>
      </c>
      <c r="AW252" s="10">
        <v>1967.307322350744</v>
      </c>
      <c r="AX252" s="10">
        <v>2386.2143054866851</v>
      </c>
      <c r="AY252" s="10">
        <v>2845.2457226759693</v>
      </c>
      <c r="AZ252" s="15">
        <v>3369.0045591487419</v>
      </c>
      <c r="BF252" s="86"/>
    </row>
    <row r="253" spans="2:58" s="4" customFormat="1" ht="12" customHeight="1" x14ac:dyDescent="0.2">
      <c r="B253" s="28"/>
      <c r="C253" s="38"/>
      <c r="D253" s="60">
        <f t="shared" si="24"/>
        <v>42439</v>
      </c>
      <c r="E253" s="8">
        <f t="shared" si="25"/>
        <v>4425</v>
      </c>
      <c r="F253" s="8">
        <f t="shared" si="26"/>
        <v>4431</v>
      </c>
      <c r="G253" s="9">
        <f t="shared" si="31"/>
        <v>1.3559322033898306E-3</v>
      </c>
      <c r="H253" s="10">
        <f t="shared" si="27"/>
        <v>118.76965638255345</v>
      </c>
      <c r="I253" s="10">
        <f t="shared" si="28"/>
        <v>94</v>
      </c>
      <c r="J253" s="10">
        <f t="shared" si="29"/>
        <v>12.76965638255345</v>
      </c>
      <c r="K253" s="15">
        <f t="shared" si="30"/>
        <v>2948.7994265806674</v>
      </c>
      <c r="L253" s="56"/>
      <c r="M253" s="30"/>
      <c r="O253" s="60">
        <v>42440</v>
      </c>
      <c r="P253" s="71">
        <v>9513</v>
      </c>
      <c r="Q253" s="36">
        <v>9629.5</v>
      </c>
      <c r="S253" s="60">
        <v>42438</v>
      </c>
      <c r="T253" s="71">
        <v>17996</v>
      </c>
      <c r="U253" s="36">
        <v>18005</v>
      </c>
      <c r="W253" s="60">
        <v>42439</v>
      </c>
      <c r="X253" s="71">
        <v>8762.9</v>
      </c>
      <c r="Y253" s="36">
        <v>8775</v>
      </c>
      <c r="AA253" s="60">
        <v>42437</v>
      </c>
      <c r="AB253" s="71">
        <v>6166.5</v>
      </c>
      <c r="AC253" s="36">
        <v>6156.5</v>
      </c>
      <c r="AE253" s="60">
        <v>42439</v>
      </c>
      <c r="AF253" s="71">
        <v>4425</v>
      </c>
      <c r="AG253" s="36">
        <v>4431</v>
      </c>
      <c r="AI253" s="60">
        <v>42443</v>
      </c>
      <c r="AJ253" s="71">
        <v>4352.75</v>
      </c>
      <c r="AK253" s="36">
        <v>4352.75</v>
      </c>
      <c r="AM253" s="83">
        <v>42440</v>
      </c>
      <c r="AN253" s="81">
        <v>6530.3417000990539</v>
      </c>
      <c r="AO253" s="10">
        <v>1608.394468638299</v>
      </c>
      <c r="AP253" s="10">
        <v>1288.6720114527207</v>
      </c>
      <c r="AQ253" s="10">
        <v>3779.2429731626421</v>
      </c>
      <c r="AR253" s="10">
        <v>1002.9679090503719</v>
      </c>
      <c r="AS253" s="15">
        <v>-478.65117021862744</v>
      </c>
      <c r="AU253" s="60">
        <v>42438</v>
      </c>
      <c r="AV253" s="81">
        <v>1608.394468638299</v>
      </c>
      <c r="AW253" s="10">
        <v>1994.8205498639716</v>
      </c>
      <c r="AX253" s="10">
        <v>2413.7275329999125</v>
      </c>
      <c r="AY253" s="10">
        <v>2872.7589501891966</v>
      </c>
      <c r="AZ253" s="15">
        <v>3396.5177866619692</v>
      </c>
      <c r="BF253" s="86"/>
    </row>
    <row r="254" spans="2:58" s="4" customFormat="1" ht="12" customHeight="1" x14ac:dyDescent="0.2">
      <c r="B254" s="28"/>
      <c r="C254" s="38"/>
      <c r="D254" s="60">
        <f t="shared" si="24"/>
        <v>42438</v>
      </c>
      <c r="E254" s="8">
        <f t="shared" si="25"/>
        <v>4403.5</v>
      </c>
      <c r="F254" s="8">
        <f t="shared" si="26"/>
        <v>4415.5</v>
      </c>
      <c r="G254" s="9">
        <f t="shared" si="31"/>
        <v>2.7251050300897014E-3</v>
      </c>
      <c r="H254" s="10">
        <f t="shared" si="27"/>
        <v>146.15311291655087</v>
      </c>
      <c r="I254" s="10">
        <f t="shared" si="28"/>
        <v>94</v>
      </c>
      <c r="J254" s="10">
        <f t="shared" si="29"/>
        <v>40.153112916550867</v>
      </c>
      <c r="K254" s="15">
        <f t="shared" si="30"/>
        <v>2936.029770198114</v>
      </c>
      <c r="L254" s="56"/>
      <c r="M254" s="30"/>
      <c r="O254" s="60">
        <v>42439</v>
      </c>
      <c r="P254" s="71">
        <v>9726.5</v>
      </c>
      <c r="Q254" s="36">
        <v>9730</v>
      </c>
      <c r="S254" s="60">
        <v>42437</v>
      </c>
      <c r="T254" s="71">
        <v>18027</v>
      </c>
      <c r="U254" s="36">
        <v>17915</v>
      </c>
      <c r="W254" s="60">
        <v>42438</v>
      </c>
      <c r="X254" s="71">
        <v>8746.9</v>
      </c>
      <c r="Y254" s="36">
        <v>8764</v>
      </c>
      <c r="AA254" s="60">
        <v>42436</v>
      </c>
      <c r="AB254" s="71">
        <v>6181</v>
      </c>
      <c r="AC254" s="36">
        <v>6168.5</v>
      </c>
      <c r="AE254" s="60">
        <v>42438</v>
      </c>
      <c r="AF254" s="71">
        <v>4403.5</v>
      </c>
      <c r="AG254" s="36">
        <v>4415.5</v>
      </c>
      <c r="AI254" s="60">
        <v>42440</v>
      </c>
      <c r="AJ254" s="71">
        <v>4285</v>
      </c>
      <c r="AK254" s="36">
        <v>4287.25</v>
      </c>
      <c r="AM254" s="83">
        <v>42439</v>
      </c>
      <c r="AN254" s="81">
        <v>6026.6149969731405</v>
      </c>
      <c r="AO254" s="10">
        <v>1635.9076961515266</v>
      </c>
      <c r="AP254" s="10">
        <v>1314.1903527605357</v>
      </c>
      <c r="AQ254" s="10">
        <v>3807.4596774515812</v>
      </c>
      <c r="AR254" s="10">
        <v>1019.662399868402</v>
      </c>
      <c r="AS254" s="15">
        <v>-436.90623179241163</v>
      </c>
      <c r="AU254" s="60">
        <v>42437</v>
      </c>
      <c r="AV254" s="81">
        <v>1635.9076961515266</v>
      </c>
      <c r="AW254" s="10">
        <v>2022.3337773771991</v>
      </c>
      <c r="AX254" s="10">
        <v>2441.2407605131398</v>
      </c>
      <c r="AY254" s="10">
        <v>2900.272177702424</v>
      </c>
      <c r="AZ254" s="15">
        <v>3420.272177702424</v>
      </c>
      <c r="BF254" s="86"/>
    </row>
    <row r="255" spans="2:58" s="4" customFormat="1" ht="12" customHeight="1" x14ac:dyDescent="0.2">
      <c r="B255" s="28"/>
      <c r="C255" s="38"/>
      <c r="D255" s="60">
        <f t="shared" si="24"/>
        <v>42437</v>
      </c>
      <c r="E255" s="8">
        <f t="shared" si="25"/>
        <v>4441.5</v>
      </c>
      <c r="F255" s="8">
        <f t="shared" si="26"/>
        <v>4418</v>
      </c>
      <c r="G255" s="9">
        <f t="shared" si="31"/>
        <v>-5.2910052910052907E-3</v>
      </c>
      <c r="H255" s="10">
        <f t="shared" si="27"/>
        <v>94</v>
      </c>
      <c r="I255" s="10">
        <f t="shared" si="28"/>
        <v>197.47111813486262</v>
      </c>
      <c r="J255" s="10">
        <f t="shared" si="29"/>
        <v>91.47111813486265</v>
      </c>
      <c r="K255" s="15">
        <f t="shared" si="30"/>
        <v>2895.876657281563</v>
      </c>
      <c r="L255" s="56"/>
      <c r="M255" s="30"/>
      <c r="O255" s="60">
        <v>42438</v>
      </c>
      <c r="P255" s="71">
        <v>9690</v>
      </c>
      <c r="Q255" s="36">
        <v>9713</v>
      </c>
      <c r="S255" s="60">
        <v>42436</v>
      </c>
      <c r="T255" s="71">
        <v>18262</v>
      </c>
      <c r="U255" s="36">
        <v>18230</v>
      </c>
      <c r="W255" s="60">
        <v>42437</v>
      </c>
      <c r="X255" s="71">
        <v>8779.7999999999993</v>
      </c>
      <c r="Y255" s="36">
        <v>8732</v>
      </c>
      <c r="AA255" s="60">
        <v>42433</v>
      </c>
      <c r="AB255" s="71">
        <v>6108.5</v>
      </c>
      <c r="AC255" s="36">
        <v>6142.5</v>
      </c>
      <c r="AE255" s="60">
        <v>42437</v>
      </c>
      <c r="AF255" s="71">
        <v>4441.5</v>
      </c>
      <c r="AG255" s="36">
        <v>4418</v>
      </c>
      <c r="AI255" s="60">
        <v>42439</v>
      </c>
      <c r="AJ255" s="71">
        <v>4294.5</v>
      </c>
      <c r="AK255" s="36">
        <v>4295.25</v>
      </c>
      <c r="AM255" s="83">
        <v>42438</v>
      </c>
      <c r="AN255" s="81">
        <v>6043.8015570831349</v>
      </c>
      <c r="AO255" s="10">
        <v>1625.4062525497336</v>
      </c>
      <c r="AP255" s="10">
        <v>1339.7086940683507</v>
      </c>
      <c r="AQ255" s="10">
        <v>3820.451705376669</v>
      </c>
      <c r="AR255" s="10">
        <v>1036.3568906864321</v>
      </c>
      <c r="AS255" s="15">
        <v>-395.16129336619582</v>
      </c>
      <c r="AU255" s="60">
        <v>42436</v>
      </c>
      <c r="AV255" s="81">
        <v>1625.4062525497336</v>
      </c>
      <c r="AW255" s="10">
        <v>1991.8323337754061</v>
      </c>
      <c r="AX255" s="10">
        <v>2390.7393169113466</v>
      </c>
      <c r="AY255" s="10">
        <v>2829.7707341006308</v>
      </c>
      <c r="AZ255" s="15">
        <v>3329.7707341006308</v>
      </c>
      <c r="BF255" s="86"/>
    </row>
    <row r="256" spans="2:58" s="4" customFormat="1" ht="12" customHeight="1" x14ac:dyDescent="0.2">
      <c r="B256" s="28"/>
      <c r="C256" s="38"/>
      <c r="D256" s="60">
        <f t="shared" si="24"/>
        <v>42436</v>
      </c>
      <c r="E256" s="8">
        <f t="shared" si="25"/>
        <v>4455.5</v>
      </c>
      <c r="F256" s="8">
        <f t="shared" si="26"/>
        <v>4447.5</v>
      </c>
      <c r="G256" s="9">
        <f t="shared" si="31"/>
        <v>-1.795533610144765E-3</v>
      </c>
      <c r="H256" s="10">
        <f t="shared" si="27"/>
        <v>94</v>
      </c>
      <c r="I256" s="10">
        <f t="shared" si="28"/>
        <v>127.56168451765214</v>
      </c>
      <c r="J256" s="10">
        <f t="shared" si="29"/>
        <v>21.561684517652139</v>
      </c>
      <c r="K256" s="15">
        <f t="shared" si="30"/>
        <v>2804.4055391467004</v>
      </c>
      <c r="L256" s="56"/>
      <c r="M256" s="30"/>
      <c r="O256" s="60">
        <v>42437</v>
      </c>
      <c r="P256" s="71">
        <v>9772.5</v>
      </c>
      <c r="Q256" s="36">
        <v>9713</v>
      </c>
      <c r="S256" s="60">
        <v>42433</v>
      </c>
      <c r="T256" s="71">
        <v>18315</v>
      </c>
      <c r="U256" s="36">
        <v>18430</v>
      </c>
      <c r="W256" s="60">
        <v>42436</v>
      </c>
      <c r="X256" s="71">
        <v>8793.4</v>
      </c>
      <c r="Y256" s="36">
        <v>8777</v>
      </c>
      <c r="AA256" s="60">
        <v>42432</v>
      </c>
      <c r="AB256" s="71">
        <v>6121.5</v>
      </c>
      <c r="AC256" s="36">
        <v>6117</v>
      </c>
      <c r="AE256" s="60">
        <v>42436</v>
      </c>
      <c r="AF256" s="71">
        <v>4455.5</v>
      </c>
      <c r="AG256" s="36">
        <v>4447.5</v>
      </c>
      <c r="AI256" s="60">
        <v>42438</v>
      </c>
      <c r="AJ256" s="71">
        <v>4270.5</v>
      </c>
      <c r="AK256" s="36">
        <v>4271</v>
      </c>
      <c r="AM256" s="83">
        <v>42437</v>
      </c>
      <c r="AN256" s="81">
        <v>6033.7157865705367</v>
      </c>
      <c r="AO256" s="10">
        <v>1652.9194800629612</v>
      </c>
      <c r="AP256" s="10">
        <v>1343.5815575170843</v>
      </c>
      <c r="AQ256" s="10">
        <v>3656.2593290280552</v>
      </c>
      <c r="AR256" s="10">
        <v>1038.8840302753413</v>
      </c>
      <c r="AS256" s="15">
        <v>-353.41635493998001</v>
      </c>
      <c r="AU256" s="60">
        <v>42433</v>
      </c>
      <c r="AV256" s="81">
        <v>1652.9194800629612</v>
      </c>
      <c r="AW256" s="10">
        <v>2019.3455612886337</v>
      </c>
      <c r="AX256" s="10">
        <v>2418.2525444245739</v>
      </c>
      <c r="AY256" s="10">
        <v>2848.4818982898369</v>
      </c>
      <c r="AZ256" s="15">
        <v>3328.4818982898369</v>
      </c>
      <c r="BF256" s="86"/>
    </row>
    <row r="257" spans="2:58" s="4" customFormat="1" ht="12" customHeight="1" x14ac:dyDescent="0.2">
      <c r="B257" s="28"/>
      <c r="C257" s="38"/>
      <c r="D257" s="60">
        <f t="shared" si="24"/>
        <v>42433</v>
      </c>
      <c r="E257" s="8">
        <f t="shared" si="25"/>
        <v>4415</v>
      </c>
      <c r="F257" s="8">
        <f t="shared" si="26"/>
        <v>4429</v>
      </c>
      <c r="G257" s="9">
        <f t="shared" si="31"/>
        <v>3.1710079275198188E-3</v>
      </c>
      <c r="H257" s="10">
        <f t="shared" si="27"/>
        <v>155.07117086515319</v>
      </c>
      <c r="I257" s="10">
        <f t="shared" si="28"/>
        <v>94</v>
      </c>
      <c r="J257" s="10">
        <f t="shared" si="29"/>
        <v>49.071170865153192</v>
      </c>
      <c r="K257" s="15">
        <f t="shared" si="30"/>
        <v>2782.8438546290481</v>
      </c>
      <c r="L257" s="56"/>
      <c r="M257" s="30"/>
      <c r="O257" s="60">
        <v>42436</v>
      </c>
      <c r="P257" s="71">
        <v>9818.5</v>
      </c>
      <c r="Q257" s="36">
        <v>9786.5</v>
      </c>
      <c r="S257" s="60">
        <v>42432</v>
      </c>
      <c r="T257" s="71">
        <v>18175</v>
      </c>
      <c r="U257" s="36">
        <v>18215</v>
      </c>
      <c r="W257" s="60">
        <v>42433</v>
      </c>
      <c r="X257" s="71">
        <v>8750.9</v>
      </c>
      <c r="Y257" s="36">
        <v>8815</v>
      </c>
      <c r="AA257" s="60">
        <v>42431</v>
      </c>
      <c r="AB257" s="71">
        <v>6124.5</v>
      </c>
      <c r="AC257" s="36">
        <v>6152</v>
      </c>
      <c r="AE257" s="60">
        <v>42433</v>
      </c>
      <c r="AF257" s="71">
        <v>4415</v>
      </c>
      <c r="AG257" s="36">
        <v>4429</v>
      </c>
      <c r="AI257" s="60">
        <v>42437</v>
      </c>
      <c r="AJ257" s="71">
        <v>4300</v>
      </c>
      <c r="AK257" s="36">
        <v>4301</v>
      </c>
      <c r="AM257" s="83">
        <v>42436</v>
      </c>
      <c r="AN257" s="81">
        <v>5837.8833823072937</v>
      </c>
      <c r="AO257" s="10">
        <v>1641.0959682394493</v>
      </c>
      <c r="AP257" s="10">
        <v>1369.0998988248994</v>
      </c>
      <c r="AQ257" s="10">
        <v>3684.4760333169943</v>
      </c>
      <c r="AR257" s="10">
        <v>1055.5785210933714</v>
      </c>
      <c r="AS257" s="15">
        <v>-311.6714165137642</v>
      </c>
      <c r="AU257" s="60">
        <v>42432</v>
      </c>
      <c r="AV257" s="81">
        <v>1641.0959682394493</v>
      </c>
      <c r="AW257" s="10">
        <v>1987.5220494651219</v>
      </c>
      <c r="AX257" s="10">
        <v>2366.4290326010623</v>
      </c>
      <c r="AY257" s="10">
        <v>2776.6583864663248</v>
      </c>
      <c r="AZ257" s="15">
        <v>3236.6583864663248</v>
      </c>
      <c r="BF257" s="86"/>
    </row>
    <row r="258" spans="2:58" s="4" customFormat="1" ht="12" customHeight="1" x14ac:dyDescent="0.2">
      <c r="B258" s="28"/>
      <c r="C258" s="38"/>
      <c r="D258" s="60">
        <f t="shared" si="24"/>
        <v>42432</v>
      </c>
      <c r="E258" s="8">
        <f t="shared" si="25"/>
        <v>4424</v>
      </c>
      <c r="F258" s="8">
        <f t="shared" si="26"/>
        <v>4435</v>
      </c>
      <c r="G258" s="9">
        <f t="shared" si="31"/>
        <v>2.4864376130198916E-3</v>
      </c>
      <c r="H258" s="10">
        <f t="shared" si="27"/>
        <v>141.37976457515467</v>
      </c>
      <c r="I258" s="10">
        <f t="shared" si="28"/>
        <v>94</v>
      </c>
      <c r="J258" s="10">
        <f t="shared" si="29"/>
        <v>35.379764575154667</v>
      </c>
      <c r="K258" s="15">
        <f t="shared" si="30"/>
        <v>2733.7726837638947</v>
      </c>
      <c r="L258" s="56"/>
      <c r="M258" s="30"/>
      <c r="O258" s="60">
        <v>42433</v>
      </c>
      <c r="P258" s="71">
        <v>9734</v>
      </c>
      <c r="Q258" s="36">
        <v>9780</v>
      </c>
      <c r="S258" s="60">
        <v>42431</v>
      </c>
      <c r="T258" s="71">
        <v>17990</v>
      </c>
      <c r="U258" s="36">
        <v>18110</v>
      </c>
      <c r="W258" s="60">
        <v>42432</v>
      </c>
      <c r="X258" s="71">
        <v>8759.1</v>
      </c>
      <c r="Y258" s="36">
        <v>8789</v>
      </c>
      <c r="AA258" s="60">
        <v>42430</v>
      </c>
      <c r="AB258" s="71">
        <v>6058.5</v>
      </c>
      <c r="AC258" s="36">
        <v>6025</v>
      </c>
      <c r="AE258" s="60">
        <v>42432</v>
      </c>
      <c r="AF258" s="71">
        <v>4424</v>
      </c>
      <c r="AG258" s="36">
        <v>4435</v>
      </c>
      <c r="AI258" s="60">
        <v>42436</v>
      </c>
      <c r="AJ258" s="71">
        <v>4322.5</v>
      </c>
      <c r="AK258" s="36">
        <v>4321</v>
      </c>
      <c r="AM258" s="83">
        <v>42433</v>
      </c>
      <c r="AN258" s="81">
        <v>5783.5189804353158</v>
      </c>
      <c r="AO258" s="10">
        <v>1668.6091957526769</v>
      </c>
      <c r="AP258" s="10">
        <v>1335.3598522554346</v>
      </c>
      <c r="AQ258" s="10">
        <v>3574.0762623493729</v>
      </c>
      <c r="AR258" s="10">
        <v>1072.2730119114015</v>
      </c>
      <c r="AS258" s="15">
        <v>-269.92647808754839</v>
      </c>
      <c r="AU258" s="60">
        <v>42431</v>
      </c>
      <c r="AV258" s="81">
        <v>1668.6091957526769</v>
      </c>
      <c r="AW258" s="10">
        <v>2015.0352769783494</v>
      </c>
      <c r="AX258" s="10">
        <v>2393.9422601142896</v>
      </c>
      <c r="AY258" s="10">
        <v>2786.3984940331175</v>
      </c>
      <c r="AZ258" s="15">
        <v>3226.3984940331175</v>
      </c>
      <c r="BF258" s="86"/>
    </row>
    <row r="259" spans="2:58" s="4" customFormat="1" ht="12" customHeight="1" x14ac:dyDescent="0.2">
      <c r="B259" s="28"/>
      <c r="C259" s="38"/>
      <c r="D259" s="60">
        <f t="shared" si="24"/>
        <v>42431</v>
      </c>
      <c r="E259" s="8">
        <f t="shared" si="25"/>
        <v>4406</v>
      </c>
      <c r="F259" s="8">
        <f t="shared" si="26"/>
        <v>4438</v>
      </c>
      <c r="G259" s="9">
        <f t="shared" si="31"/>
        <v>7.2628234226055381E-3</v>
      </c>
      <c r="H259" s="10">
        <f t="shared" si="27"/>
        <v>236.90748076686756</v>
      </c>
      <c r="I259" s="10">
        <f t="shared" si="28"/>
        <v>94</v>
      </c>
      <c r="J259" s="10">
        <f t="shared" si="29"/>
        <v>130.90748076686759</v>
      </c>
      <c r="K259" s="15">
        <f t="shared" si="30"/>
        <v>2698.3929191887401</v>
      </c>
      <c r="L259" s="56"/>
      <c r="M259" s="30"/>
      <c r="O259" s="60">
        <v>42432</v>
      </c>
      <c r="P259" s="71">
        <v>9776</v>
      </c>
      <c r="Q259" s="36">
        <v>9806</v>
      </c>
      <c r="S259" s="60">
        <v>42430</v>
      </c>
      <c r="T259" s="71">
        <v>17588</v>
      </c>
      <c r="U259" s="36">
        <v>17560</v>
      </c>
      <c r="W259" s="60">
        <v>42431</v>
      </c>
      <c r="X259" s="71">
        <v>8603.7999999999993</v>
      </c>
      <c r="Y259" s="36">
        <v>8667</v>
      </c>
      <c r="AA259" s="60">
        <v>42429</v>
      </c>
      <c r="AB259" s="71">
        <v>6080</v>
      </c>
      <c r="AC259" s="36">
        <v>6065.5</v>
      </c>
      <c r="AE259" s="60">
        <v>42431</v>
      </c>
      <c r="AF259" s="71">
        <v>4406</v>
      </c>
      <c r="AG259" s="36">
        <v>4438</v>
      </c>
      <c r="AI259" s="60">
        <v>42433</v>
      </c>
      <c r="AJ259" s="71">
        <v>4320.25</v>
      </c>
      <c r="AK259" s="36">
        <v>4323</v>
      </c>
      <c r="AM259" s="83">
        <v>42432</v>
      </c>
      <c r="AN259" s="81">
        <v>5655.827074544145</v>
      </c>
      <c r="AO259" s="10">
        <v>1648.9583609267447</v>
      </c>
      <c r="AP259" s="10">
        <v>1360.8781935632496</v>
      </c>
      <c r="AQ259" s="10">
        <v>3411.7135407957326</v>
      </c>
      <c r="AR259" s="10">
        <v>1088.9675027294315</v>
      </c>
      <c r="AS259" s="15">
        <v>-228.18153966133258</v>
      </c>
      <c r="AU259" s="60">
        <v>42430</v>
      </c>
      <c r="AV259" s="81">
        <v>1648.9583609267447</v>
      </c>
      <c r="AW259" s="10">
        <v>1975.3844421524173</v>
      </c>
      <c r="AX259" s="10">
        <v>2334.2914252883575</v>
      </c>
      <c r="AY259" s="10">
        <v>2706.7476592071853</v>
      </c>
      <c r="AZ259" s="15">
        <v>3126.7476592071853</v>
      </c>
      <c r="BF259" s="86"/>
    </row>
    <row r="260" spans="2:58" s="4" customFormat="1" ht="12" customHeight="1" x14ac:dyDescent="0.2">
      <c r="B260" s="28"/>
      <c r="C260" s="38"/>
      <c r="D260" s="60">
        <f t="shared" si="24"/>
        <v>42430</v>
      </c>
      <c r="E260" s="8">
        <f t="shared" si="25"/>
        <v>4352.5</v>
      </c>
      <c r="F260" s="8">
        <f t="shared" si="26"/>
        <v>4315.5</v>
      </c>
      <c r="G260" s="9">
        <f t="shared" si="31"/>
        <v>-8.5008615738081557E-3</v>
      </c>
      <c r="H260" s="10">
        <f t="shared" si="27"/>
        <v>94</v>
      </c>
      <c r="I260" s="10">
        <f t="shared" si="28"/>
        <v>261.66824379091992</v>
      </c>
      <c r="J260" s="10">
        <f t="shared" si="29"/>
        <v>155.66824379091992</v>
      </c>
      <c r="K260" s="15">
        <f t="shared" si="30"/>
        <v>2567.4854384218725</v>
      </c>
      <c r="L260" s="56"/>
      <c r="M260" s="30"/>
      <c r="O260" s="60">
        <v>42431</v>
      </c>
      <c r="P260" s="71">
        <v>9714.5</v>
      </c>
      <c r="Q260" s="36">
        <v>9811</v>
      </c>
      <c r="S260" s="60">
        <v>42429</v>
      </c>
      <c r="T260" s="71">
        <v>17481</v>
      </c>
      <c r="U260" s="36">
        <v>17340</v>
      </c>
      <c r="W260" s="60">
        <v>42430</v>
      </c>
      <c r="X260" s="71">
        <v>8427.4</v>
      </c>
      <c r="Y260" s="36">
        <v>8448</v>
      </c>
      <c r="AA260" s="60">
        <v>42426</v>
      </c>
      <c r="AB260" s="71">
        <v>5992</v>
      </c>
      <c r="AC260" s="36">
        <v>6037</v>
      </c>
      <c r="AE260" s="60">
        <v>42430</v>
      </c>
      <c r="AF260" s="71">
        <v>4352.5</v>
      </c>
      <c r="AG260" s="36">
        <v>4315.5</v>
      </c>
      <c r="AI260" s="60">
        <v>42432</v>
      </c>
      <c r="AJ260" s="71">
        <v>4329.25</v>
      </c>
      <c r="AK260" s="36">
        <v>4326.75</v>
      </c>
      <c r="AM260" s="83">
        <v>42431</v>
      </c>
      <c r="AN260" s="81">
        <v>5610.9833660557706</v>
      </c>
      <c r="AO260" s="10">
        <v>1676.4715884399723</v>
      </c>
      <c r="AP260" s="10">
        <v>1326.725534560492</v>
      </c>
      <c r="AQ260" s="10">
        <v>3406.5784718875707</v>
      </c>
      <c r="AR260" s="10">
        <v>1052.0582796863359</v>
      </c>
      <c r="AS260" s="15">
        <v>-186.43660123511677</v>
      </c>
      <c r="AU260" s="60">
        <v>42429</v>
      </c>
      <c r="AV260" s="81">
        <v>1676.4715884399723</v>
      </c>
      <c r="AW260" s="10">
        <v>2002.8976696656448</v>
      </c>
      <c r="AX260" s="10">
        <v>2361.8046528015848</v>
      </c>
      <c r="AY260" s="10">
        <v>2728.6643821291391</v>
      </c>
      <c r="AZ260" s="15">
        <v>3128.6643821291391</v>
      </c>
      <c r="BF260" s="86"/>
    </row>
    <row r="261" spans="2:58" s="4" customFormat="1" ht="12" customHeight="1" x14ac:dyDescent="0.2">
      <c r="B261" s="28"/>
      <c r="C261" s="38"/>
      <c r="D261" s="60">
        <f t="shared" si="24"/>
        <v>42429</v>
      </c>
      <c r="E261" s="8">
        <f t="shared" si="25"/>
        <v>4313.5</v>
      </c>
      <c r="F261" s="8">
        <f t="shared" si="26"/>
        <v>4277.5</v>
      </c>
      <c r="G261" s="9">
        <f t="shared" si="31"/>
        <v>-8.3458908079285955E-3</v>
      </c>
      <c r="H261" s="10">
        <f t="shared" si="27"/>
        <v>94</v>
      </c>
      <c r="I261" s="10">
        <f t="shared" si="28"/>
        <v>258.56882847332872</v>
      </c>
      <c r="J261" s="10">
        <f t="shared" si="29"/>
        <v>152.56882847332872</v>
      </c>
      <c r="K261" s="15">
        <f t="shared" si="30"/>
        <v>2411.8171946309526</v>
      </c>
      <c r="L261" s="56"/>
      <c r="M261" s="30"/>
      <c r="O261" s="60">
        <v>42430</v>
      </c>
      <c r="P261" s="71">
        <v>9464</v>
      </c>
      <c r="Q261" s="36">
        <v>9432</v>
      </c>
      <c r="S261" s="60">
        <v>42426</v>
      </c>
      <c r="T261" s="71">
        <v>17080</v>
      </c>
      <c r="U261" s="36">
        <v>17315</v>
      </c>
      <c r="W261" s="60">
        <v>42429</v>
      </c>
      <c r="X261" s="71">
        <v>8346.6</v>
      </c>
      <c r="Y261" s="36">
        <v>8281</v>
      </c>
      <c r="AA261" s="60">
        <v>42425</v>
      </c>
      <c r="AB261" s="71">
        <v>5832.5</v>
      </c>
      <c r="AC261" s="36">
        <v>5937.5</v>
      </c>
      <c r="AE261" s="60">
        <v>42429</v>
      </c>
      <c r="AF261" s="71">
        <v>4313.5</v>
      </c>
      <c r="AG261" s="36">
        <v>4277.5</v>
      </c>
      <c r="AI261" s="60">
        <v>42431</v>
      </c>
      <c r="AJ261" s="71">
        <v>4337.75</v>
      </c>
      <c r="AK261" s="36">
        <v>4334.5</v>
      </c>
      <c r="AM261" s="83">
        <v>42430</v>
      </c>
      <c r="AN261" s="81">
        <v>5222.8964258215092</v>
      </c>
      <c r="AO261" s="10">
        <v>1628.9101997939774</v>
      </c>
      <c r="AP261" s="10">
        <v>1352.243875868307</v>
      </c>
      <c r="AQ261" s="10">
        <v>3145.186156475298</v>
      </c>
      <c r="AR261" s="10">
        <v>990.38829361918795</v>
      </c>
      <c r="AS261" s="15">
        <v>-144.69166280890096</v>
      </c>
      <c r="AU261" s="60">
        <v>42426</v>
      </c>
      <c r="AV261" s="81">
        <v>1628.9101997939774</v>
      </c>
      <c r="AW261" s="10">
        <v>1935.33628101965</v>
      </c>
      <c r="AX261" s="10">
        <v>2274.2432641555902</v>
      </c>
      <c r="AY261" s="10">
        <v>2621.1029934831445</v>
      </c>
      <c r="AZ261" s="15">
        <v>3001.1029934831445</v>
      </c>
      <c r="BF261" s="86"/>
    </row>
    <row r="262" spans="2:58" s="4" customFormat="1" ht="12" customHeight="1" x14ac:dyDescent="0.2">
      <c r="B262" s="28"/>
      <c r="C262" s="38"/>
      <c r="D262" s="60">
        <f t="shared" si="24"/>
        <v>42426</v>
      </c>
      <c r="E262" s="8">
        <f t="shared" si="25"/>
        <v>4247.5</v>
      </c>
      <c r="F262" s="8">
        <f t="shared" si="26"/>
        <v>4285.5</v>
      </c>
      <c r="G262" s="9">
        <f t="shared" si="31"/>
        <v>8.9464390818128313E-3</v>
      </c>
      <c r="H262" s="10">
        <f t="shared" si="27"/>
        <v>270.57979395101341</v>
      </c>
      <c r="I262" s="10">
        <f t="shared" si="28"/>
        <v>94</v>
      </c>
      <c r="J262" s="10">
        <f t="shared" si="29"/>
        <v>164.57979395101341</v>
      </c>
      <c r="K262" s="15">
        <f t="shared" si="30"/>
        <v>2259.2483661576239</v>
      </c>
      <c r="L262" s="56"/>
      <c r="M262" s="30"/>
      <c r="O262" s="60">
        <v>42429</v>
      </c>
      <c r="P262" s="71">
        <v>9525.5</v>
      </c>
      <c r="Q262" s="36">
        <v>9434.5</v>
      </c>
      <c r="S262" s="60">
        <v>42425</v>
      </c>
      <c r="T262" s="71">
        <v>16705</v>
      </c>
      <c r="U262" s="36">
        <v>16930</v>
      </c>
      <c r="W262" s="60">
        <v>42426</v>
      </c>
      <c r="X262" s="71">
        <v>8204.7000000000007</v>
      </c>
      <c r="Y262" s="36">
        <v>8322</v>
      </c>
      <c r="AA262" s="60">
        <v>42424</v>
      </c>
      <c r="AB262" s="71">
        <v>5929</v>
      </c>
      <c r="AC262" s="36">
        <v>5920.5</v>
      </c>
      <c r="AE262" s="60">
        <v>42426</v>
      </c>
      <c r="AF262" s="71">
        <v>4247.5</v>
      </c>
      <c r="AG262" s="36">
        <v>4285.5</v>
      </c>
      <c r="AI262" s="60">
        <v>42430</v>
      </c>
      <c r="AJ262" s="71">
        <v>4201.25</v>
      </c>
      <c r="AK262" s="36">
        <v>4199.25</v>
      </c>
      <c r="AM262" s="83">
        <v>42429</v>
      </c>
      <c r="AN262" s="81">
        <v>5162.4279983532597</v>
      </c>
      <c r="AO262" s="10">
        <v>1467.4911695224882</v>
      </c>
      <c r="AP262" s="10">
        <v>1307.8132926104411</v>
      </c>
      <c r="AQ262" s="10">
        <v>2359.1659188212252</v>
      </c>
      <c r="AR262" s="10">
        <v>931.8177228696311</v>
      </c>
      <c r="AS262" s="15">
        <v>-102.94672438268515</v>
      </c>
      <c r="AU262" s="60">
        <v>42425</v>
      </c>
      <c r="AV262" s="81">
        <v>1467.4911695224882</v>
      </c>
      <c r="AW262" s="10">
        <v>1753.9172507481608</v>
      </c>
      <c r="AX262" s="10">
        <v>2072.824233884101</v>
      </c>
      <c r="AY262" s="10">
        <v>2399.6839632116553</v>
      </c>
      <c r="AZ262" s="15">
        <v>2759.6839632116553</v>
      </c>
      <c r="BF262" s="86"/>
    </row>
    <row r="263" spans="2:58" s="4" customFormat="1" ht="12" customHeight="1" x14ac:dyDescent="0.2">
      <c r="B263" s="28"/>
      <c r="C263" s="38"/>
      <c r="D263" s="60">
        <f t="shared" si="24"/>
        <v>42425</v>
      </c>
      <c r="E263" s="8">
        <f t="shared" si="25"/>
        <v>4154.5</v>
      </c>
      <c r="F263" s="8">
        <f t="shared" si="26"/>
        <v>4209</v>
      </c>
      <c r="G263" s="9">
        <f t="shared" si="31"/>
        <v>1.3118305451919604E-2</v>
      </c>
      <c r="H263" s="10">
        <f t="shared" si="27"/>
        <v>354.01712135314887</v>
      </c>
      <c r="I263" s="10">
        <f t="shared" si="28"/>
        <v>94</v>
      </c>
      <c r="J263" s="10">
        <f t="shared" si="29"/>
        <v>248.01712135314887</v>
      </c>
      <c r="K263" s="15">
        <f t="shared" si="30"/>
        <v>2094.6685722066104</v>
      </c>
      <c r="L263" s="56"/>
      <c r="M263" s="30"/>
      <c r="O263" s="60">
        <v>42426</v>
      </c>
      <c r="P263" s="71">
        <v>9327</v>
      </c>
      <c r="Q263" s="36">
        <v>9420</v>
      </c>
      <c r="S263" s="60">
        <v>42424</v>
      </c>
      <c r="T263" s="71">
        <v>17191</v>
      </c>
      <c r="U263" s="36">
        <v>17135</v>
      </c>
      <c r="W263" s="60">
        <v>42425</v>
      </c>
      <c r="X263" s="71">
        <v>7999.2</v>
      </c>
      <c r="Y263" s="36">
        <v>8119</v>
      </c>
      <c r="AA263" s="60">
        <v>42423</v>
      </c>
      <c r="AB263" s="71">
        <v>6012.5</v>
      </c>
      <c r="AC263" s="36">
        <v>5984</v>
      </c>
      <c r="AE263" s="60">
        <v>42425</v>
      </c>
      <c r="AF263" s="71">
        <v>4154.5</v>
      </c>
      <c r="AG263" s="36">
        <v>4209</v>
      </c>
      <c r="AI263" s="60">
        <v>42429</v>
      </c>
      <c r="AJ263" s="71">
        <v>4230</v>
      </c>
      <c r="AK263" s="36">
        <v>4225.25</v>
      </c>
      <c r="AM263" s="83">
        <v>42426</v>
      </c>
      <c r="AN263" s="81">
        <v>4793.356063983817</v>
      </c>
      <c r="AO263" s="10">
        <v>1311.8673582566537</v>
      </c>
      <c r="AP263" s="10">
        <v>1134.6387911008344</v>
      </c>
      <c r="AQ263" s="10">
        <v>2387.3826231101643</v>
      </c>
      <c r="AR263" s="10">
        <v>861.2361866423895</v>
      </c>
      <c r="AS263" s="15">
        <v>-61.201785956469337</v>
      </c>
      <c r="AU263" s="60">
        <v>42424</v>
      </c>
      <c r="AV263" s="81">
        <v>1311.8673582566537</v>
      </c>
      <c r="AW263" s="10">
        <v>1578.2934394823262</v>
      </c>
      <c r="AX263" s="10">
        <v>1877.2004226182664</v>
      </c>
      <c r="AY263" s="10">
        <v>2184.0601519458205</v>
      </c>
      <c r="AZ263" s="15">
        <v>2524.0601519458205</v>
      </c>
      <c r="BF263" s="86"/>
    </row>
    <row r="264" spans="2:58" s="4" customFormat="1" ht="12" customHeight="1" x14ac:dyDescent="0.2">
      <c r="B264" s="28"/>
      <c r="C264" s="38"/>
      <c r="D264" s="60">
        <f t="shared" si="24"/>
        <v>42424</v>
      </c>
      <c r="E264" s="8">
        <f t="shared" si="25"/>
        <v>4237</v>
      </c>
      <c r="F264" s="8">
        <f t="shared" si="26"/>
        <v>4220</v>
      </c>
      <c r="G264" s="9">
        <f t="shared" si="31"/>
        <v>-4.0122728345527497E-3</v>
      </c>
      <c r="H264" s="10">
        <f t="shared" si="27"/>
        <v>94</v>
      </c>
      <c r="I264" s="10">
        <f t="shared" si="28"/>
        <v>171.89646900581181</v>
      </c>
      <c r="J264" s="10">
        <f t="shared" si="29"/>
        <v>65.896469005811809</v>
      </c>
      <c r="K264" s="15">
        <f t="shared" si="30"/>
        <v>1846.6514508534615</v>
      </c>
      <c r="L264" s="56"/>
      <c r="M264" s="30"/>
      <c r="O264" s="60">
        <v>42425</v>
      </c>
      <c r="P264" s="71">
        <v>9149</v>
      </c>
      <c r="Q264" s="36">
        <v>9268</v>
      </c>
      <c r="S264" s="60">
        <v>42423</v>
      </c>
      <c r="T264" s="71">
        <v>17460</v>
      </c>
      <c r="U264" s="36">
        <v>17305</v>
      </c>
      <c r="W264" s="60">
        <v>42424</v>
      </c>
      <c r="X264" s="71">
        <v>8273.5</v>
      </c>
      <c r="Y264" s="36">
        <v>8247</v>
      </c>
      <c r="AA264" s="60">
        <v>42422</v>
      </c>
      <c r="AB264" s="71">
        <v>5913.5</v>
      </c>
      <c r="AC264" s="36">
        <v>5925.5</v>
      </c>
      <c r="AE264" s="60">
        <v>42424</v>
      </c>
      <c r="AF264" s="71">
        <v>4237</v>
      </c>
      <c r="AG264" s="36">
        <v>4220</v>
      </c>
      <c r="AI264" s="60">
        <v>42426</v>
      </c>
      <c r="AJ264" s="71">
        <v>4244.25</v>
      </c>
      <c r="AK264" s="36">
        <v>4243</v>
      </c>
      <c r="AM264" s="83">
        <v>42425</v>
      </c>
      <c r="AN264" s="81">
        <v>4403.3967547818183</v>
      </c>
      <c r="AO264" s="10">
        <v>1339.3805857698812</v>
      </c>
      <c r="AP264" s="10">
        <v>947.86800875944198</v>
      </c>
      <c r="AQ264" s="10">
        <v>2264.4847382483968</v>
      </c>
      <c r="AR264" s="10">
        <v>707.21732301301245</v>
      </c>
      <c r="AS264" s="15">
        <v>-19.456847530253526</v>
      </c>
      <c r="AU264" s="60">
        <v>42423</v>
      </c>
      <c r="AV264" s="81">
        <v>1339.3805857698812</v>
      </c>
      <c r="AW264" s="10">
        <v>1605.8066669955538</v>
      </c>
      <c r="AX264" s="10">
        <v>1885.8066669955538</v>
      </c>
      <c r="AY264" s="10">
        <v>2172.6663963231081</v>
      </c>
      <c r="AZ264" s="15">
        <v>2492.6663963231081</v>
      </c>
      <c r="BF264" s="86"/>
    </row>
    <row r="265" spans="2:58" s="4" customFormat="1" ht="12" customHeight="1" x14ac:dyDescent="0.2">
      <c r="B265" s="28"/>
      <c r="C265" s="38"/>
      <c r="D265" s="60">
        <f t="shared" si="24"/>
        <v>42423</v>
      </c>
      <c r="E265" s="8">
        <f t="shared" si="25"/>
        <v>4297</v>
      </c>
      <c r="F265" s="8">
        <f t="shared" si="26"/>
        <v>4268</v>
      </c>
      <c r="G265" s="9">
        <f t="shared" si="31"/>
        <v>-6.7488945776122879E-3</v>
      </c>
      <c r="H265" s="10">
        <f t="shared" si="27"/>
        <v>94</v>
      </c>
      <c r="I265" s="10">
        <f t="shared" si="28"/>
        <v>226.62890386700255</v>
      </c>
      <c r="J265" s="10">
        <f t="shared" si="29"/>
        <v>120.62890386700258</v>
      </c>
      <c r="K265" s="15">
        <f t="shared" si="30"/>
        <v>1780.7549818476496</v>
      </c>
      <c r="L265" s="56"/>
      <c r="M265" s="30"/>
      <c r="O265" s="60">
        <v>42424</v>
      </c>
      <c r="P265" s="71">
        <v>9424</v>
      </c>
      <c r="Q265" s="36">
        <v>9378</v>
      </c>
      <c r="S265" s="60">
        <v>42422</v>
      </c>
      <c r="T265" s="71">
        <v>16851</v>
      </c>
      <c r="U265" s="36">
        <v>17115</v>
      </c>
      <c r="W265" s="60">
        <v>42423</v>
      </c>
      <c r="X265" s="71">
        <v>8379.6</v>
      </c>
      <c r="Y265" s="36">
        <v>8340</v>
      </c>
      <c r="AA265" s="60">
        <v>42419</v>
      </c>
      <c r="AB265" s="71">
        <v>5945.5</v>
      </c>
      <c r="AC265" s="36">
        <v>5935</v>
      </c>
      <c r="AE265" s="60">
        <v>42423</v>
      </c>
      <c r="AF265" s="71">
        <v>4297</v>
      </c>
      <c r="AG265" s="36">
        <v>4268</v>
      </c>
      <c r="AI265" s="60">
        <v>42425</v>
      </c>
      <c r="AJ265" s="71">
        <v>4208.5</v>
      </c>
      <c r="AK265" s="36">
        <v>4214.5</v>
      </c>
      <c r="AM265" s="83">
        <v>42424</v>
      </c>
      <c r="AN265" s="81">
        <v>3861.6457349133266</v>
      </c>
      <c r="AO265" s="10">
        <v>1275.5885168231732</v>
      </c>
      <c r="AP265" s="10">
        <v>973.38635006725701</v>
      </c>
      <c r="AQ265" s="10">
        <v>2277.1303356790759</v>
      </c>
      <c r="AR265" s="10">
        <v>723.91181383104254</v>
      </c>
      <c r="AS265" s="15">
        <v>22.288090895962284</v>
      </c>
      <c r="AU265" s="60">
        <v>42422</v>
      </c>
      <c r="AV265" s="81">
        <v>1275.5885168231732</v>
      </c>
      <c r="AW265" s="10">
        <v>1522.0145980488458</v>
      </c>
      <c r="AX265" s="10">
        <v>1782.0145980488458</v>
      </c>
      <c r="AY265" s="10">
        <v>2048.8743273763998</v>
      </c>
      <c r="AZ265" s="15">
        <v>2348.8743273763998</v>
      </c>
      <c r="BF265" s="86"/>
    </row>
    <row r="266" spans="2:58" s="4" customFormat="1" ht="12" customHeight="1" x14ac:dyDescent="0.2">
      <c r="B266" s="28"/>
      <c r="C266" s="38"/>
      <c r="D266" s="60">
        <f t="shared" si="24"/>
        <v>42422</v>
      </c>
      <c r="E266" s="8">
        <f t="shared" si="25"/>
        <v>4198.8</v>
      </c>
      <c r="F266" s="8">
        <f t="shared" si="26"/>
        <v>4240</v>
      </c>
      <c r="G266" s="9">
        <f t="shared" si="31"/>
        <v>9.8123273316185148E-3</v>
      </c>
      <c r="H266" s="10">
        <f t="shared" si="27"/>
        <v>287.8975589471271</v>
      </c>
      <c r="I266" s="10">
        <f t="shared" si="28"/>
        <v>94</v>
      </c>
      <c r="J266" s="10">
        <f t="shared" si="29"/>
        <v>181.8975589471271</v>
      </c>
      <c r="K266" s="15">
        <f t="shared" si="30"/>
        <v>1660.1260779806471</v>
      </c>
      <c r="L266" s="56"/>
      <c r="M266" s="30"/>
      <c r="O266" s="60">
        <v>42423</v>
      </c>
      <c r="P266" s="71">
        <v>9571.5</v>
      </c>
      <c r="Q266" s="36">
        <v>9495</v>
      </c>
      <c r="S266" s="60">
        <v>42419</v>
      </c>
      <c r="T266" s="71">
        <v>17105</v>
      </c>
      <c r="U266" s="36">
        <v>16995</v>
      </c>
      <c r="W266" s="60">
        <v>42422</v>
      </c>
      <c r="X266" s="71">
        <v>8140.1</v>
      </c>
      <c r="Y266" s="36">
        <v>8291</v>
      </c>
      <c r="AA266" s="60">
        <v>42418</v>
      </c>
      <c r="AB266" s="71">
        <v>5973.5</v>
      </c>
      <c r="AC266" s="36">
        <v>5999.5</v>
      </c>
      <c r="AE266" s="60">
        <v>42422</v>
      </c>
      <c r="AF266" s="71">
        <v>4198.8</v>
      </c>
      <c r="AG266" s="36">
        <v>4240</v>
      </c>
      <c r="AI266" s="60">
        <v>42424</v>
      </c>
      <c r="AJ266" s="71">
        <v>4159.25</v>
      </c>
      <c r="AK266" s="36">
        <v>4156.5</v>
      </c>
      <c r="AM266" s="83">
        <v>42423</v>
      </c>
      <c r="AN266" s="81">
        <v>3726.1812900107684</v>
      </c>
      <c r="AO266" s="10">
        <v>1076.010610373271</v>
      </c>
      <c r="AP266" s="10">
        <v>991.63026939651809</v>
      </c>
      <c r="AQ266" s="10">
        <v>2302.9366106223006</v>
      </c>
      <c r="AR266" s="10">
        <v>697.28116768781183</v>
      </c>
      <c r="AS266" s="15">
        <v>64.033029322178095</v>
      </c>
      <c r="AU266" s="60">
        <v>42419</v>
      </c>
      <c r="AV266" s="81">
        <v>1076.010610373271</v>
      </c>
      <c r="AW266" s="10">
        <v>1302.4366915989435</v>
      </c>
      <c r="AX266" s="10">
        <v>1542.4366915989435</v>
      </c>
      <c r="AY266" s="10">
        <v>1789.2964209264978</v>
      </c>
      <c r="AZ266" s="15">
        <v>2069.2964209264978</v>
      </c>
      <c r="BF266" s="86"/>
    </row>
    <row r="267" spans="2:58" s="4" customFormat="1" ht="12" customHeight="1" x14ac:dyDescent="0.2">
      <c r="B267" s="28"/>
      <c r="C267" s="38"/>
      <c r="D267" s="60">
        <f t="shared" si="24"/>
        <v>42419</v>
      </c>
      <c r="E267" s="8">
        <f t="shared" si="25"/>
        <v>4239.5</v>
      </c>
      <c r="F267" s="8">
        <f t="shared" si="26"/>
        <v>4239.5</v>
      </c>
      <c r="G267" s="9">
        <f t="shared" si="31"/>
        <v>0</v>
      </c>
      <c r="H267" s="10">
        <f t="shared" si="27"/>
        <v>94</v>
      </c>
      <c r="I267" s="10">
        <f t="shared" si="28"/>
        <v>94</v>
      </c>
      <c r="J267" s="10">
        <f t="shared" si="29"/>
        <v>-12</v>
      </c>
      <c r="K267" s="15">
        <f t="shared" si="30"/>
        <v>1478.2285190335201</v>
      </c>
      <c r="L267" s="56"/>
      <c r="M267" s="30"/>
      <c r="O267" s="60">
        <v>42422</v>
      </c>
      <c r="P267" s="71">
        <v>9362.5</v>
      </c>
      <c r="Q267" s="36">
        <v>9435</v>
      </c>
      <c r="S267" s="60">
        <v>42418</v>
      </c>
      <c r="T267" s="71">
        <v>17350</v>
      </c>
      <c r="U267" s="36">
        <v>17465</v>
      </c>
      <c r="W267" s="60">
        <v>42419</v>
      </c>
      <c r="X267" s="71">
        <v>8277.2000000000007</v>
      </c>
      <c r="Y267" s="36">
        <v>8277.2000000000007</v>
      </c>
      <c r="AA267" s="60">
        <v>42417</v>
      </c>
      <c r="AB267" s="71">
        <v>5802.5</v>
      </c>
      <c r="AC267" s="36">
        <v>5856.5</v>
      </c>
      <c r="AE267" s="60">
        <v>42419</v>
      </c>
      <c r="AF267" s="71">
        <v>4239.5</v>
      </c>
      <c r="AG267" s="36">
        <v>4239.5</v>
      </c>
      <c r="AI267" s="60">
        <v>42423</v>
      </c>
      <c r="AJ267" s="71">
        <v>4214.75</v>
      </c>
      <c r="AK267" s="36">
        <v>4207.25</v>
      </c>
      <c r="AM267" s="83">
        <v>42422</v>
      </c>
      <c r="AN267" s="81">
        <v>3435.1506866619102</v>
      </c>
      <c r="AO267" s="10">
        <v>1061.1498607858334</v>
      </c>
      <c r="AP267" s="10">
        <v>733.63232404448058</v>
      </c>
      <c r="AQ267" s="10">
        <v>2199.4171064011553</v>
      </c>
      <c r="AR267" s="10">
        <v>609.38186646445661</v>
      </c>
      <c r="AS267" s="15">
        <v>105.77796774839391</v>
      </c>
      <c r="AU267" s="60">
        <v>42418</v>
      </c>
      <c r="AV267" s="81">
        <v>1061.1498607858334</v>
      </c>
      <c r="AW267" s="10">
        <v>1267.575942011506</v>
      </c>
      <c r="AX267" s="10">
        <v>1487.575942011506</v>
      </c>
      <c r="AY267" s="10">
        <v>1714.4356713390603</v>
      </c>
      <c r="AZ267" s="15">
        <v>1974.4356713390603</v>
      </c>
      <c r="BF267" s="86"/>
    </row>
    <row r="268" spans="2:58" s="4" customFormat="1" ht="12" customHeight="1" x14ac:dyDescent="0.2">
      <c r="B268" s="28"/>
      <c r="C268" s="38"/>
      <c r="D268" s="60">
        <f t="shared" si="24"/>
        <v>42418</v>
      </c>
      <c r="E268" s="8">
        <f t="shared" si="25"/>
        <v>4233</v>
      </c>
      <c r="F268" s="8">
        <f t="shared" si="26"/>
        <v>4241</v>
      </c>
      <c r="G268" s="9">
        <f t="shared" si="31"/>
        <v>1.8899125915426411E-3</v>
      </c>
      <c r="H268" s="10">
        <f t="shared" si="27"/>
        <v>129.44926414560965</v>
      </c>
      <c r="I268" s="10">
        <f t="shared" si="28"/>
        <v>94</v>
      </c>
      <c r="J268" s="10">
        <f t="shared" si="29"/>
        <v>23.449264145609646</v>
      </c>
      <c r="K268" s="15">
        <f t="shared" si="30"/>
        <v>1490.2285190335201</v>
      </c>
      <c r="L268" s="56"/>
      <c r="M268" s="30"/>
      <c r="O268" s="60">
        <v>42419</v>
      </c>
      <c r="P268" s="71">
        <v>9456.5</v>
      </c>
      <c r="Q268" s="36">
        <v>9458</v>
      </c>
      <c r="S268" s="60">
        <v>42417</v>
      </c>
      <c r="T268" s="71">
        <v>16914</v>
      </c>
      <c r="U268" s="36">
        <v>16990</v>
      </c>
      <c r="W268" s="60">
        <v>42418</v>
      </c>
      <c r="X268" s="71">
        <v>8353.7999999999993</v>
      </c>
      <c r="Y268" s="36">
        <v>8398</v>
      </c>
      <c r="AA268" s="60">
        <v>42416</v>
      </c>
      <c r="AB268" s="71">
        <v>5783</v>
      </c>
      <c r="AC268" s="36">
        <v>5786.5</v>
      </c>
      <c r="AE268" s="60">
        <v>42418</v>
      </c>
      <c r="AF268" s="71">
        <v>4233</v>
      </c>
      <c r="AG268" s="36">
        <v>4241</v>
      </c>
      <c r="AI268" s="60">
        <v>42422</v>
      </c>
      <c r="AJ268" s="71">
        <v>4161</v>
      </c>
      <c r="AK268" s="36">
        <v>4155.25</v>
      </c>
      <c r="AM268" s="83">
        <v>42419</v>
      </c>
      <c r="AN268" s="81">
        <v>3156.5610561695107</v>
      </c>
      <c r="AO268" s="10">
        <v>1042.3416330438881</v>
      </c>
      <c r="AP268" s="10">
        <v>759.15066535229562</v>
      </c>
      <c r="AQ268" s="10">
        <v>1848.2087846981453</v>
      </c>
      <c r="AR268" s="10">
        <v>626.0763572824867</v>
      </c>
      <c r="AS268" s="15">
        <v>137.67718825161393</v>
      </c>
      <c r="AU268" s="60">
        <v>42417</v>
      </c>
      <c r="AV268" s="81">
        <v>1042.3416330438881</v>
      </c>
      <c r="AW268" s="10">
        <v>1228.7677142695607</v>
      </c>
      <c r="AX268" s="10">
        <v>1428.7677142695607</v>
      </c>
      <c r="AY268" s="10">
        <v>1635.627443597115</v>
      </c>
      <c r="AZ268" s="15">
        <v>1875.627443597115</v>
      </c>
      <c r="BF268" s="86"/>
    </row>
    <row r="269" spans="2:58" s="4" customFormat="1" ht="12" customHeight="1" x14ac:dyDescent="0.2">
      <c r="B269" s="28"/>
      <c r="C269" s="38"/>
      <c r="D269" s="60">
        <f t="shared" si="24"/>
        <v>42417</v>
      </c>
      <c r="E269" s="8">
        <f t="shared" si="25"/>
        <v>4110</v>
      </c>
      <c r="F269" s="8">
        <f t="shared" si="26"/>
        <v>4118.5</v>
      </c>
      <c r="G269" s="9">
        <f t="shared" si="31"/>
        <v>2.068126520681265E-3</v>
      </c>
      <c r="H269" s="10">
        <f t="shared" si="27"/>
        <v>133.01354272838213</v>
      </c>
      <c r="I269" s="10">
        <f t="shared" si="28"/>
        <v>94</v>
      </c>
      <c r="J269" s="10">
        <f t="shared" si="29"/>
        <v>27.013542728382134</v>
      </c>
      <c r="K269" s="15">
        <f t="shared" si="30"/>
        <v>1466.7792548879104</v>
      </c>
      <c r="L269" s="56"/>
      <c r="M269" s="30"/>
      <c r="O269" s="60">
        <v>42418</v>
      </c>
      <c r="P269" s="71">
        <v>9376.5</v>
      </c>
      <c r="Q269" s="36">
        <v>9391</v>
      </c>
      <c r="S269" s="60">
        <v>42416</v>
      </c>
      <c r="T269" s="71">
        <v>17053</v>
      </c>
      <c r="U269" s="36">
        <v>17160</v>
      </c>
      <c r="W269" s="60">
        <v>42417</v>
      </c>
      <c r="X269" s="71">
        <v>8118.2</v>
      </c>
      <c r="Y269" s="36">
        <v>8159</v>
      </c>
      <c r="AA269" s="60">
        <v>42415</v>
      </c>
      <c r="AB269" s="71">
        <v>5653.5</v>
      </c>
      <c r="AC269" s="36">
        <v>5685</v>
      </c>
      <c r="AE269" s="60">
        <v>42417</v>
      </c>
      <c r="AF269" s="71">
        <v>4110</v>
      </c>
      <c r="AG269" s="36">
        <v>4118.5</v>
      </c>
      <c r="AI269" s="60">
        <v>42419</v>
      </c>
      <c r="AJ269" s="71">
        <v>4155</v>
      </c>
      <c r="AK269" s="36">
        <v>4156.25</v>
      </c>
      <c r="AM269" s="83">
        <v>42418</v>
      </c>
      <c r="AN269" s="81">
        <v>3173.7476162795047</v>
      </c>
      <c r="AO269" s="10">
        <v>1066.2318639224127</v>
      </c>
      <c r="AP269" s="10">
        <v>766.08973018609549</v>
      </c>
      <c r="AQ269" s="10">
        <v>1876.4254889870845</v>
      </c>
      <c r="AR269" s="10">
        <v>642.77084810051667</v>
      </c>
      <c r="AS269" s="15">
        <v>179.42212667782974</v>
      </c>
      <c r="AU269" s="60">
        <v>42416</v>
      </c>
      <c r="AV269" s="81">
        <v>1066.2318639224127</v>
      </c>
      <c r="AW269" s="10">
        <v>1232.6579451480852</v>
      </c>
      <c r="AX269" s="10">
        <v>1412.6579451480852</v>
      </c>
      <c r="AY269" s="10">
        <v>1599.5176744756395</v>
      </c>
      <c r="AZ269" s="15">
        <v>1819.5176744756395</v>
      </c>
      <c r="BF269" s="86"/>
    </row>
    <row r="270" spans="2:58" s="4" customFormat="1" ht="12" customHeight="1" x14ac:dyDescent="0.2">
      <c r="B270" s="28"/>
      <c r="C270" s="38"/>
      <c r="D270" s="60">
        <f t="shared" si="24"/>
        <v>42416</v>
      </c>
      <c r="E270" s="8">
        <f t="shared" si="25"/>
        <v>4114.5</v>
      </c>
      <c r="F270" s="8">
        <f t="shared" si="26"/>
        <v>4135</v>
      </c>
      <c r="G270" s="9">
        <f t="shared" si="31"/>
        <v>4.9823793899623284E-3</v>
      </c>
      <c r="H270" s="10">
        <f t="shared" si="27"/>
        <v>191.29860011400336</v>
      </c>
      <c r="I270" s="10">
        <f t="shared" si="28"/>
        <v>94</v>
      </c>
      <c r="J270" s="10">
        <f t="shared" si="29"/>
        <v>85.298600114003364</v>
      </c>
      <c r="K270" s="15">
        <f t="shared" si="30"/>
        <v>1439.7657121595282</v>
      </c>
      <c r="L270" s="56"/>
      <c r="M270" s="30"/>
      <c r="O270" s="60">
        <v>42417</v>
      </c>
      <c r="P270" s="71">
        <v>9105.5</v>
      </c>
      <c r="Q270" s="36">
        <v>9161</v>
      </c>
      <c r="S270" s="60">
        <v>42415</v>
      </c>
      <c r="T270" s="71">
        <v>16437</v>
      </c>
      <c r="U270" s="36">
        <v>16890</v>
      </c>
      <c r="W270" s="60">
        <v>42416</v>
      </c>
      <c r="X270" s="71">
        <v>8176.9</v>
      </c>
      <c r="Y270" s="36">
        <v>8238</v>
      </c>
      <c r="AA270" s="60">
        <v>42412</v>
      </c>
      <c r="AB270" s="71">
        <v>5496.5</v>
      </c>
      <c r="AC270" s="36">
        <v>5530</v>
      </c>
      <c r="AE270" s="60">
        <v>42416</v>
      </c>
      <c r="AF270" s="71">
        <v>4114.5</v>
      </c>
      <c r="AG270" s="36">
        <v>4135</v>
      </c>
      <c r="AI270" s="60">
        <v>42418</v>
      </c>
      <c r="AJ270" s="71">
        <v>4196.75</v>
      </c>
      <c r="AK270" s="36">
        <v>4208.25</v>
      </c>
      <c r="AM270" s="83">
        <v>42417</v>
      </c>
      <c r="AN270" s="81">
        <v>3190.9341763894986</v>
      </c>
      <c r="AO270" s="10">
        <v>1054.4973617463461</v>
      </c>
      <c r="AP270" s="10">
        <v>778.33400837615591</v>
      </c>
      <c r="AQ270" s="10">
        <v>1711.9453561222676</v>
      </c>
      <c r="AR270" s="10">
        <v>659.46533891854676</v>
      </c>
      <c r="AS270" s="15">
        <v>221.16706510404555</v>
      </c>
      <c r="AU270" s="60">
        <v>42415</v>
      </c>
      <c r="AV270" s="81">
        <v>1054.4973617463461</v>
      </c>
      <c r="AW270" s="10">
        <v>1200.9234429720186</v>
      </c>
      <c r="AX270" s="10">
        <v>1360.9234429720186</v>
      </c>
      <c r="AY270" s="10">
        <v>1527.7831722995729</v>
      </c>
      <c r="AZ270" s="15">
        <v>1727.7831722995729</v>
      </c>
      <c r="BF270" s="86"/>
    </row>
    <row r="271" spans="2:58" s="4" customFormat="1" ht="12" customHeight="1" x14ac:dyDescent="0.2">
      <c r="B271" s="28"/>
      <c r="C271" s="38"/>
      <c r="D271" s="60">
        <f t="shared" si="24"/>
        <v>42415</v>
      </c>
      <c r="E271" s="8">
        <f t="shared" si="25"/>
        <v>3994.5</v>
      </c>
      <c r="F271" s="8">
        <f t="shared" si="26"/>
        <v>4059</v>
      </c>
      <c r="G271" s="9">
        <f t="shared" si="31"/>
        <v>1.6147202403304545E-2</v>
      </c>
      <c r="H271" s="10">
        <f t="shared" si="27"/>
        <v>414.59506038084766</v>
      </c>
      <c r="I271" s="10">
        <f t="shared" si="28"/>
        <v>94</v>
      </c>
      <c r="J271" s="10">
        <f t="shared" si="29"/>
        <v>308.59506038084766</v>
      </c>
      <c r="K271" s="15">
        <f t="shared" si="30"/>
        <v>1354.4671120455248</v>
      </c>
      <c r="L271" s="56"/>
      <c r="M271" s="30"/>
      <c r="O271" s="60">
        <v>42416</v>
      </c>
      <c r="P271" s="71">
        <v>9209</v>
      </c>
      <c r="Q271" s="36">
        <v>9262</v>
      </c>
      <c r="S271" s="60">
        <v>42412</v>
      </c>
      <c r="T271" s="71">
        <v>15848</v>
      </c>
      <c r="U271" s="36">
        <v>16125</v>
      </c>
      <c r="W271" s="60">
        <v>42415</v>
      </c>
      <c r="X271" s="71">
        <v>7894.2</v>
      </c>
      <c r="Y271" s="36">
        <v>8120</v>
      </c>
      <c r="AA271" s="60">
        <v>42411</v>
      </c>
      <c r="AB271" s="71">
        <v>5616.5</v>
      </c>
      <c r="AC271" s="36">
        <v>5554</v>
      </c>
      <c r="AE271" s="60">
        <v>42415</v>
      </c>
      <c r="AF271" s="71">
        <v>3994.5</v>
      </c>
      <c r="AG271" s="36">
        <v>4059</v>
      </c>
      <c r="AI271" s="60">
        <v>42417</v>
      </c>
      <c r="AJ271" s="71">
        <v>4092.75</v>
      </c>
      <c r="AK271" s="36">
        <v>4089.75</v>
      </c>
      <c r="AM271" s="83">
        <v>42416</v>
      </c>
      <c r="AN271" s="81">
        <v>2994.7665976229041</v>
      </c>
      <c r="AO271" s="10">
        <v>617.05850187638566</v>
      </c>
      <c r="AP271" s="10">
        <v>741.64779019077127</v>
      </c>
      <c r="AQ271" s="10">
        <v>1521.3143286615339</v>
      </c>
      <c r="AR271" s="10">
        <v>668.16499652831521</v>
      </c>
      <c r="AS271" s="15">
        <v>205.02875216429709</v>
      </c>
      <c r="AU271" s="60">
        <v>42412</v>
      </c>
      <c r="AV271" s="81">
        <v>617.05850187638566</v>
      </c>
      <c r="AW271" s="10">
        <v>743.48458310205808</v>
      </c>
      <c r="AX271" s="10">
        <v>883.48458310205797</v>
      </c>
      <c r="AY271" s="10">
        <v>1030.3443124296123</v>
      </c>
      <c r="AZ271" s="15">
        <v>1210.3443124296123</v>
      </c>
      <c r="BF271" s="86"/>
    </row>
    <row r="272" spans="2:58" s="4" customFormat="1" ht="12" customHeight="1" x14ac:dyDescent="0.2">
      <c r="B272" s="28"/>
      <c r="C272" s="38"/>
      <c r="D272" s="60">
        <f t="shared" si="24"/>
        <v>42412</v>
      </c>
      <c r="E272" s="8">
        <f t="shared" si="25"/>
        <v>3896</v>
      </c>
      <c r="F272" s="8">
        <f t="shared" si="26"/>
        <v>3935</v>
      </c>
      <c r="G272" s="9">
        <f t="shared" si="31"/>
        <v>1.0010266940451745E-2</v>
      </c>
      <c r="H272" s="10">
        <f t="shared" si="27"/>
        <v>291.85635112379168</v>
      </c>
      <c r="I272" s="10">
        <f t="shared" si="28"/>
        <v>94</v>
      </c>
      <c r="J272" s="10">
        <f t="shared" si="29"/>
        <v>185.85635112379168</v>
      </c>
      <c r="K272" s="15">
        <f t="shared" si="30"/>
        <v>1045.8720516646772</v>
      </c>
      <c r="L272" s="56"/>
      <c r="M272" s="30"/>
      <c r="O272" s="60">
        <v>42415</v>
      </c>
      <c r="P272" s="71">
        <v>8942.5</v>
      </c>
      <c r="Q272" s="36">
        <v>9108</v>
      </c>
      <c r="S272" s="60">
        <v>42411</v>
      </c>
      <c r="T272" s="71">
        <v>16671</v>
      </c>
      <c r="U272" s="36">
        <v>16440</v>
      </c>
      <c r="W272" s="60">
        <v>42412</v>
      </c>
      <c r="X272" s="71">
        <v>7765.5</v>
      </c>
      <c r="Y272" s="36">
        <v>7831</v>
      </c>
      <c r="AA272" s="60">
        <v>42410</v>
      </c>
      <c r="AB272" s="71">
        <v>5595.5</v>
      </c>
      <c r="AC272" s="36">
        <v>5594</v>
      </c>
      <c r="AE272" s="60">
        <v>42412</v>
      </c>
      <c r="AF272" s="71">
        <v>3896</v>
      </c>
      <c r="AG272" s="36">
        <v>3935</v>
      </c>
      <c r="AI272" s="60">
        <v>42416</v>
      </c>
      <c r="AJ272" s="71">
        <v>4071.88</v>
      </c>
      <c r="AK272" s="36">
        <v>4021.5</v>
      </c>
      <c r="AM272" s="83">
        <v>42415</v>
      </c>
      <c r="AN272" s="81">
        <v>2815.5979056939723</v>
      </c>
      <c r="AO272" s="10">
        <v>381.24419185712861</v>
      </c>
      <c r="AP272" s="10">
        <v>282.34139371944713</v>
      </c>
      <c r="AQ272" s="10">
        <v>1079.0263485706255</v>
      </c>
      <c r="AR272" s="10">
        <v>453.56819387123937</v>
      </c>
      <c r="AS272" s="15">
        <v>246.7736905905129</v>
      </c>
      <c r="AU272" s="60">
        <v>42411</v>
      </c>
      <c r="AV272" s="81">
        <v>381.24419185712861</v>
      </c>
      <c r="AW272" s="10">
        <v>487.67027308280109</v>
      </c>
      <c r="AX272" s="10">
        <v>607.67027308280103</v>
      </c>
      <c r="AY272" s="10">
        <v>734.53000241035534</v>
      </c>
      <c r="AZ272" s="15">
        <v>894.53000241035545</v>
      </c>
      <c r="BF272" s="86"/>
    </row>
    <row r="273" spans="2:58" s="4" customFormat="1" ht="12" customHeight="1" x14ac:dyDescent="0.2">
      <c r="B273" s="28"/>
      <c r="C273" s="38"/>
      <c r="D273" s="60">
        <f t="shared" si="24"/>
        <v>42411</v>
      </c>
      <c r="E273" s="8">
        <f t="shared" si="25"/>
        <v>4060.5</v>
      </c>
      <c r="F273" s="8">
        <f t="shared" si="26"/>
        <v>4005</v>
      </c>
      <c r="G273" s="9">
        <f t="shared" si="31"/>
        <v>-1.3668267454746953E-2</v>
      </c>
      <c r="H273" s="10">
        <f t="shared" si="27"/>
        <v>94</v>
      </c>
      <c r="I273" s="10">
        <f t="shared" si="28"/>
        <v>365.01636140969583</v>
      </c>
      <c r="J273" s="10">
        <f t="shared" si="29"/>
        <v>259.01636140969583</v>
      </c>
      <c r="K273" s="15">
        <f t="shared" si="30"/>
        <v>860.01570054088552</v>
      </c>
      <c r="L273" s="56"/>
      <c r="M273" s="30"/>
      <c r="O273" s="60">
        <v>42412</v>
      </c>
      <c r="P273" s="71">
        <v>8773.5</v>
      </c>
      <c r="Q273" s="36">
        <v>8831</v>
      </c>
      <c r="S273" s="60">
        <v>42410</v>
      </c>
      <c r="T273" s="71">
        <v>15952</v>
      </c>
      <c r="U273" s="36">
        <v>16115</v>
      </c>
      <c r="W273" s="60">
        <v>42411</v>
      </c>
      <c r="X273" s="71">
        <v>8143.6</v>
      </c>
      <c r="Y273" s="36">
        <v>8063</v>
      </c>
      <c r="AA273" s="60">
        <v>42409</v>
      </c>
      <c r="AB273" s="71">
        <v>5637.5</v>
      </c>
      <c r="AC273" s="36">
        <v>5649</v>
      </c>
      <c r="AE273" s="60">
        <v>42411</v>
      </c>
      <c r="AF273" s="71">
        <v>4060.5</v>
      </c>
      <c r="AG273" s="36">
        <v>4005</v>
      </c>
      <c r="AI273" s="60">
        <v>42415</v>
      </c>
      <c r="AJ273" s="71">
        <v>4035.88</v>
      </c>
      <c r="AK273" s="36">
        <v>4036.12</v>
      </c>
      <c r="AM273" s="83">
        <v>42412</v>
      </c>
      <c r="AN273" s="81">
        <v>1998.8347418015273</v>
      </c>
      <c r="AO273" s="10">
        <v>217.87285887989322</v>
      </c>
      <c r="AP273" s="10">
        <v>226.40569604549421</v>
      </c>
      <c r="AQ273" s="10">
        <v>1107.2430528595646</v>
      </c>
      <c r="AR273" s="10">
        <v>361.71010047121956</v>
      </c>
      <c r="AS273" s="15">
        <v>-250.9870022738483</v>
      </c>
      <c r="AU273" s="60">
        <v>42410</v>
      </c>
      <c r="AV273" s="81">
        <v>217.87285887989322</v>
      </c>
      <c r="AW273" s="10">
        <v>304.29894010556569</v>
      </c>
      <c r="AX273" s="10">
        <v>404.29894010556569</v>
      </c>
      <c r="AY273" s="10">
        <v>511.15866943312</v>
      </c>
      <c r="AZ273" s="15">
        <v>651.15866943312005</v>
      </c>
      <c r="BF273" s="86"/>
    </row>
    <row r="274" spans="2:58" s="4" customFormat="1" ht="12" customHeight="1" x14ac:dyDescent="0.2">
      <c r="B274" s="28"/>
      <c r="C274" s="38"/>
      <c r="D274" s="60">
        <f t="shared" si="24"/>
        <v>42410</v>
      </c>
      <c r="E274" s="8">
        <f t="shared" si="25"/>
        <v>3997</v>
      </c>
      <c r="F274" s="8">
        <f t="shared" si="26"/>
        <v>4009</v>
      </c>
      <c r="G274" s="9">
        <f t="shared" si="31"/>
        <v>3.0022516887665751E-3</v>
      </c>
      <c r="H274" s="10">
        <f t="shared" si="27"/>
        <v>151.69604609008832</v>
      </c>
      <c r="I274" s="10">
        <f t="shared" si="28"/>
        <v>94</v>
      </c>
      <c r="J274" s="10">
        <f t="shared" si="29"/>
        <v>45.696046090088316</v>
      </c>
      <c r="K274" s="15">
        <f t="shared" si="30"/>
        <v>600.99933913118969</v>
      </c>
      <c r="L274" s="56"/>
      <c r="M274" s="30"/>
      <c r="O274" s="60">
        <v>42411</v>
      </c>
      <c r="P274" s="71">
        <v>9024.5</v>
      </c>
      <c r="Q274" s="36">
        <v>8885</v>
      </c>
      <c r="S274" s="60">
        <v>42409</v>
      </c>
      <c r="T274" s="71">
        <v>16473</v>
      </c>
      <c r="U274" s="36">
        <v>16570</v>
      </c>
      <c r="W274" s="60">
        <v>42410</v>
      </c>
      <c r="X274" s="71">
        <v>7946.8</v>
      </c>
      <c r="Y274" s="36">
        <v>8021</v>
      </c>
      <c r="AA274" s="60">
        <v>42408</v>
      </c>
      <c r="AB274" s="71">
        <v>5793.5</v>
      </c>
      <c r="AC274" s="36">
        <v>5820</v>
      </c>
      <c r="AE274" s="60">
        <v>42410</v>
      </c>
      <c r="AF274" s="71">
        <v>3997</v>
      </c>
      <c r="AG274" s="36">
        <v>4009</v>
      </c>
      <c r="AI274" s="60">
        <v>42412</v>
      </c>
      <c r="AJ274" s="71">
        <v>3961.25</v>
      </c>
      <c r="AK274" s="36">
        <v>3963.25</v>
      </c>
      <c r="AM274" s="83">
        <v>42411</v>
      </c>
      <c r="AN274" s="81">
        <v>1779.7366786069661</v>
      </c>
      <c r="AO274" s="10">
        <v>127.2663833687036</v>
      </c>
      <c r="AP274" s="10">
        <v>141.21801272818414</v>
      </c>
      <c r="AQ274" s="10">
        <v>1119.3558395938346</v>
      </c>
      <c r="AR274" s="10">
        <v>196.69199678529552</v>
      </c>
      <c r="AS274" s="15">
        <v>-209.24206384763249</v>
      </c>
      <c r="AU274" s="60">
        <v>42409</v>
      </c>
      <c r="AV274" s="81">
        <v>127.2663833687036</v>
      </c>
      <c r="AW274" s="10">
        <v>193.69246459437608</v>
      </c>
      <c r="AX274" s="10">
        <v>273.69246459437608</v>
      </c>
      <c r="AY274" s="10">
        <v>360.55219392193038</v>
      </c>
      <c r="AZ274" s="15">
        <v>480.55219392193044</v>
      </c>
      <c r="BF274" s="86"/>
    </row>
    <row r="275" spans="2:58" s="4" customFormat="1" ht="12" customHeight="1" x14ac:dyDescent="0.2">
      <c r="B275" s="28"/>
      <c r="C275" s="38"/>
      <c r="D275" s="60">
        <f t="shared" si="24"/>
        <v>42409</v>
      </c>
      <c r="E275" s="8">
        <f t="shared" si="25"/>
        <v>4066</v>
      </c>
      <c r="F275" s="8">
        <f t="shared" si="26"/>
        <v>4055</v>
      </c>
      <c r="G275" s="9">
        <f t="shared" si="31"/>
        <v>-2.7053615346778162E-3</v>
      </c>
      <c r="H275" s="10">
        <f t="shared" si="27"/>
        <v>94</v>
      </c>
      <c r="I275" s="10">
        <f t="shared" si="28"/>
        <v>145.75824300831317</v>
      </c>
      <c r="J275" s="10">
        <f t="shared" si="29"/>
        <v>39.758243008313173</v>
      </c>
      <c r="K275" s="15">
        <f t="shared" si="30"/>
        <v>555.30329304110137</v>
      </c>
      <c r="L275" s="56"/>
      <c r="M275" s="30"/>
      <c r="O275" s="60">
        <v>42410</v>
      </c>
      <c r="P275" s="71">
        <v>8906.5</v>
      </c>
      <c r="Q275" s="36">
        <v>8910.5</v>
      </c>
      <c r="S275" s="60">
        <v>42408</v>
      </c>
      <c r="T275" s="71">
        <v>17259</v>
      </c>
      <c r="U275" s="36">
        <v>17400</v>
      </c>
      <c r="W275" s="60">
        <v>42409</v>
      </c>
      <c r="X275" s="71">
        <v>8117</v>
      </c>
      <c r="Y275" s="36">
        <v>8128</v>
      </c>
      <c r="AA275" s="60">
        <v>42405</v>
      </c>
      <c r="AB275" s="71">
        <v>5851</v>
      </c>
      <c r="AC275" s="36">
        <v>5842.5</v>
      </c>
      <c r="AE275" s="60">
        <v>42409</v>
      </c>
      <c r="AF275" s="71">
        <v>4066</v>
      </c>
      <c r="AG275" s="36">
        <v>4055</v>
      </c>
      <c r="AI275" s="60">
        <v>42411</v>
      </c>
      <c r="AJ275" s="71">
        <v>3967.25</v>
      </c>
      <c r="AK275" s="36">
        <v>3963</v>
      </c>
      <c r="AM275" s="83">
        <v>42410</v>
      </c>
      <c r="AN275" s="81">
        <v>1115.4339533431089</v>
      </c>
      <c r="AO275" s="10">
        <v>123.25452750836843</v>
      </c>
      <c r="AP275" s="10">
        <v>67.235350191373868</v>
      </c>
      <c r="AQ275" s="10">
        <v>1004.7596090162881</v>
      </c>
      <c r="AR275" s="10">
        <v>213.38648760332555</v>
      </c>
      <c r="AS275" s="15">
        <v>-167.49712542141668</v>
      </c>
      <c r="AU275" s="60">
        <v>42408</v>
      </c>
      <c r="AV275" s="81">
        <v>123.25452750836843</v>
      </c>
      <c r="AW275" s="10">
        <v>169.6806087340409</v>
      </c>
      <c r="AX275" s="10">
        <v>229.6806087340409</v>
      </c>
      <c r="AY275" s="10">
        <v>296.54033806159521</v>
      </c>
      <c r="AZ275" s="15">
        <v>396.54033806159526</v>
      </c>
      <c r="BF275" s="86"/>
    </row>
    <row r="276" spans="2:58" s="4" customFormat="1" ht="12" customHeight="1" x14ac:dyDescent="0.2">
      <c r="B276" s="28"/>
      <c r="C276" s="38"/>
      <c r="D276" s="60">
        <f t="shared" si="24"/>
        <v>42408</v>
      </c>
      <c r="E276" s="8">
        <f t="shared" si="25"/>
        <v>4200</v>
      </c>
      <c r="F276" s="8">
        <f t="shared" si="26"/>
        <v>4212.5</v>
      </c>
      <c r="G276" s="9">
        <f t="shared" si="31"/>
        <v>2.976190476190476E-3</v>
      </c>
      <c r="H276" s="10">
        <f t="shared" si="27"/>
        <v>151.17482183856634</v>
      </c>
      <c r="I276" s="10">
        <f t="shared" si="28"/>
        <v>94</v>
      </c>
      <c r="J276" s="10">
        <f t="shared" si="29"/>
        <v>45.174821838566345</v>
      </c>
      <c r="K276" s="15">
        <f t="shared" ref="K276:K279" si="32">$J276+$K277</f>
        <v>515.54505003278814</v>
      </c>
      <c r="L276" s="56"/>
      <c r="M276" s="30"/>
      <c r="O276" s="60">
        <v>42409</v>
      </c>
      <c r="P276" s="71">
        <v>8972.5</v>
      </c>
      <c r="Q276" s="36">
        <v>8925.5</v>
      </c>
      <c r="S276" s="60">
        <v>42405</v>
      </c>
      <c r="T276" s="71">
        <v>17614</v>
      </c>
      <c r="U276" s="36">
        <v>17550</v>
      </c>
      <c r="W276" s="60">
        <v>42408</v>
      </c>
      <c r="X276" s="71">
        <v>8496.2999999999993</v>
      </c>
      <c r="Y276" s="36">
        <v>8544</v>
      </c>
      <c r="AA276" s="60">
        <v>42404</v>
      </c>
      <c r="AB276" s="71">
        <v>5787</v>
      </c>
      <c r="AC276" s="36">
        <v>5849.5</v>
      </c>
      <c r="AE276" s="60">
        <v>42408</v>
      </c>
      <c r="AF276" s="71">
        <v>4200</v>
      </c>
      <c r="AG276" s="36">
        <v>4212.5</v>
      </c>
      <c r="AI276" s="60">
        <v>42410</v>
      </c>
      <c r="AJ276" s="71">
        <v>3944.25</v>
      </c>
      <c r="AK276" s="36">
        <v>3954.5</v>
      </c>
      <c r="AM276" s="83">
        <v>42409</v>
      </c>
      <c r="AN276" s="81">
        <v>1132.6205134531028</v>
      </c>
      <c r="AO276" s="10">
        <v>73.618128923595123</v>
      </c>
      <c r="AP276" s="10">
        <v>92.753691499188847</v>
      </c>
      <c r="AQ276" s="10">
        <v>1032.9763133052272</v>
      </c>
      <c r="AR276" s="10">
        <v>230.08097842135561</v>
      </c>
      <c r="AS276" s="15">
        <v>-125.75218699520087</v>
      </c>
      <c r="AU276" s="60">
        <v>42405</v>
      </c>
      <c r="AV276" s="81">
        <v>73.618128923595123</v>
      </c>
      <c r="AW276" s="10">
        <v>100.0442101492676</v>
      </c>
      <c r="AX276" s="10">
        <v>140.0442101492676</v>
      </c>
      <c r="AY276" s="10">
        <v>186.90393947682193</v>
      </c>
      <c r="AZ276" s="15">
        <v>266.90393947682196</v>
      </c>
      <c r="BF276" s="86"/>
    </row>
    <row r="277" spans="2:58" s="4" customFormat="1" ht="12" customHeight="1" x14ac:dyDescent="0.2">
      <c r="B277" s="28"/>
      <c r="C277" s="38"/>
      <c r="D277" s="60">
        <f t="shared" si="24"/>
        <v>42405</v>
      </c>
      <c r="E277" s="8">
        <f t="shared" si="25"/>
        <v>4227.5</v>
      </c>
      <c r="F277" s="8">
        <f t="shared" si="26"/>
        <v>4224</v>
      </c>
      <c r="G277" s="9">
        <f t="shared" ref="G277:G279" si="33">(($F277-$E277)/$E277)</f>
        <v>-8.2791247782377294E-4</v>
      </c>
      <c r="H277" s="10">
        <f t="shared" si="27"/>
        <v>94</v>
      </c>
      <c r="I277" s="10">
        <f t="shared" si="28"/>
        <v>108.20926187123229</v>
      </c>
      <c r="J277" s="10">
        <f t="shared" si="29"/>
        <v>2.209261871232286</v>
      </c>
      <c r="K277" s="15">
        <f t="shared" si="32"/>
        <v>470.37022819422174</v>
      </c>
      <c r="L277" s="56"/>
      <c r="M277" s="30"/>
      <c r="O277" s="60">
        <v>42408</v>
      </c>
      <c r="P277" s="71">
        <v>9266.5</v>
      </c>
      <c r="Q277" s="36">
        <v>9314</v>
      </c>
      <c r="S277" s="60">
        <v>42404</v>
      </c>
      <c r="T277" s="71">
        <v>17416</v>
      </c>
      <c r="U277" s="36">
        <v>17675</v>
      </c>
      <c r="W277" s="60">
        <v>42405</v>
      </c>
      <c r="X277" s="71">
        <v>8469.6</v>
      </c>
      <c r="Y277" s="36">
        <v>8469</v>
      </c>
      <c r="AA277" s="60">
        <v>42403</v>
      </c>
      <c r="AB277" s="71">
        <v>5862.5</v>
      </c>
      <c r="AC277" s="36">
        <v>5824.5</v>
      </c>
      <c r="AE277" s="60">
        <v>42405</v>
      </c>
      <c r="AF277" s="71">
        <v>4227.5</v>
      </c>
      <c r="AG277" s="36">
        <v>4224</v>
      </c>
      <c r="AI277" s="60">
        <v>42409</v>
      </c>
      <c r="AJ277" s="71">
        <v>3964.25</v>
      </c>
      <c r="AK277" s="36">
        <v>3958.5</v>
      </c>
      <c r="AM277" s="83">
        <v>42408</v>
      </c>
      <c r="AN277" s="81">
        <v>979.30239757608524</v>
      </c>
      <c r="AO277" s="10">
        <v>101.13135643682267</v>
      </c>
      <c r="AP277" s="10">
        <v>93.228691396412302</v>
      </c>
      <c r="AQ277" s="10">
        <v>607.0812094275783</v>
      </c>
      <c r="AR277" s="10">
        <v>246.7754692393857</v>
      </c>
      <c r="AS277" s="15">
        <v>-134.81570054180645</v>
      </c>
      <c r="AU277" s="60">
        <v>42404</v>
      </c>
      <c r="AV277" s="81">
        <v>101.13135643682267</v>
      </c>
      <c r="AW277" s="10">
        <v>121.13135643682267</v>
      </c>
      <c r="AX277" s="10">
        <v>141.13135643682267</v>
      </c>
      <c r="AY277" s="10">
        <v>167.991085764377</v>
      </c>
      <c r="AZ277" s="15">
        <v>227.991085764377</v>
      </c>
      <c r="BF277" s="86"/>
    </row>
    <row r="278" spans="2:58" s="4" customFormat="1" ht="12" customHeight="1" x14ac:dyDescent="0.2">
      <c r="B278" s="28"/>
      <c r="C278" s="38"/>
      <c r="D278" s="60">
        <f t="shared" si="24"/>
        <v>42404</v>
      </c>
      <c r="E278" s="8">
        <f t="shared" si="25"/>
        <v>4226.5</v>
      </c>
      <c r="F278" s="8">
        <f t="shared" si="26"/>
        <v>4294</v>
      </c>
      <c r="G278" s="9">
        <f t="shared" si="33"/>
        <v>1.5970661303679166E-2</v>
      </c>
      <c r="H278" s="10">
        <f t="shared" si="27"/>
        <v>411.06423838834007</v>
      </c>
      <c r="I278" s="10">
        <f t="shared" si="28"/>
        <v>94</v>
      </c>
      <c r="J278" s="10">
        <f t="shared" si="29"/>
        <v>305.06423838834007</v>
      </c>
      <c r="K278" s="15">
        <f t="shared" si="32"/>
        <v>468.16096632298945</v>
      </c>
      <c r="L278" s="56"/>
      <c r="M278" s="30"/>
      <c r="O278" s="60">
        <v>42405</v>
      </c>
      <c r="P278" s="71">
        <v>9394</v>
      </c>
      <c r="Q278" s="36">
        <v>9360</v>
      </c>
      <c r="S278" s="60">
        <v>42403</v>
      </c>
      <c r="T278" s="71">
        <v>17923</v>
      </c>
      <c r="U278" s="36">
        <v>17950</v>
      </c>
      <c r="W278" s="60">
        <v>42404</v>
      </c>
      <c r="X278" s="71">
        <v>8324.4</v>
      </c>
      <c r="Y278" s="36">
        <v>8442</v>
      </c>
      <c r="AA278" s="60">
        <v>42402</v>
      </c>
      <c r="AB278" s="71">
        <v>6003</v>
      </c>
      <c r="AC278" s="36">
        <v>5980.5</v>
      </c>
      <c r="AE278" s="60">
        <v>42404</v>
      </c>
      <c r="AF278" s="71">
        <v>4226.5</v>
      </c>
      <c r="AG278" s="36">
        <v>4294</v>
      </c>
      <c r="AI278" s="60">
        <v>42408</v>
      </c>
      <c r="AJ278" s="71">
        <v>4022</v>
      </c>
      <c r="AK278" s="36">
        <v>4027.25</v>
      </c>
      <c r="AM278" s="83">
        <v>42405</v>
      </c>
      <c r="AN278" s="81">
        <v>831.59610389774161</v>
      </c>
      <c r="AO278" s="10">
        <v>-82.539682539682531</v>
      </c>
      <c r="AP278" s="10">
        <v>118.74703270422731</v>
      </c>
      <c r="AQ278" s="10">
        <v>397.09574494091777</v>
      </c>
      <c r="AR278" s="10">
        <v>263.46996005741573</v>
      </c>
      <c r="AS278" s="15">
        <v>-93.070762115590639</v>
      </c>
      <c r="AU278" s="60">
        <v>42403</v>
      </c>
      <c r="AV278" s="81">
        <v>-82.539682539682531</v>
      </c>
      <c r="AW278" s="10">
        <v>-82.539682539682531</v>
      </c>
      <c r="AX278" s="10">
        <v>-82.539682539682531</v>
      </c>
      <c r="AY278" s="10">
        <v>-75.679953212128197</v>
      </c>
      <c r="AZ278" s="15">
        <v>-35.679953212128197</v>
      </c>
      <c r="BF278" s="86"/>
    </row>
    <row r="279" spans="2:58" s="4" customFormat="1" ht="12" customHeight="1" x14ac:dyDescent="0.2">
      <c r="B279" s="28"/>
      <c r="C279" s="38"/>
      <c r="D279" s="60">
        <f t="shared" si="24"/>
        <v>42403</v>
      </c>
      <c r="E279" s="8">
        <f t="shared" si="25"/>
        <v>4283</v>
      </c>
      <c r="F279" s="8">
        <f t="shared" si="26"/>
        <v>4245</v>
      </c>
      <c r="G279" s="9">
        <f t="shared" si="33"/>
        <v>-8.8722857809946307E-3</v>
      </c>
      <c r="H279" s="10">
        <f t="shared" si="27"/>
        <v>94</v>
      </c>
      <c r="I279" s="10">
        <f t="shared" si="28"/>
        <v>269.09672793464938</v>
      </c>
      <c r="J279" s="10">
        <f t="shared" si="29"/>
        <v>163.09672793464938</v>
      </c>
      <c r="K279" s="15">
        <f t="shared" si="32"/>
        <v>163.09672793464938</v>
      </c>
      <c r="L279" s="56"/>
      <c r="M279" s="30"/>
      <c r="O279" s="60">
        <v>42404</v>
      </c>
      <c r="P279" s="71">
        <v>9435</v>
      </c>
      <c r="Q279" s="36">
        <v>9602</v>
      </c>
      <c r="S279" s="60">
        <v>42402</v>
      </c>
      <c r="T279" s="71">
        <v>18482</v>
      </c>
      <c r="U279" s="36">
        <v>18455</v>
      </c>
      <c r="W279" s="60">
        <v>42403</v>
      </c>
      <c r="X279" s="71">
        <v>8517.9</v>
      </c>
      <c r="Y279" s="36">
        <v>8508</v>
      </c>
      <c r="AA279" s="60">
        <v>42401</v>
      </c>
      <c r="AB279" s="71">
        <v>6007</v>
      </c>
      <c r="AC279" s="36">
        <v>6063</v>
      </c>
      <c r="AE279" s="60">
        <v>42403</v>
      </c>
      <c r="AF279" s="71">
        <v>4283</v>
      </c>
      <c r="AG279" s="36">
        <v>4245</v>
      </c>
      <c r="AI279" s="60">
        <v>42405</v>
      </c>
      <c r="AJ279" s="71">
        <v>4155.75</v>
      </c>
      <c r="AK279" s="36">
        <v>4146.5</v>
      </c>
      <c r="AM279" s="83">
        <v>42404</v>
      </c>
      <c r="AN279" s="81">
        <v>759.22280954354119</v>
      </c>
      <c r="AO279" s="10">
        <v>-55.026455026455011</v>
      </c>
      <c r="AP279" s="10">
        <v>-51.036682615629957</v>
      </c>
      <c r="AQ279" s="10">
        <v>323.79780023381306</v>
      </c>
      <c r="AR279" s="10">
        <v>52.403979392847504</v>
      </c>
      <c r="AS279" s="15">
        <v>-51.325823689374829</v>
      </c>
      <c r="AU279" s="60">
        <v>42402</v>
      </c>
      <c r="AV279" s="81">
        <v>-55.026455026455011</v>
      </c>
      <c r="AW279" s="10">
        <v>-55.026455026455011</v>
      </c>
      <c r="AX279" s="10">
        <v>-55.026455026455011</v>
      </c>
      <c r="AY279" s="10">
        <v>-52.052224128839214</v>
      </c>
      <c r="AZ279" s="15">
        <v>-32.052224128839214</v>
      </c>
      <c r="BF279" s="86"/>
    </row>
    <row r="280" spans="2:58" s="4" customFormat="1" ht="12" customHeight="1" x14ac:dyDescent="0.2">
      <c r="B280" s="28"/>
      <c r="C280" s="38"/>
      <c r="D280" s="61">
        <v>42403</v>
      </c>
      <c r="E280" s="18"/>
      <c r="F280" s="18">
        <v>9475</v>
      </c>
      <c r="G280" s="23"/>
      <c r="H280" s="24"/>
      <c r="I280" s="24"/>
      <c r="J280" s="24"/>
      <c r="K280" s="47"/>
      <c r="L280" s="56"/>
      <c r="M280" s="30"/>
      <c r="O280" s="61">
        <v>42403</v>
      </c>
      <c r="P280" s="72"/>
      <c r="Q280" s="37">
        <v>9475</v>
      </c>
      <c r="S280" s="61">
        <v>42401</v>
      </c>
      <c r="T280" s="72">
        <v>18604</v>
      </c>
      <c r="U280" s="37">
        <v>18660</v>
      </c>
      <c r="W280" s="61">
        <v>42402</v>
      </c>
      <c r="X280" s="72">
        <v>8778.2000000000007</v>
      </c>
      <c r="Y280" s="37">
        <v>8756</v>
      </c>
      <c r="AA280" s="61">
        <v>42398</v>
      </c>
      <c r="AB280" s="72">
        <v>5878.5</v>
      </c>
      <c r="AC280" s="37">
        <v>5881.5</v>
      </c>
      <c r="AE280" s="61">
        <v>42402</v>
      </c>
      <c r="AF280" s="72"/>
      <c r="AG280" s="37">
        <v>4380.5</v>
      </c>
      <c r="AI280" s="61">
        <v>42404</v>
      </c>
      <c r="AJ280" s="72">
        <v>4171.5</v>
      </c>
      <c r="AK280" s="37">
        <v>4169.75</v>
      </c>
      <c r="AM280" s="84">
        <v>42403</v>
      </c>
      <c r="AN280" s="46">
        <v>-17.186560109993991</v>
      </c>
      <c r="AO280" s="24">
        <v>-27.51322751322752</v>
      </c>
      <c r="AP280" s="24">
        <v>-25.518341307814978</v>
      </c>
      <c r="AQ280" s="24">
        <v>-28.216704288939042</v>
      </c>
      <c r="AR280" s="24">
        <v>-16.694490818030062</v>
      </c>
      <c r="AS280" s="47">
        <v>-41.744938426215811</v>
      </c>
      <c r="AU280" s="61">
        <v>42401</v>
      </c>
      <c r="AV280" s="46">
        <v>-27.51322751322752</v>
      </c>
      <c r="AW280" s="24">
        <v>-27.51322751322752</v>
      </c>
      <c r="AX280" s="24">
        <v>-27.51322751322752</v>
      </c>
      <c r="AY280" s="24">
        <v>-27.51322751322752</v>
      </c>
      <c r="AZ280" s="47">
        <v>-27.51322751322752</v>
      </c>
      <c r="BF280" s="86"/>
    </row>
    <row r="281" spans="2:58" s="4" customFormat="1" ht="15.75" customHeight="1" x14ac:dyDescent="0.2">
      <c r="B281" s="29"/>
      <c r="C281" s="34"/>
      <c r="D281" s="34"/>
      <c r="E281" s="34"/>
      <c r="F281" s="34"/>
      <c r="G281" s="34"/>
      <c r="H281" s="34"/>
      <c r="I281" s="34"/>
      <c r="J281" s="34"/>
      <c r="K281" s="33"/>
      <c r="L281" s="34"/>
      <c r="M281" s="31"/>
      <c r="S281" s="11"/>
      <c r="W281" s="11"/>
      <c r="Y281" s="5"/>
      <c r="AA281" s="11"/>
      <c r="AC281" s="5"/>
      <c r="AN281" s="6"/>
      <c r="AO281" s="6"/>
      <c r="AP281" s="7"/>
      <c r="AQ281" s="7"/>
      <c r="AR281" s="7"/>
      <c r="AS281" s="7"/>
      <c r="AU281" s="7"/>
      <c r="AV281" s="6"/>
      <c r="AW281" s="6"/>
      <c r="AX281" s="6"/>
      <c r="AY281" s="6"/>
      <c r="AZ281" s="6"/>
      <c r="BF281" s="86"/>
    </row>
    <row r="282" spans="2:58" s="4" customFormat="1" ht="12" customHeight="1" x14ac:dyDescent="0.2">
      <c r="K282" s="7"/>
      <c r="S282" s="11"/>
      <c r="W282" s="11"/>
      <c r="Y282" s="5"/>
      <c r="AA282" s="11"/>
      <c r="AC282" s="5"/>
      <c r="AN282" s="6"/>
      <c r="AO282" s="6"/>
      <c r="AP282" s="7"/>
      <c r="AQ282" s="7"/>
      <c r="AR282" s="7"/>
      <c r="AS282" s="7"/>
      <c r="AU282" s="7"/>
      <c r="AV282" s="6"/>
      <c r="AW282" s="6"/>
      <c r="AX282" s="6"/>
      <c r="AY282" s="6"/>
      <c r="AZ282" s="6"/>
      <c r="BF282" s="86"/>
    </row>
    <row r="283" spans="2:58" s="4" customFormat="1" ht="12" customHeight="1" x14ac:dyDescent="0.2">
      <c r="K283" s="7"/>
      <c r="S283" s="11"/>
      <c r="W283" s="11"/>
      <c r="Y283" s="5"/>
      <c r="AA283" s="11"/>
      <c r="AC283" s="5"/>
      <c r="AN283" s="6"/>
      <c r="AO283" s="6"/>
      <c r="AP283" s="7"/>
      <c r="AQ283" s="7"/>
      <c r="AR283" s="7"/>
      <c r="AS283" s="7"/>
      <c r="AU283" s="7"/>
      <c r="AV283" s="6"/>
      <c r="AW283" s="6"/>
      <c r="AX283" s="6"/>
      <c r="AY283" s="6"/>
      <c r="AZ283" s="6"/>
      <c r="BF283" s="86"/>
    </row>
    <row r="284" spans="2:58" s="4" customFormat="1" ht="12" hidden="1" customHeight="1" outlineLevel="1" x14ac:dyDescent="0.2">
      <c r="G284" s="86">
        <f>ABS(G20)</f>
        <v>4.1736227045037164E-5</v>
      </c>
      <c r="K284" s="7"/>
      <c r="S284" s="11"/>
      <c r="W284" s="11"/>
      <c r="Y284" s="5"/>
      <c r="AA284" s="11"/>
      <c r="AC284" s="5"/>
      <c r="AN284" s="6"/>
      <c r="AO284" s="6"/>
      <c r="AP284" s="7"/>
      <c r="AQ284" s="7"/>
      <c r="AR284" s="7"/>
      <c r="AS284" s="7"/>
      <c r="AU284" s="7"/>
      <c r="AV284" s="6"/>
      <c r="AW284" s="6"/>
      <c r="AX284" s="6"/>
      <c r="AY284" s="6"/>
      <c r="AZ284" s="6"/>
      <c r="BF284" s="86"/>
    </row>
    <row r="285" spans="2:58" s="4" customFormat="1" ht="12" hidden="1" customHeight="1" outlineLevel="1" x14ac:dyDescent="0.2">
      <c r="G285" s="86">
        <f t="shared" ref="G285:G348" si="34">ABS(G21)</f>
        <v>2.8163137582142483E-3</v>
      </c>
      <c r="K285" s="7"/>
      <c r="S285" s="11"/>
      <c r="W285" s="11"/>
      <c r="Y285" s="5"/>
      <c r="AA285" s="11"/>
      <c r="AC285" s="5"/>
      <c r="AN285" s="6"/>
      <c r="AO285" s="6"/>
      <c r="AP285" s="7"/>
      <c r="AQ285" s="7"/>
      <c r="AR285" s="7"/>
      <c r="AS285" s="7"/>
      <c r="AU285" s="7"/>
      <c r="AV285" s="6"/>
      <c r="AW285" s="6"/>
      <c r="AX285" s="6"/>
      <c r="AY285" s="6"/>
      <c r="AZ285" s="6"/>
      <c r="BF285" s="86"/>
    </row>
    <row r="286" spans="2:58" s="4" customFormat="1" ht="12" hidden="1" customHeight="1" outlineLevel="1" x14ac:dyDescent="0.2">
      <c r="G286" s="86">
        <f t="shared" si="34"/>
        <v>7.8988941548183249E-3</v>
      </c>
      <c r="K286" s="7"/>
      <c r="S286" s="11"/>
      <c r="W286" s="11"/>
      <c r="Y286" s="5"/>
      <c r="AA286" s="11"/>
      <c r="AC286" s="5"/>
      <c r="AN286" s="6"/>
      <c r="AO286" s="6"/>
      <c r="AP286" s="7"/>
      <c r="AQ286" s="7"/>
      <c r="AR286" s="7"/>
      <c r="AS286" s="7"/>
      <c r="AU286" s="7"/>
      <c r="AV286" s="6"/>
      <c r="AW286" s="6"/>
      <c r="AX286" s="6"/>
      <c r="AY286" s="6"/>
      <c r="AZ286" s="6"/>
      <c r="BF286" s="86"/>
    </row>
    <row r="287" spans="2:58" s="4" customFormat="1" ht="12" hidden="1" customHeight="1" outlineLevel="1" x14ac:dyDescent="0.2">
      <c r="G287" s="86">
        <f t="shared" si="34"/>
        <v>7.3183481442760066E-4</v>
      </c>
      <c r="K287" s="7"/>
      <c r="S287" s="11"/>
      <c r="W287" s="11"/>
      <c r="Y287" s="5"/>
      <c r="AA287" s="11"/>
      <c r="AC287" s="5"/>
      <c r="AN287" s="6"/>
      <c r="AO287" s="6"/>
      <c r="AP287" s="7"/>
      <c r="AQ287" s="7"/>
      <c r="AR287" s="7"/>
      <c r="AS287" s="7"/>
      <c r="AU287" s="7"/>
      <c r="AV287" s="6"/>
      <c r="AW287" s="6"/>
      <c r="AX287" s="6"/>
      <c r="AY287" s="6"/>
      <c r="AZ287" s="6"/>
      <c r="BF287" s="86"/>
    </row>
    <row r="288" spans="2:58" s="4" customFormat="1" ht="12" hidden="1" customHeight="1" outlineLevel="1" x14ac:dyDescent="0.2">
      <c r="G288" s="86">
        <f t="shared" si="34"/>
        <v>3.1007751937984496E-3</v>
      </c>
      <c r="K288" s="7"/>
      <c r="S288" s="11"/>
      <c r="W288" s="11"/>
      <c r="Y288" s="5"/>
      <c r="AA288" s="11"/>
      <c r="AC288" s="5"/>
      <c r="AN288" s="6"/>
      <c r="AO288" s="6"/>
      <c r="AP288" s="7"/>
      <c r="AQ288" s="7"/>
      <c r="AR288" s="7"/>
      <c r="AS288" s="7"/>
      <c r="AU288" s="7"/>
      <c r="AV288" s="6"/>
      <c r="AW288" s="6"/>
      <c r="AX288" s="6"/>
      <c r="AY288" s="6"/>
      <c r="AZ288" s="6"/>
      <c r="BF288" s="86"/>
    </row>
    <row r="289" spans="7:58" s="4" customFormat="1" ht="12" hidden="1" customHeight="1" outlineLevel="1" x14ac:dyDescent="0.2">
      <c r="G289" s="86">
        <f t="shared" si="34"/>
        <v>2.0557097337855896E-4</v>
      </c>
      <c r="K289" s="7"/>
      <c r="S289" s="11"/>
      <c r="W289" s="11"/>
      <c r="Y289" s="5"/>
      <c r="AA289" s="11"/>
      <c r="AC289" s="5"/>
      <c r="AN289" s="6"/>
      <c r="AO289" s="6"/>
      <c r="AP289" s="7"/>
      <c r="AQ289" s="7"/>
      <c r="AR289" s="7"/>
      <c r="AS289" s="7"/>
      <c r="AU289" s="7"/>
      <c r="AV289" s="6"/>
      <c r="AW289" s="6"/>
      <c r="AX289" s="6"/>
      <c r="AY289" s="6"/>
      <c r="AZ289" s="6"/>
      <c r="BF289" s="86"/>
    </row>
    <row r="290" spans="7:58" s="4" customFormat="1" ht="12" hidden="1" customHeight="1" outlineLevel="1" x14ac:dyDescent="0.2">
      <c r="G290" s="86">
        <f t="shared" si="34"/>
        <v>2.1538461538461538E-3</v>
      </c>
      <c r="K290" s="7"/>
      <c r="S290" s="11"/>
      <c r="W290" s="11"/>
      <c r="Y290" s="5"/>
      <c r="AA290" s="11"/>
      <c r="AC290" s="5"/>
      <c r="AN290" s="6"/>
      <c r="AO290" s="6"/>
      <c r="AP290" s="7"/>
      <c r="AQ290" s="7"/>
      <c r="AR290" s="7"/>
      <c r="AS290" s="7"/>
      <c r="AU290" s="7"/>
      <c r="AV290" s="6"/>
      <c r="AW290" s="6"/>
      <c r="AX290" s="6"/>
      <c r="AY290" s="6"/>
      <c r="AZ290" s="6"/>
      <c r="BF290" s="86"/>
    </row>
    <row r="291" spans="7:58" s="4" customFormat="1" ht="12" hidden="1" customHeight="1" outlineLevel="1" x14ac:dyDescent="0.2">
      <c r="G291" s="86">
        <f t="shared" si="34"/>
        <v>3.8322112894873125E-3</v>
      </c>
      <c r="K291" s="7"/>
      <c r="S291" s="11"/>
      <c r="W291" s="11"/>
      <c r="Y291" s="5"/>
      <c r="AA291" s="11"/>
      <c r="AC291" s="5"/>
      <c r="AN291" s="6"/>
      <c r="AO291" s="6"/>
      <c r="AP291" s="7"/>
      <c r="AQ291" s="7"/>
      <c r="AR291" s="7"/>
      <c r="AS291" s="7"/>
      <c r="AU291" s="7"/>
      <c r="AV291" s="6"/>
      <c r="AW291" s="6"/>
      <c r="AX291" s="6"/>
      <c r="AY291" s="6"/>
      <c r="AZ291" s="6"/>
      <c r="BF291" s="86"/>
    </row>
    <row r="292" spans="7:58" s="4" customFormat="1" ht="12" hidden="1" customHeight="1" outlineLevel="1" x14ac:dyDescent="0.2">
      <c r="G292" s="86">
        <f t="shared" si="34"/>
        <v>3.0086108517481066E-3</v>
      </c>
      <c r="K292" s="7"/>
      <c r="S292" s="11"/>
      <c r="W292" s="11"/>
      <c r="Y292" s="5"/>
      <c r="AA292" s="11"/>
      <c r="AC292" s="5"/>
      <c r="AN292" s="6"/>
      <c r="AO292" s="6"/>
      <c r="AP292" s="7"/>
      <c r="AQ292" s="7"/>
      <c r="AR292" s="7"/>
      <c r="AS292" s="7"/>
      <c r="AU292" s="7"/>
      <c r="AV292" s="6"/>
      <c r="AW292" s="6"/>
      <c r="AX292" s="6"/>
      <c r="AY292" s="6"/>
      <c r="AZ292" s="6"/>
      <c r="BF292" s="86"/>
    </row>
    <row r="293" spans="7:58" s="4" customFormat="1" ht="12" hidden="1" customHeight="1" outlineLevel="1" x14ac:dyDescent="0.2">
      <c r="G293" s="86">
        <f t="shared" si="34"/>
        <v>7.3037753317559918E-3</v>
      </c>
      <c r="K293" s="7"/>
      <c r="S293" s="11"/>
      <c r="W293" s="11"/>
      <c r="Y293" s="5"/>
      <c r="AA293" s="11"/>
      <c r="AC293" s="5"/>
      <c r="AN293" s="6"/>
      <c r="AO293" s="6"/>
      <c r="AP293" s="7"/>
      <c r="AQ293" s="7"/>
      <c r="AR293" s="7"/>
      <c r="AS293" s="7"/>
      <c r="AU293" s="7"/>
      <c r="AV293" s="6"/>
      <c r="AW293" s="6"/>
      <c r="AX293" s="6"/>
      <c r="AY293" s="6"/>
      <c r="AZ293" s="6"/>
      <c r="BF293" s="86"/>
    </row>
    <row r="294" spans="7:58" s="4" customFormat="1" ht="12" hidden="1" customHeight="1" outlineLevel="1" x14ac:dyDescent="0.2">
      <c r="G294" s="86">
        <f t="shared" si="34"/>
        <v>4.1318045656440453E-4</v>
      </c>
      <c r="K294" s="7"/>
      <c r="S294" s="11"/>
      <c r="W294" s="11"/>
      <c r="Y294" s="5"/>
      <c r="AA294" s="11"/>
      <c r="AC294" s="5"/>
      <c r="AN294" s="6"/>
      <c r="AO294" s="6"/>
      <c r="AP294" s="7"/>
      <c r="AQ294" s="7"/>
      <c r="AR294" s="7"/>
      <c r="AS294" s="7"/>
      <c r="AU294" s="7"/>
      <c r="AV294" s="6"/>
      <c r="AW294" s="6"/>
      <c r="AX294" s="6"/>
      <c r="AY294" s="6"/>
      <c r="AZ294" s="6"/>
      <c r="BF294" s="86"/>
    </row>
    <row r="295" spans="7:58" s="4" customFormat="1" ht="12" hidden="1" customHeight="1" outlineLevel="1" x14ac:dyDescent="0.2">
      <c r="G295" s="86">
        <f t="shared" si="34"/>
        <v>2.1633872463170905E-3</v>
      </c>
      <c r="K295" s="7"/>
      <c r="S295" s="11"/>
      <c r="W295" s="11"/>
      <c r="Y295" s="5"/>
      <c r="AA295" s="11"/>
      <c r="AC295" s="5"/>
      <c r="AN295" s="6"/>
      <c r="AO295" s="6"/>
      <c r="AP295" s="7"/>
      <c r="AQ295" s="7"/>
      <c r="AR295" s="7"/>
      <c r="AS295" s="7"/>
      <c r="AU295" s="7"/>
      <c r="AV295" s="6"/>
      <c r="AW295" s="6"/>
      <c r="AX295" s="6"/>
      <c r="AY295" s="6"/>
      <c r="AZ295" s="6"/>
      <c r="BF295" s="86"/>
    </row>
    <row r="296" spans="7:58" s="4" customFormat="1" ht="12" hidden="1" customHeight="1" outlineLevel="1" x14ac:dyDescent="0.2">
      <c r="G296" s="86">
        <f t="shared" si="34"/>
        <v>3.1893004115226336E-3</v>
      </c>
      <c r="K296" s="7"/>
      <c r="S296" s="11"/>
      <c r="W296" s="11"/>
      <c r="Y296" s="5"/>
      <c r="AA296" s="11"/>
      <c r="AC296" s="5"/>
      <c r="AN296" s="6"/>
      <c r="AO296" s="6"/>
      <c r="AP296" s="7"/>
      <c r="AQ296" s="7"/>
      <c r="AR296" s="7"/>
      <c r="AS296" s="7"/>
      <c r="AU296" s="7"/>
      <c r="AV296" s="6"/>
      <c r="AW296" s="6"/>
      <c r="AX296" s="6"/>
      <c r="AY296" s="6"/>
      <c r="AZ296" s="6"/>
      <c r="BF296" s="86"/>
    </row>
    <row r="297" spans="7:58" s="4" customFormat="1" ht="12" hidden="1" customHeight="1" outlineLevel="1" x14ac:dyDescent="0.2">
      <c r="G297" s="86">
        <f t="shared" si="34"/>
        <v>1.1265874641540352E-3</v>
      </c>
      <c r="K297" s="7"/>
      <c r="S297" s="11"/>
      <c r="W297" s="11"/>
      <c r="Y297" s="5"/>
      <c r="AA297" s="11"/>
      <c r="AC297" s="5"/>
      <c r="AN297" s="6"/>
      <c r="AO297" s="6"/>
      <c r="AP297" s="7"/>
      <c r="AQ297" s="7"/>
      <c r="AR297" s="7"/>
      <c r="AS297" s="7"/>
      <c r="AU297" s="7"/>
      <c r="AV297" s="6"/>
      <c r="AW297" s="6"/>
      <c r="AX297" s="6"/>
      <c r="AY297" s="6"/>
      <c r="AZ297" s="6"/>
      <c r="BF297" s="86"/>
    </row>
    <row r="298" spans="7:58" s="4" customFormat="1" ht="12" hidden="1" customHeight="1" outlineLevel="1" x14ac:dyDescent="0.2">
      <c r="G298" s="86">
        <f t="shared" si="34"/>
        <v>5.7909174032307227E-3</v>
      </c>
      <c r="K298" s="7"/>
      <c r="S298" s="11"/>
      <c r="W298" s="11"/>
      <c r="Y298" s="5"/>
      <c r="AA298" s="11"/>
      <c r="AC298" s="5"/>
      <c r="AN298" s="6"/>
      <c r="AO298" s="6"/>
      <c r="AP298" s="7"/>
      <c r="AQ298" s="7"/>
      <c r="AR298" s="7"/>
      <c r="AS298" s="7"/>
      <c r="AU298" s="7"/>
      <c r="AV298" s="6"/>
      <c r="AW298" s="6"/>
      <c r="AX298" s="6"/>
      <c r="AY298" s="6"/>
      <c r="AZ298" s="6"/>
      <c r="BF298" s="86"/>
    </row>
    <row r="299" spans="7:58" s="4" customFormat="1" ht="12" hidden="1" customHeight="1" outlineLevel="1" x14ac:dyDescent="0.2">
      <c r="G299" s="86">
        <f t="shared" si="34"/>
        <v>6.4774830351634789E-3</v>
      </c>
      <c r="K299" s="7"/>
      <c r="S299" s="11"/>
      <c r="W299" s="11"/>
      <c r="Y299" s="5"/>
      <c r="AA299" s="11"/>
      <c r="AC299" s="5"/>
      <c r="AN299" s="6"/>
      <c r="AO299" s="6"/>
      <c r="AP299" s="7"/>
      <c r="AQ299" s="7"/>
      <c r="AR299" s="7"/>
      <c r="AS299" s="7"/>
      <c r="AU299" s="7"/>
      <c r="AV299" s="6"/>
      <c r="AW299" s="6"/>
      <c r="AX299" s="6"/>
      <c r="AY299" s="6"/>
      <c r="AZ299" s="6"/>
      <c r="BF299" s="86"/>
    </row>
    <row r="300" spans="7:58" s="4" customFormat="1" ht="12" hidden="1" customHeight="1" outlineLevel="1" x14ac:dyDescent="0.2">
      <c r="G300" s="86">
        <f t="shared" si="34"/>
        <v>1.9435351882160392E-3</v>
      </c>
      <c r="K300" s="7"/>
      <c r="S300" s="11"/>
      <c r="W300" s="11"/>
      <c r="Y300" s="5"/>
      <c r="AC300" s="5"/>
      <c r="AN300" s="6"/>
      <c r="AO300" s="6"/>
      <c r="AP300" s="7"/>
      <c r="AQ300" s="7"/>
      <c r="AR300" s="7"/>
      <c r="AS300" s="7"/>
      <c r="AU300" s="7"/>
      <c r="AV300" s="6"/>
      <c r="AW300" s="6"/>
      <c r="AX300" s="6"/>
      <c r="AY300" s="6"/>
      <c r="AZ300" s="6"/>
      <c r="BF300" s="86"/>
    </row>
    <row r="301" spans="7:58" s="4" customFormat="1" ht="12" hidden="1" customHeight="1" outlineLevel="1" x14ac:dyDescent="0.2">
      <c r="G301" s="86">
        <f t="shared" si="34"/>
        <v>1.0231225700838961E-4</v>
      </c>
      <c r="K301" s="7"/>
      <c r="W301" s="11"/>
      <c r="Y301" s="5"/>
      <c r="AC301" s="5"/>
      <c r="AN301" s="6"/>
      <c r="AO301" s="6"/>
      <c r="AP301" s="7"/>
      <c r="AQ301" s="7"/>
      <c r="AR301" s="7"/>
      <c r="AS301" s="7"/>
      <c r="AU301" s="7"/>
      <c r="AV301" s="6"/>
      <c r="AW301" s="6"/>
      <c r="AX301" s="6"/>
      <c r="AY301" s="6"/>
      <c r="AZ301" s="6"/>
      <c r="BF301" s="86"/>
    </row>
    <row r="302" spans="7:58" s="4" customFormat="1" ht="12" hidden="1" customHeight="1" outlineLevel="1" x14ac:dyDescent="0.2">
      <c r="G302" s="86">
        <f t="shared" si="34"/>
        <v>1.2278727105290085E-3</v>
      </c>
      <c r="K302" s="7"/>
      <c r="Y302" s="5"/>
      <c r="AC302" s="5"/>
      <c r="AN302" s="6"/>
      <c r="AO302" s="6"/>
      <c r="AP302" s="7"/>
      <c r="AQ302" s="7"/>
      <c r="AR302" s="7"/>
      <c r="AS302" s="7"/>
      <c r="AU302" s="7"/>
      <c r="AV302" s="6"/>
      <c r="AW302" s="6"/>
      <c r="AX302" s="6"/>
      <c r="AY302" s="6"/>
      <c r="AZ302" s="6"/>
      <c r="BF302" s="86"/>
    </row>
    <row r="303" spans="7:58" s="4" customFormat="1" ht="12" hidden="1" customHeight="1" outlineLevel="1" x14ac:dyDescent="0.2">
      <c r="G303" s="86">
        <f t="shared" si="34"/>
        <v>2.2407822367080873E-3</v>
      </c>
      <c r="K303" s="7"/>
      <c r="Y303" s="5"/>
      <c r="AC303" s="5"/>
      <c r="AN303" s="6"/>
      <c r="AO303" s="6"/>
      <c r="AP303" s="7"/>
      <c r="AQ303" s="7"/>
      <c r="AR303" s="7"/>
      <c r="AS303" s="7"/>
      <c r="AU303" s="7"/>
      <c r="AV303" s="6"/>
      <c r="AW303" s="6"/>
      <c r="AX303" s="6"/>
      <c r="AY303" s="6"/>
      <c r="AZ303" s="6"/>
      <c r="BF303" s="86"/>
    </row>
    <row r="304" spans="7:58" s="4" customFormat="1" ht="12" hidden="1" customHeight="1" outlineLevel="1" x14ac:dyDescent="0.2">
      <c r="G304" s="86">
        <f t="shared" si="34"/>
        <v>1.326530612244898E-3</v>
      </c>
      <c r="K304" s="7"/>
      <c r="Y304" s="5"/>
      <c r="AC304" s="5"/>
      <c r="AN304" s="6"/>
      <c r="AO304" s="6"/>
      <c r="AP304" s="7"/>
      <c r="AQ304" s="7"/>
      <c r="AR304" s="7"/>
      <c r="AS304" s="7"/>
      <c r="AU304" s="7"/>
      <c r="AV304" s="6"/>
      <c r="AW304" s="6"/>
      <c r="AX304" s="6"/>
      <c r="AY304" s="6"/>
      <c r="AZ304" s="6"/>
      <c r="BF304" s="86"/>
    </row>
    <row r="305" spans="7:58" s="4" customFormat="1" ht="12" hidden="1" customHeight="1" outlineLevel="1" x14ac:dyDescent="0.2">
      <c r="G305" s="86">
        <f t="shared" si="34"/>
        <v>1.7352250688986424E-3</v>
      </c>
      <c r="K305" s="7"/>
      <c r="Y305" s="5"/>
      <c r="AC305" s="5"/>
      <c r="AN305" s="6"/>
      <c r="AO305" s="6"/>
      <c r="AP305" s="7"/>
      <c r="AQ305" s="7"/>
      <c r="AR305" s="7"/>
      <c r="AS305" s="7"/>
      <c r="AU305" s="7"/>
      <c r="AV305" s="6"/>
      <c r="AW305" s="6"/>
      <c r="AX305" s="6"/>
      <c r="AY305" s="6"/>
      <c r="AZ305" s="6"/>
      <c r="BF305" s="86"/>
    </row>
    <row r="306" spans="7:58" s="4" customFormat="1" ht="12" hidden="1" customHeight="1" outlineLevel="1" x14ac:dyDescent="0.2">
      <c r="G306" s="86">
        <f t="shared" si="34"/>
        <v>2.9603919967333605E-3</v>
      </c>
      <c r="K306" s="7"/>
      <c r="Y306" s="5"/>
      <c r="AC306" s="5"/>
      <c r="AN306" s="6"/>
      <c r="AO306" s="6"/>
      <c r="AP306" s="7"/>
      <c r="AQ306" s="7"/>
      <c r="AR306" s="7"/>
      <c r="AS306" s="7"/>
      <c r="AU306" s="7"/>
      <c r="AV306" s="6"/>
      <c r="AW306" s="6"/>
      <c r="AX306" s="6"/>
      <c r="AY306" s="6"/>
      <c r="AZ306" s="6"/>
      <c r="BF306" s="86"/>
    </row>
    <row r="307" spans="7:58" s="4" customFormat="1" ht="12" hidden="1" customHeight="1" outlineLevel="1" x14ac:dyDescent="0.2">
      <c r="G307" s="86">
        <f t="shared" si="34"/>
        <v>1.4336917562724014E-3</v>
      </c>
      <c r="K307" s="7"/>
      <c r="Y307" s="5"/>
      <c r="AC307" s="5"/>
      <c r="AN307" s="6"/>
      <c r="AO307" s="6"/>
      <c r="AP307" s="7"/>
      <c r="AQ307" s="7"/>
      <c r="AR307" s="7"/>
      <c r="AS307" s="7"/>
      <c r="AU307" s="7"/>
      <c r="AV307" s="6"/>
      <c r="AW307" s="6"/>
      <c r="AX307" s="6"/>
      <c r="AY307" s="6"/>
      <c r="AZ307" s="6"/>
      <c r="BF307" s="86"/>
    </row>
    <row r="308" spans="7:58" s="4" customFormat="1" ht="12" hidden="1" customHeight="1" outlineLevel="1" x14ac:dyDescent="0.2">
      <c r="G308" s="86">
        <f t="shared" si="34"/>
        <v>3.4957844951675919E-3</v>
      </c>
      <c r="K308" s="7"/>
      <c r="Y308" s="5"/>
      <c r="AC308" s="5"/>
      <c r="AN308" s="6"/>
      <c r="AO308" s="6"/>
      <c r="AP308" s="7"/>
      <c r="AQ308" s="7"/>
      <c r="AR308" s="7"/>
      <c r="AS308" s="7"/>
      <c r="AU308" s="7"/>
      <c r="AV308" s="6"/>
      <c r="AW308" s="6"/>
      <c r="AX308" s="6"/>
      <c r="AY308" s="6"/>
      <c r="AZ308" s="6"/>
      <c r="BF308" s="86"/>
    </row>
    <row r="309" spans="7:58" s="4" customFormat="1" ht="12" hidden="1" customHeight="1" outlineLevel="1" x14ac:dyDescent="0.2">
      <c r="G309" s="86">
        <f t="shared" si="34"/>
        <v>1.0330578512396694E-4</v>
      </c>
      <c r="K309" s="7"/>
      <c r="Y309" s="5"/>
      <c r="AC309" s="5"/>
      <c r="AN309" s="6"/>
      <c r="AO309" s="6"/>
      <c r="AP309" s="7"/>
      <c r="AQ309" s="7"/>
      <c r="AR309" s="7"/>
      <c r="AS309" s="7"/>
      <c r="AU309" s="7"/>
      <c r="AV309" s="6"/>
      <c r="AW309" s="6"/>
      <c r="AX309" s="6"/>
      <c r="AY309" s="6"/>
      <c r="AZ309" s="6"/>
      <c r="BF309" s="86"/>
    </row>
    <row r="310" spans="7:58" s="4" customFormat="1" ht="12" hidden="1" customHeight="1" outlineLevel="1" x14ac:dyDescent="0.2">
      <c r="G310" s="86">
        <f t="shared" si="34"/>
        <v>2.9903072798515159E-3</v>
      </c>
      <c r="K310" s="7"/>
      <c r="Y310" s="5"/>
      <c r="AC310" s="5"/>
      <c r="AN310" s="6"/>
      <c r="AO310" s="6"/>
      <c r="AP310" s="7"/>
      <c r="AQ310" s="7"/>
      <c r="AR310" s="7"/>
      <c r="AS310" s="7"/>
      <c r="AU310" s="7"/>
      <c r="AV310" s="6"/>
      <c r="AW310" s="6"/>
      <c r="AX310" s="6"/>
      <c r="AY310" s="6"/>
      <c r="AZ310" s="6"/>
      <c r="BF310" s="86"/>
    </row>
    <row r="311" spans="7:58" s="4" customFormat="1" ht="12" hidden="1" customHeight="1" outlineLevel="1" x14ac:dyDescent="0.2">
      <c r="G311" s="86">
        <f t="shared" si="34"/>
        <v>2.0618556701030929E-4</v>
      </c>
      <c r="K311" s="7"/>
      <c r="Y311" s="5"/>
      <c r="AC311" s="5"/>
      <c r="AN311" s="6"/>
      <c r="AO311" s="6"/>
      <c r="AP311" s="7"/>
      <c r="AQ311" s="7"/>
      <c r="AR311" s="7"/>
      <c r="AS311" s="7"/>
      <c r="AU311" s="7"/>
      <c r="AV311" s="6"/>
      <c r="AW311" s="6"/>
      <c r="AX311" s="6"/>
      <c r="AY311" s="6"/>
      <c r="AZ311" s="6"/>
      <c r="BF311" s="86"/>
    </row>
    <row r="312" spans="7:58" s="4" customFormat="1" ht="12" hidden="1" customHeight="1" outlineLevel="1" x14ac:dyDescent="0.2">
      <c r="G312" s="86">
        <f t="shared" si="34"/>
        <v>1.4461315979754157E-3</v>
      </c>
      <c r="K312" s="7"/>
      <c r="Y312" s="5"/>
      <c r="AC312" s="5"/>
      <c r="AN312" s="6"/>
      <c r="AO312" s="6"/>
      <c r="AP312" s="7"/>
      <c r="AQ312" s="7"/>
      <c r="AR312" s="7"/>
      <c r="AS312" s="7"/>
      <c r="AU312" s="7"/>
      <c r="AV312" s="6"/>
      <c r="AW312" s="6"/>
      <c r="AX312" s="6"/>
      <c r="AY312" s="6"/>
      <c r="AZ312" s="6"/>
      <c r="BF312" s="86"/>
    </row>
    <row r="313" spans="7:58" s="4" customFormat="1" ht="12" hidden="1" customHeight="1" outlineLevel="1" x14ac:dyDescent="0.2">
      <c r="G313" s="86">
        <f t="shared" si="34"/>
        <v>2.0678246484698098E-4</v>
      </c>
      <c r="K313" s="7"/>
      <c r="Y313" s="5"/>
      <c r="AC313" s="5"/>
      <c r="AN313" s="6"/>
      <c r="AO313" s="6"/>
      <c r="AP313" s="7"/>
      <c r="AQ313" s="7"/>
      <c r="AR313" s="7"/>
      <c r="AS313" s="7"/>
      <c r="AU313" s="7"/>
      <c r="AV313" s="6"/>
      <c r="AW313" s="6"/>
      <c r="AX313" s="6"/>
      <c r="AY313" s="6"/>
      <c r="AZ313" s="6"/>
      <c r="BF313" s="86"/>
    </row>
    <row r="314" spans="7:58" s="4" customFormat="1" ht="12" hidden="1" customHeight="1" outlineLevel="1" x14ac:dyDescent="0.2">
      <c r="G314" s="86">
        <f t="shared" si="34"/>
        <v>7.238883143743537E-4</v>
      </c>
      <c r="K314" s="7"/>
      <c r="Y314" s="5"/>
      <c r="AC314" s="5"/>
      <c r="AN314" s="6"/>
      <c r="AO314" s="6"/>
      <c r="AP314" s="7"/>
      <c r="AQ314" s="7"/>
      <c r="AR314" s="7"/>
      <c r="AS314" s="7"/>
      <c r="AU314" s="7"/>
      <c r="AV314" s="6"/>
      <c r="AW314" s="6"/>
      <c r="AX314" s="6"/>
      <c r="AY314" s="6"/>
      <c r="AZ314" s="6"/>
      <c r="BF314" s="86"/>
    </row>
    <row r="315" spans="7:58" s="4" customFormat="1" ht="12" hidden="1" customHeight="1" outlineLevel="1" x14ac:dyDescent="0.2">
      <c r="G315" s="86">
        <f t="shared" si="34"/>
        <v>1.754748142031379E-3</v>
      </c>
      <c r="K315" s="7"/>
      <c r="Y315" s="5"/>
      <c r="AC315" s="5"/>
      <c r="AN315" s="6"/>
      <c r="AO315" s="6"/>
      <c r="AP315" s="7"/>
      <c r="AQ315" s="7"/>
      <c r="AR315" s="7"/>
      <c r="AS315" s="7"/>
      <c r="AU315" s="7"/>
      <c r="AV315" s="6"/>
      <c r="AW315" s="6"/>
      <c r="AX315" s="6"/>
      <c r="AY315" s="6"/>
      <c r="AZ315" s="6"/>
      <c r="BF315" s="86"/>
    </row>
    <row r="316" spans="7:58" s="4" customFormat="1" ht="12" hidden="1" customHeight="1" outlineLevel="1" x14ac:dyDescent="0.2">
      <c r="G316" s="86">
        <f t="shared" si="34"/>
        <v>0</v>
      </c>
      <c r="K316" s="7"/>
      <c r="Y316" s="5"/>
      <c r="AC316" s="5"/>
      <c r="AN316" s="6"/>
      <c r="AO316" s="6"/>
      <c r="AP316" s="7"/>
      <c r="AQ316" s="7"/>
      <c r="AR316" s="7"/>
      <c r="AS316" s="7"/>
      <c r="AU316" s="7"/>
      <c r="AV316" s="6"/>
      <c r="AW316" s="6"/>
      <c r="AX316" s="6"/>
      <c r="AY316" s="6"/>
      <c r="AZ316" s="6"/>
      <c r="BF316" s="86"/>
    </row>
    <row r="317" spans="7:58" s="4" customFormat="1" ht="12" hidden="1" customHeight="1" outlineLevel="1" x14ac:dyDescent="0.2">
      <c r="G317" s="86">
        <f t="shared" si="34"/>
        <v>2.2321889920013604E-3</v>
      </c>
      <c r="K317" s="7"/>
      <c r="Y317" s="5"/>
      <c r="AC317" s="5"/>
      <c r="AN317" s="6"/>
      <c r="AO317" s="6"/>
      <c r="AP317" s="7"/>
      <c r="AQ317" s="7"/>
      <c r="AR317" s="7"/>
      <c r="AS317" s="7"/>
      <c r="AU317" s="7"/>
      <c r="AV317" s="6"/>
      <c r="AW317" s="6"/>
      <c r="AX317" s="6"/>
      <c r="AY317" s="6"/>
      <c r="AZ317" s="6"/>
      <c r="BF317" s="86"/>
    </row>
    <row r="318" spans="7:58" s="4" customFormat="1" ht="12" hidden="1" customHeight="1" outlineLevel="1" x14ac:dyDescent="0.2">
      <c r="G318" s="86">
        <f t="shared" si="34"/>
        <v>2.0749040356883493E-4</v>
      </c>
      <c r="K318" s="7"/>
      <c r="Y318" s="5"/>
      <c r="AC318" s="5"/>
      <c r="AN318" s="6"/>
      <c r="AO318" s="6"/>
      <c r="AP318" s="7"/>
      <c r="AQ318" s="7"/>
      <c r="AR318" s="7"/>
      <c r="AS318" s="7"/>
      <c r="AU318" s="7"/>
      <c r="AV318" s="6"/>
      <c r="AW318" s="6"/>
      <c r="AX318" s="6"/>
      <c r="AY318" s="6"/>
      <c r="AZ318" s="6"/>
      <c r="BF318" s="86"/>
    </row>
    <row r="319" spans="7:58" s="4" customFormat="1" ht="12" hidden="1" customHeight="1" outlineLevel="1" x14ac:dyDescent="0.2">
      <c r="G319" s="86">
        <f t="shared" si="34"/>
        <v>1.3628262920641577E-3</v>
      </c>
      <c r="K319" s="7"/>
      <c r="Y319" s="5"/>
      <c r="AC319" s="5"/>
      <c r="AN319" s="6"/>
      <c r="AO319" s="6"/>
      <c r="AP319" s="7"/>
      <c r="AQ319" s="7"/>
      <c r="AR319" s="7"/>
      <c r="AS319" s="7"/>
      <c r="AU319" s="7"/>
      <c r="AV319" s="6"/>
      <c r="AW319" s="6"/>
      <c r="AX319" s="6"/>
      <c r="AY319" s="6"/>
      <c r="AZ319" s="6"/>
      <c r="BF319" s="86"/>
    </row>
    <row r="320" spans="7:58" s="4" customFormat="1" ht="12" hidden="1" customHeight="1" outlineLevel="1" x14ac:dyDescent="0.2">
      <c r="G320" s="86">
        <f t="shared" si="34"/>
        <v>1.5611990008326394E-3</v>
      </c>
      <c r="K320" s="7"/>
      <c r="Y320" s="5"/>
      <c r="AC320" s="5"/>
      <c r="AN320" s="6"/>
      <c r="AO320" s="6"/>
      <c r="AP320" s="7"/>
      <c r="AQ320" s="7"/>
      <c r="AR320" s="7"/>
      <c r="AS320" s="7"/>
      <c r="AU320" s="7"/>
      <c r="AV320" s="6"/>
      <c r="AW320" s="6"/>
      <c r="AX320" s="6"/>
      <c r="AY320" s="6"/>
      <c r="AZ320" s="6"/>
      <c r="BF320" s="86"/>
    </row>
    <row r="321" spans="7:58" s="4" customFormat="1" ht="12" hidden="1" customHeight="1" outlineLevel="1" x14ac:dyDescent="0.2">
      <c r="G321" s="86">
        <f t="shared" si="34"/>
        <v>1.0501995379122034E-3</v>
      </c>
      <c r="K321" s="7"/>
      <c r="Y321" s="5"/>
      <c r="AC321" s="5"/>
      <c r="AN321" s="6"/>
      <c r="AO321" s="6"/>
      <c r="AP321" s="7"/>
      <c r="AQ321" s="7"/>
      <c r="AR321" s="7"/>
      <c r="AS321" s="7"/>
      <c r="AU321" s="7"/>
      <c r="AV321" s="6"/>
      <c r="AW321" s="6"/>
      <c r="AX321" s="6"/>
      <c r="AY321" s="6"/>
      <c r="AZ321" s="6"/>
      <c r="BF321" s="86"/>
    </row>
    <row r="322" spans="7:58" s="4" customFormat="1" ht="12" hidden="1" customHeight="1" outlineLevel="1" x14ac:dyDescent="0.2">
      <c r="G322" s="86">
        <f t="shared" si="34"/>
        <v>5.1432770022042619E-3</v>
      </c>
      <c r="K322" s="7"/>
      <c r="Y322" s="5"/>
      <c r="AC322" s="5"/>
      <c r="AN322" s="6"/>
      <c r="AO322" s="6"/>
      <c r="AP322" s="7"/>
      <c r="AQ322" s="7"/>
      <c r="AR322" s="7"/>
      <c r="AS322" s="7"/>
      <c r="AU322" s="7"/>
      <c r="AV322" s="6"/>
      <c r="AW322" s="6"/>
      <c r="AX322" s="6"/>
      <c r="AY322" s="6"/>
      <c r="AZ322" s="6"/>
      <c r="BF322" s="86"/>
    </row>
    <row r="323" spans="7:58" s="4" customFormat="1" ht="12" hidden="1" customHeight="1" outlineLevel="1" x14ac:dyDescent="0.2">
      <c r="G323" s="86">
        <f t="shared" si="34"/>
        <v>2.0063357972544878E-3</v>
      </c>
      <c r="K323" s="7"/>
      <c r="Y323" s="5"/>
      <c r="AC323" s="5"/>
      <c r="AN323" s="6"/>
      <c r="AO323" s="6"/>
      <c r="AP323" s="7"/>
      <c r="AQ323" s="7"/>
      <c r="AR323" s="7"/>
      <c r="AS323" s="7"/>
      <c r="AU323" s="7"/>
      <c r="AV323" s="6"/>
      <c r="AW323" s="6"/>
      <c r="AX323" s="6"/>
      <c r="AY323" s="6"/>
      <c r="AZ323" s="6"/>
      <c r="BF323" s="86"/>
    </row>
    <row r="324" spans="7:58" s="4" customFormat="1" ht="12" hidden="1" customHeight="1" outlineLevel="1" x14ac:dyDescent="0.2">
      <c r="G324" s="86">
        <f t="shared" si="34"/>
        <v>5.8579188411971459E-3</v>
      </c>
      <c r="K324" s="7"/>
      <c r="Y324" s="5"/>
      <c r="AC324" s="5"/>
      <c r="AN324" s="6"/>
      <c r="AO324" s="6"/>
      <c r="AP324" s="7"/>
      <c r="AQ324" s="7"/>
      <c r="AR324" s="7"/>
      <c r="AS324" s="7"/>
      <c r="AU324" s="7"/>
      <c r="AV324" s="6"/>
      <c r="AW324" s="6"/>
      <c r="AX324" s="6"/>
      <c r="AY324" s="6"/>
      <c r="AZ324" s="6"/>
      <c r="BF324" s="86"/>
    </row>
    <row r="325" spans="7:58" s="4" customFormat="1" ht="12" hidden="1" customHeight="1" outlineLevel="1" x14ac:dyDescent="0.2">
      <c r="G325" s="86">
        <f t="shared" si="34"/>
        <v>8.3135391923990498E-3</v>
      </c>
      <c r="K325" s="7"/>
      <c r="Y325" s="5"/>
      <c r="AC325" s="5"/>
      <c r="AN325" s="6"/>
      <c r="AO325" s="6"/>
      <c r="AP325" s="7"/>
      <c r="AQ325" s="7"/>
      <c r="AR325" s="7"/>
      <c r="AS325" s="7"/>
      <c r="AU325" s="7"/>
      <c r="AV325" s="6"/>
      <c r="AW325" s="6"/>
      <c r="AX325" s="6"/>
      <c r="AY325" s="6"/>
      <c r="AZ325" s="6"/>
      <c r="BF325" s="86"/>
    </row>
    <row r="326" spans="7:58" s="4" customFormat="1" ht="12" hidden="1" customHeight="1" outlineLevel="1" x14ac:dyDescent="0.2">
      <c r="G326" s="86">
        <f t="shared" si="34"/>
        <v>2.7334353815875794E-3</v>
      </c>
      <c r="K326" s="7"/>
      <c r="Y326" s="5"/>
      <c r="AC326" s="5"/>
      <c r="AN326" s="6"/>
      <c r="AO326" s="6"/>
      <c r="AP326" s="7"/>
      <c r="AQ326" s="7"/>
      <c r="AR326" s="7"/>
      <c r="AS326" s="7"/>
      <c r="AU326" s="7"/>
      <c r="AV326" s="6"/>
      <c r="AW326" s="6"/>
      <c r="AX326" s="6"/>
      <c r="AY326" s="6"/>
      <c r="AZ326" s="6"/>
      <c r="BF326" s="86"/>
    </row>
    <row r="327" spans="7:58" s="4" customFormat="1" ht="12" hidden="1" customHeight="1" outlineLevel="1" x14ac:dyDescent="0.2">
      <c r="G327" s="86">
        <f t="shared" si="34"/>
        <v>8.9473102838837949E-3</v>
      </c>
      <c r="K327" s="7"/>
      <c r="Y327" s="5"/>
      <c r="AC327" s="5"/>
      <c r="AN327" s="6"/>
      <c r="AO327" s="6"/>
      <c r="AP327" s="7"/>
      <c r="AQ327" s="7"/>
      <c r="AR327" s="7"/>
      <c r="AS327" s="7"/>
      <c r="AU327" s="7"/>
      <c r="AV327" s="6"/>
      <c r="AW327" s="6"/>
      <c r="AX327" s="6"/>
      <c r="AY327" s="6"/>
      <c r="AZ327" s="6"/>
      <c r="BF327" s="86"/>
    </row>
    <row r="328" spans="7:58" s="4" customFormat="1" ht="12" hidden="1" customHeight="1" outlineLevel="1" x14ac:dyDescent="0.2">
      <c r="G328" s="86">
        <f t="shared" si="34"/>
        <v>5.3745749698365687E-3</v>
      </c>
      <c r="K328" s="7"/>
      <c r="Y328" s="5"/>
      <c r="AC328" s="5"/>
      <c r="AN328" s="6"/>
      <c r="AO328" s="6"/>
      <c r="AP328" s="7"/>
      <c r="AQ328" s="7"/>
      <c r="AR328" s="7"/>
      <c r="AS328" s="7"/>
      <c r="AU328" s="7"/>
      <c r="AV328" s="6"/>
      <c r="AW328" s="6"/>
      <c r="AX328" s="6"/>
      <c r="AY328" s="6"/>
      <c r="AZ328" s="6"/>
      <c r="BF328" s="86"/>
    </row>
    <row r="329" spans="7:58" s="4" customFormat="1" ht="12" hidden="1" customHeight="1" outlineLevel="1" x14ac:dyDescent="0.2">
      <c r="G329" s="86">
        <f t="shared" si="34"/>
        <v>1.5297202797202797E-3</v>
      </c>
      <c r="K329" s="7"/>
      <c r="Y329" s="5"/>
      <c r="AC329" s="5"/>
      <c r="AN329" s="6"/>
      <c r="AO329" s="6"/>
      <c r="AP329" s="7"/>
      <c r="AQ329" s="7"/>
      <c r="AR329" s="7"/>
      <c r="AS329" s="7"/>
      <c r="AU329" s="7"/>
      <c r="AV329" s="6"/>
      <c r="AW329" s="6"/>
      <c r="AX329" s="6"/>
      <c r="AY329" s="6"/>
      <c r="AZ329" s="6"/>
      <c r="BF329" s="86"/>
    </row>
    <row r="330" spans="7:58" s="4" customFormat="1" ht="12" hidden="1" customHeight="1" outlineLevel="1" x14ac:dyDescent="0.2">
      <c r="G330" s="86">
        <f t="shared" si="34"/>
        <v>1.3188262446422684E-3</v>
      </c>
      <c r="K330" s="7"/>
      <c r="Y330" s="5"/>
      <c r="AC330" s="5"/>
      <c r="AN330" s="6"/>
      <c r="AO330" s="6"/>
      <c r="AP330" s="7"/>
      <c r="AQ330" s="7"/>
      <c r="AR330" s="7"/>
      <c r="AS330" s="7"/>
      <c r="AU330" s="7"/>
      <c r="AV330" s="6"/>
      <c r="AW330" s="6"/>
      <c r="AX330" s="6"/>
      <c r="AY330" s="6"/>
      <c r="AZ330" s="6"/>
      <c r="BF330" s="86"/>
    </row>
    <row r="331" spans="7:58" s="4" customFormat="1" ht="12" hidden="1" customHeight="1" outlineLevel="1" x14ac:dyDescent="0.2">
      <c r="G331" s="86">
        <f t="shared" si="34"/>
        <v>4.4385264092321349E-4</v>
      </c>
      <c r="K331" s="7"/>
      <c r="Y331" s="5"/>
      <c r="AC331" s="5"/>
      <c r="AN331" s="6"/>
      <c r="AO331" s="6"/>
      <c r="AP331" s="7"/>
      <c r="AQ331" s="7"/>
      <c r="AR331" s="7"/>
      <c r="AS331" s="7"/>
      <c r="AU331" s="7"/>
      <c r="AV331" s="6"/>
      <c r="AW331" s="6"/>
      <c r="AX331" s="6"/>
      <c r="AY331" s="6"/>
      <c r="AZ331" s="6"/>
      <c r="BF331" s="86"/>
    </row>
    <row r="332" spans="7:58" s="4" customFormat="1" ht="12" hidden="1" customHeight="1" outlineLevel="1" x14ac:dyDescent="0.2">
      <c r="G332" s="86">
        <f t="shared" si="34"/>
        <v>9.9009900990099011E-4</v>
      </c>
      <c r="K332" s="7"/>
      <c r="Y332" s="5"/>
      <c r="AC332" s="5"/>
      <c r="AN332" s="6"/>
      <c r="AO332" s="6"/>
      <c r="AP332" s="7"/>
      <c r="AQ332" s="7"/>
      <c r="AR332" s="7"/>
      <c r="AS332" s="7"/>
      <c r="AU332" s="7"/>
      <c r="AV332" s="6"/>
      <c r="AW332" s="6"/>
      <c r="AX332" s="6"/>
      <c r="AY332" s="6"/>
      <c r="AZ332" s="6"/>
      <c r="BF332" s="86"/>
    </row>
    <row r="333" spans="7:58" s="4" customFormat="1" ht="12" hidden="1" customHeight="1" outlineLevel="1" x14ac:dyDescent="0.2">
      <c r="G333" s="86">
        <f t="shared" si="34"/>
        <v>1.873071837814015E-3</v>
      </c>
      <c r="K333" s="7"/>
      <c r="Y333" s="5"/>
      <c r="AC333" s="5"/>
      <c r="AN333" s="6"/>
      <c r="AO333" s="6"/>
      <c r="AP333" s="7"/>
      <c r="AQ333" s="7"/>
      <c r="AR333" s="7"/>
      <c r="AS333" s="7"/>
      <c r="AU333" s="7"/>
      <c r="AV333" s="6"/>
      <c r="AW333" s="6"/>
      <c r="AX333" s="6"/>
      <c r="AY333" s="6"/>
      <c r="AZ333" s="6"/>
      <c r="BF333" s="86"/>
    </row>
    <row r="334" spans="7:58" s="4" customFormat="1" ht="12" hidden="1" customHeight="1" outlineLevel="1" x14ac:dyDescent="0.2">
      <c r="G334" s="86">
        <f t="shared" si="34"/>
        <v>2.4314765694076041E-3</v>
      </c>
      <c r="K334" s="7"/>
      <c r="Y334" s="5"/>
      <c r="AC334" s="5"/>
      <c r="AN334" s="6"/>
      <c r="AO334" s="6"/>
      <c r="AP334" s="7"/>
      <c r="AQ334" s="7"/>
      <c r="AR334" s="7"/>
      <c r="AS334" s="7"/>
      <c r="AU334" s="7"/>
      <c r="AV334" s="6"/>
      <c r="AW334" s="6"/>
      <c r="AX334" s="6"/>
      <c r="AY334" s="6"/>
      <c r="AZ334" s="6"/>
      <c r="BF334" s="86"/>
    </row>
    <row r="335" spans="7:58" s="4" customFormat="1" ht="12" hidden="1" customHeight="1" outlineLevel="1" x14ac:dyDescent="0.2">
      <c r="G335" s="86">
        <f t="shared" si="34"/>
        <v>3.6315615714757345E-3</v>
      </c>
      <c r="K335" s="7"/>
      <c r="Y335" s="5"/>
      <c r="AC335" s="5"/>
      <c r="AN335" s="6"/>
      <c r="AO335" s="6"/>
      <c r="AP335" s="7"/>
      <c r="AQ335" s="7"/>
      <c r="AR335" s="7"/>
      <c r="AS335" s="7"/>
      <c r="AU335" s="7"/>
      <c r="AV335" s="6"/>
      <c r="AW335" s="6"/>
      <c r="AX335" s="6"/>
      <c r="AY335" s="6"/>
      <c r="AZ335" s="6"/>
      <c r="BF335" s="86"/>
    </row>
    <row r="336" spans="7:58" s="4" customFormat="1" ht="12" hidden="1" customHeight="1" outlineLevel="1" x14ac:dyDescent="0.2">
      <c r="G336" s="86">
        <f t="shared" si="34"/>
        <v>1.0167992926613616E-2</v>
      </c>
      <c r="K336" s="7"/>
      <c r="Y336" s="5"/>
      <c r="AC336" s="5"/>
      <c r="AN336" s="6"/>
      <c r="AO336" s="6"/>
      <c r="AP336" s="7"/>
      <c r="AQ336" s="7"/>
      <c r="AR336" s="7"/>
      <c r="AS336" s="7"/>
      <c r="AU336" s="7"/>
      <c r="AV336" s="6"/>
      <c r="AW336" s="6"/>
      <c r="AX336" s="6"/>
      <c r="AY336" s="6"/>
      <c r="AZ336" s="6"/>
      <c r="BF336" s="86"/>
    </row>
    <row r="337" spans="7:58" s="4" customFormat="1" ht="12" hidden="1" customHeight="1" outlineLevel="1" x14ac:dyDescent="0.2">
      <c r="G337" s="86">
        <f t="shared" si="34"/>
        <v>1.5324479189800639E-3</v>
      </c>
      <c r="K337" s="7"/>
      <c r="Y337" s="5"/>
      <c r="AC337" s="5"/>
      <c r="AN337" s="6"/>
      <c r="AO337" s="6"/>
      <c r="AP337" s="7"/>
      <c r="AQ337" s="7"/>
      <c r="AR337" s="7"/>
      <c r="AS337" s="7"/>
      <c r="AU337" s="7"/>
      <c r="AV337" s="6"/>
      <c r="AW337" s="6"/>
      <c r="AX337" s="6"/>
      <c r="AY337" s="6"/>
      <c r="AZ337" s="6"/>
      <c r="BF337" s="86"/>
    </row>
    <row r="338" spans="7:58" s="4" customFormat="1" ht="12" hidden="1" customHeight="1" outlineLevel="1" x14ac:dyDescent="0.2">
      <c r="G338" s="86">
        <f t="shared" si="34"/>
        <v>3.2022968197879861E-3</v>
      </c>
      <c r="K338" s="7"/>
      <c r="Y338" s="5"/>
      <c r="AC338" s="5"/>
      <c r="AN338" s="6"/>
      <c r="AO338" s="6"/>
      <c r="AP338" s="7"/>
      <c r="AQ338" s="7"/>
      <c r="AR338" s="7"/>
      <c r="AS338" s="7"/>
      <c r="AU338" s="7"/>
      <c r="AV338" s="6"/>
      <c r="AW338" s="6"/>
      <c r="AX338" s="6"/>
      <c r="AY338" s="6"/>
      <c r="AZ338" s="6"/>
      <c r="BF338" s="86"/>
    </row>
    <row r="339" spans="7:58" s="4" customFormat="1" ht="12" hidden="1" customHeight="1" outlineLevel="1" x14ac:dyDescent="0.2">
      <c r="G339" s="86">
        <f t="shared" si="34"/>
        <v>1.6662963785825371E-3</v>
      </c>
      <c r="K339" s="7"/>
      <c r="Y339" s="5"/>
      <c r="AC339" s="5"/>
      <c r="AN339" s="6"/>
      <c r="AO339" s="6"/>
      <c r="AP339" s="7"/>
      <c r="AQ339" s="7"/>
      <c r="AR339" s="7"/>
      <c r="AS339" s="7"/>
      <c r="AU339" s="7"/>
      <c r="AV339" s="6"/>
      <c r="AW339" s="6"/>
      <c r="AX339" s="6"/>
      <c r="AY339" s="6"/>
      <c r="AZ339" s="6"/>
      <c r="BF339" s="86"/>
    </row>
    <row r="340" spans="7:58" s="4" customFormat="1" ht="12" hidden="1" customHeight="1" outlineLevel="1" x14ac:dyDescent="0.2">
      <c r="G340" s="86">
        <f t="shared" si="34"/>
        <v>4.1882508541827403E-3</v>
      </c>
      <c r="K340" s="7"/>
      <c r="Y340" s="5"/>
      <c r="AC340" s="5"/>
      <c r="AN340" s="6"/>
      <c r="AO340" s="6"/>
      <c r="AP340" s="7"/>
      <c r="AQ340" s="7"/>
      <c r="AR340" s="7"/>
      <c r="AS340" s="7"/>
      <c r="AU340" s="7"/>
      <c r="AV340" s="6"/>
      <c r="AW340" s="6"/>
      <c r="AX340" s="6"/>
      <c r="AY340" s="6"/>
      <c r="AZ340" s="6"/>
      <c r="BF340" s="86"/>
    </row>
    <row r="341" spans="7:58" s="4" customFormat="1" ht="12" hidden="1" customHeight="1" outlineLevel="1" x14ac:dyDescent="0.2">
      <c r="G341" s="86">
        <f t="shared" si="34"/>
        <v>1.9962293445713653E-3</v>
      </c>
      <c r="K341" s="7"/>
      <c r="Y341" s="5"/>
      <c r="AC341" s="5"/>
      <c r="AN341" s="6"/>
      <c r="AO341" s="6"/>
      <c r="AP341" s="7"/>
      <c r="AQ341" s="7"/>
      <c r="AR341" s="7"/>
      <c r="AS341" s="7"/>
      <c r="AU341" s="7"/>
      <c r="AV341" s="6"/>
      <c r="AW341" s="6"/>
      <c r="AX341" s="6"/>
      <c r="AY341" s="6"/>
      <c r="AZ341" s="6"/>
      <c r="BF341" s="86"/>
    </row>
    <row r="342" spans="7:58" s="4" customFormat="1" ht="12" hidden="1" customHeight="1" outlineLevel="1" x14ac:dyDescent="0.2">
      <c r="G342" s="86">
        <f t="shared" si="34"/>
        <v>1.0691613765452723E-2</v>
      </c>
      <c r="K342" s="7"/>
      <c r="Y342" s="5"/>
      <c r="AC342" s="5"/>
      <c r="AN342" s="6"/>
      <c r="AO342" s="6"/>
      <c r="AP342" s="7"/>
      <c r="AQ342" s="7"/>
      <c r="AR342" s="7"/>
      <c r="AS342" s="7"/>
      <c r="AU342" s="7"/>
      <c r="AV342" s="6"/>
      <c r="AW342" s="6"/>
      <c r="AX342" s="6"/>
      <c r="AY342" s="6"/>
      <c r="AZ342" s="6"/>
      <c r="BF342" s="86"/>
    </row>
    <row r="343" spans="7:58" s="4" customFormat="1" ht="12" hidden="1" customHeight="1" outlineLevel="1" x14ac:dyDescent="0.2">
      <c r="G343" s="86">
        <f t="shared" si="34"/>
        <v>3.641982121178678E-3</v>
      </c>
      <c r="K343" s="7"/>
      <c r="Y343" s="5"/>
      <c r="AC343" s="5"/>
      <c r="AN343" s="6"/>
      <c r="AO343" s="6"/>
      <c r="AP343" s="7"/>
      <c r="AQ343" s="7"/>
      <c r="AR343" s="7"/>
      <c r="AS343" s="7"/>
      <c r="AU343" s="7"/>
      <c r="AV343" s="6"/>
      <c r="AW343" s="6"/>
      <c r="AX343" s="6"/>
      <c r="AY343" s="6"/>
      <c r="AZ343" s="6"/>
      <c r="BF343" s="86"/>
    </row>
    <row r="344" spans="7:58" s="4" customFormat="1" ht="12" hidden="1" customHeight="1" outlineLevel="1" x14ac:dyDescent="0.2">
      <c r="G344" s="86">
        <f t="shared" si="34"/>
        <v>6.7143643368189326E-3</v>
      </c>
      <c r="K344" s="7"/>
      <c r="Y344" s="5"/>
      <c r="AC344" s="5"/>
      <c r="AN344" s="6"/>
      <c r="AO344" s="6"/>
      <c r="AP344" s="7"/>
      <c r="AQ344" s="7"/>
      <c r="AR344" s="7"/>
      <c r="AS344" s="7"/>
      <c r="AU344" s="7"/>
      <c r="AV344" s="6"/>
      <c r="AW344" s="6"/>
      <c r="AX344" s="6"/>
      <c r="AY344" s="6"/>
      <c r="AZ344" s="6"/>
      <c r="BF344" s="86"/>
    </row>
    <row r="345" spans="7:58" s="4" customFormat="1" ht="12" hidden="1" customHeight="1" outlineLevel="1" x14ac:dyDescent="0.2">
      <c r="G345" s="86">
        <f t="shared" si="34"/>
        <v>4.311885612153709E-2</v>
      </c>
      <c r="K345" s="7"/>
      <c r="Y345" s="5"/>
      <c r="AC345" s="5"/>
      <c r="AN345" s="6"/>
      <c r="AO345" s="6"/>
      <c r="AP345" s="7"/>
      <c r="AQ345" s="7"/>
      <c r="AR345" s="7"/>
      <c r="AS345" s="7"/>
      <c r="AU345" s="7"/>
      <c r="AV345" s="6"/>
      <c r="AW345" s="6"/>
      <c r="AX345" s="6"/>
      <c r="AY345" s="6"/>
      <c r="AZ345" s="6"/>
      <c r="BF345" s="86"/>
    </row>
    <row r="346" spans="7:58" s="4" customFormat="1" ht="12" hidden="1" customHeight="1" outlineLevel="1" x14ac:dyDescent="0.2">
      <c r="G346" s="86">
        <f t="shared" si="34"/>
        <v>5.6104129263913826E-4</v>
      </c>
      <c r="K346" s="7"/>
      <c r="Y346" s="5"/>
      <c r="AC346" s="5"/>
      <c r="AN346" s="6"/>
      <c r="AO346" s="6"/>
      <c r="AP346" s="7"/>
      <c r="AQ346" s="7"/>
      <c r="AR346" s="7"/>
      <c r="AS346" s="7"/>
      <c r="AU346" s="7"/>
      <c r="AV346" s="6"/>
      <c r="AW346" s="6"/>
      <c r="AX346" s="6"/>
      <c r="AY346" s="6"/>
      <c r="AZ346" s="6"/>
      <c r="BF346" s="86"/>
    </row>
    <row r="347" spans="7:58" s="4" customFormat="1" ht="12" hidden="1" customHeight="1" outlineLevel="1" x14ac:dyDescent="0.2">
      <c r="G347" s="86">
        <f t="shared" si="34"/>
        <v>1.4746227709190672E-2</v>
      </c>
      <c r="K347" s="7"/>
      <c r="Y347" s="5"/>
      <c r="AC347" s="5"/>
      <c r="AN347" s="6"/>
      <c r="AO347" s="6"/>
      <c r="AP347" s="7"/>
      <c r="AQ347" s="7"/>
      <c r="AR347" s="7"/>
      <c r="AS347" s="7"/>
      <c r="AU347" s="7"/>
      <c r="AV347" s="6"/>
      <c r="AW347" s="6"/>
      <c r="AX347" s="6"/>
      <c r="AY347" s="6"/>
      <c r="AZ347" s="6"/>
      <c r="BF347" s="86"/>
    </row>
    <row r="348" spans="7:58" s="4" customFormat="1" ht="12" hidden="1" customHeight="1" outlineLevel="1" x14ac:dyDescent="0.2">
      <c r="G348" s="86">
        <f t="shared" si="34"/>
        <v>6.8042640054434111E-4</v>
      </c>
      <c r="K348" s="7"/>
      <c r="Y348" s="5"/>
      <c r="AC348" s="5"/>
      <c r="AN348" s="6"/>
      <c r="AO348" s="6"/>
      <c r="AP348" s="7"/>
      <c r="AQ348" s="7"/>
      <c r="AR348" s="7"/>
      <c r="AS348" s="7"/>
      <c r="AU348" s="7"/>
      <c r="AV348" s="6"/>
      <c r="AW348" s="6"/>
      <c r="AX348" s="6"/>
      <c r="AY348" s="6"/>
      <c r="AZ348" s="6"/>
      <c r="BF348" s="86"/>
    </row>
    <row r="349" spans="7:58" s="4" customFormat="1" ht="12" hidden="1" customHeight="1" outlineLevel="1" x14ac:dyDescent="0.2">
      <c r="G349" s="86">
        <f t="shared" ref="G349:G412" si="35">ABS(G85)</f>
        <v>1.1334013374135781E-4</v>
      </c>
      <c r="K349" s="7"/>
      <c r="Y349" s="5"/>
      <c r="AC349" s="5"/>
      <c r="AN349" s="6"/>
      <c r="AO349" s="6"/>
      <c r="AP349" s="7"/>
      <c r="AQ349" s="7"/>
      <c r="AR349" s="7"/>
      <c r="AS349" s="7"/>
      <c r="AU349" s="7"/>
      <c r="AV349" s="6"/>
      <c r="AW349" s="6"/>
      <c r="AX349" s="6"/>
      <c r="AY349" s="6"/>
      <c r="AZ349" s="6"/>
      <c r="BF349" s="86"/>
    </row>
    <row r="350" spans="7:58" s="4" customFormat="1" ht="12" hidden="1" customHeight="1" outlineLevel="1" x14ac:dyDescent="0.2">
      <c r="G350" s="86">
        <f t="shared" si="35"/>
        <v>9.5142153570629065E-3</v>
      </c>
      <c r="K350" s="7"/>
      <c r="Y350" s="5"/>
      <c r="AC350" s="5"/>
      <c r="AN350" s="6"/>
      <c r="AO350" s="6"/>
      <c r="AP350" s="7"/>
      <c r="AQ350" s="7"/>
      <c r="AR350" s="7"/>
      <c r="AS350" s="7"/>
      <c r="AU350" s="7"/>
      <c r="AV350" s="6"/>
      <c r="AW350" s="6"/>
      <c r="AX350" s="6"/>
      <c r="AY350" s="6"/>
      <c r="AZ350" s="6"/>
      <c r="BF350" s="86"/>
    </row>
    <row r="351" spans="7:58" s="4" customFormat="1" ht="12" hidden="1" customHeight="1" outlineLevel="1" x14ac:dyDescent="0.2">
      <c r="G351" s="86">
        <f t="shared" si="35"/>
        <v>5.7694441362476419E-3</v>
      </c>
      <c r="K351" s="7"/>
      <c r="Y351" s="5"/>
      <c r="AC351" s="5"/>
      <c r="AN351" s="6"/>
      <c r="AO351" s="6"/>
      <c r="AP351" s="7"/>
      <c r="AQ351" s="7"/>
      <c r="AR351" s="7"/>
      <c r="AS351" s="7"/>
      <c r="AU351" s="7"/>
      <c r="AV351" s="6"/>
      <c r="AW351" s="6"/>
      <c r="AX351" s="6"/>
      <c r="AY351" s="6"/>
      <c r="AZ351" s="6"/>
      <c r="BF351" s="86"/>
    </row>
    <row r="352" spans="7:58" s="4" customFormat="1" ht="12" hidden="1" customHeight="1" outlineLevel="1" x14ac:dyDescent="0.2">
      <c r="G352" s="86">
        <f t="shared" si="35"/>
        <v>5.3899461005389943E-3</v>
      </c>
      <c r="K352" s="7"/>
      <c r="Y352" s="5"/>
      <c r="AC352" s="5"/>
      <c r="AN352" s="6"/>
      <c r="AO352" s="6"/>
      <c r="AP352" s="7"/>
      <c r="AQ352" s="7"/>
      <c r="AR352" s="7"/>
      <c r="AS352" s="7"/>
      <c r="AU352" s="7"/>
      <c r="AV352" s="6"/>
      <c r="AW352" s="6"/>
      <c r="AX352" s="6"/>
      <c r="AY352" s="6"/>
      <c r="AZ352" s="6"/>
      <c r="BF352" s="86"/>
    </row>
    <row r="353" spans="7:58" s="4" customFormat="1" ht="12" hidden="1" customHeight="1" outlineLevel="1" x14ac:dyDescent="0.2">
      <c r="G353" s="86">
        <f t="shared" si="35"/>
        <v>1.7656146546016333E-3</v>
      </c>
      <c r="K353" s="7"/>
      <c r="Y353" s="5"/>
      <c r="AC353" s="5"/>
      <c r="AN353" s="6"/>
      <c r="AO353" s="6"/>
      <c r="AP353" s="7"/>
      <c r="AQ353" s="7"/>
      <c r="AR353" s="7"/>
      <c r="AS353" s="7"/>
      <c r="AU353" s="7"/>
      <c r="AV353" s="6"/>
      <c r="AW353" s="6"/>
      <c r="AX353" s="6"/>
      <c r="AY353" s="6"/>
      <c r="AZ353" s="6"/>
      <c r="BF353" s="86"/>
    </row>
    <row r="354" spans="7:58" s="4" customFormat="1" ht="12" hidden="1" customHeight="1" outlineLevel="1" x14ac:dyDescent="0.2">
      <c r="G354" s="86">
        <f t="shared" si="35"/>
        <v>4.4130626654898496E-3</v>
      </c>
      <c r="K354" s="7"/>
      <c r="Y354" s="5"/>
      <c r="AC354" s="5"/>
      <c r="AN354" s="6"/>
      <c r="AO354" s="6"/>
      <c r="AP354" s="7"/>
      <c r="AQ354" s="7"/>
      <c r="AR354" s="7"/>
      <c r="AS354" s="7"/>
      <c r="AU354" s="7"/>
      <c r="AV354" s="6"/>
      <c r="AW354" s="6"/>
      <c r="AX354" s="6"/>
      <c r="AY354" s="6"/>
      <c r="AZ354" s="6"/>
      <c r="BF354" s="86"/>
    </row>
    <row r="355" spans="7:58" s="4" customFormat="1" ht="12" hidden="1" customHeight="1" outlineLevel="1" x14ac:dyDescent="0.2">
      <c r="G355" s="86">
        <f t="shared" si="35"/>
        <v>1.6525283684036575E-3</v>
      </c>
      <c r="K355" s="7"/>
      <c r="Y355" s="5"/>
      <c r="AC355" s="5"/>
      <c r="AN355" s="6"/>
      <c r="AO355" s="6"/>
      <c r="AP355" s="7"/>
      <c r="AQ355" s="7"/>
      <c r="AR355" s="7"/>
      <c r="AS355" s="7"/>
      <c r="AU355" s="7"/>
      <c r="AV355" s="6"/>
      <c r="AW355" s="6"/>
      <c r="AX355" s="6"/>
      <c r="AY355" s="6"/>
      <c r="AZ355" s="6"/>
      <c r="BF355" s="86"/>
    </row>
    <row r="356" spans="7:58" s="4" customFormat="1" ht="12" hidden="1" customHeight="1" outlineLevel="1" x14ac:dyDescent="0.2">
      <c r="G356" s="86">
        <f t="shared" si="35"/>
        <v>3.8461538461538464E-3</v>
      </c>
      <c r="K356" s="7"/>
      <c r="Y356" s="5"/>
      <c r="AC356" s="5"/>
      <c r="AN356" s="6"/>
      <c r="AO356" s="6"/>
      <c r="AP356" s="7"/>
      <c r="AQ356" s="7"/>
      <c r="AR356" s="7"/>
      <c r="AS356" s="7"/>
      <c r="AU356" s="7"/>
      <c r="AV356" s="6"/>
      <c r="AW356" s="6"/>
      <c r="AX356" s="6"/>
      <c r="AY356" s="6"/>
      <c r="AZ356" s="6"/>
      <c r="BF356" s="86"/>
    </row>
    <row r="357" spans="7:58" s="4" customFormat="1" ht="12" hidden="1" customHeight="1" outlineLevel="1" x14ac:dyDescent="0.2">
      <c r="G357" s="86">
        <f t="shared" si="35"/>
        <v>3.7824327014533313E-3</v>
      </c>
      <c r="K357" s="7"/>
      <c r="Y357" s="5"/>
      <c r="AC357" s="5"/>
      <c r="AN357" s="6"/>
      <c r="AO357" s="6"/>
      <c r="AP357" s="7"/>
      <c r="AQ357" s="7"/>
      <c r="AR357" s="7"/>
      <c r="AS357" s="7"/>
      <c r="AU357" s="7"/>
      <c r="AV357" s="6"/>
      <c r="AW357" s="6"/>
      <c r="AX357" s="6"/>
      <c r="AY357" s="6"/>
      <c r="AZ357" s="6"/>
      <c r="BF357" s="86"/>
    </row>
    <row r="358" spans="7:58" s="4" customFormat="1" ht="12" hidden="1" customHeight="1" outlineLevel="1" x14ac:dyDescent="0.2">
      <c r="G358" s="86">
        <f t="shared" si="35"/>
        <v>0</v>
      </c>
      <c r="K358" s="7"/>
      <c r="Y358" s="5"/>
      <c r="AC358" s="5"/>
      <c r="AN358" s="6"/>
      <c r="AO358" s="6"/>
      <c r="AP358" s="7"/>
      <c r="AQ358" s="7"/>
      <c r="AR358" s="7"/>
      <c r="AS358" s="7"/>
      <c r="AU358" s="7"/>
      <c r="AV358" s="6"/>
      <c r="AW358" s="6"/>
      <c r="AX358" s="6"/>
      <c r="AY358" s="6"/>
      <c r="AZ358" s="6"/>
      <c r="BF358" s="86"/>
    </row>
    <row r="359" spans="7:58" s="4" customFormat="1" ht="12" hidden="1" customHeight="1" outlineLevel="1" x14ac:dyDescent="0.2">
      <c r="G359" s="86">
        <f t="shared" si="35"/>
        <v>2.2123893805309734E-3</v>
      </c>
      <c r="K359" s="7"/>
      <c r="Y359" s="5"/>
      <c r="AC359" s="5"/>
      <c r="AN359" s="6"/>
      <c r="AO359" s="6"/>
      <c r="AP359" s="7"/>
      <c r="AQ359" s="7"/>
      <c r="AR359" s="7"/>
      <c r="AS359" s="7"/>
      <c r="AU359" s="7"/>
      <c r="AV359" s="6"/>
      <c r="AW359" s="6"/>
      <c r="AX359" s="6"/>
      <c r="AY359" s="6"/>
      <c r="AZ359" s="6"/>
      <c r="BF359" s="86"/>
    </row>
    <row r="360" spans="7:58" s="4" customFormat="1" ht="12" hidden="1" customHeight="1" outlineLevel="1" x14ac:dyDescent="0.2">
      <c r="G360" s="86">
        <f t="shared" si="35"/>
        <v>4.4355732978487467E-4</v>
      </c>
      <c r="K360" s="7"/>
      <c r="Y360" s="5"/>
      <c r="AC360" s="5"/>
      <c r="AN360" s="6"/>
      <c r="AO360" s="6"/>
      <c r="AP360" s="7"/>
      <c r="AQ360" s="7"/>
      <c r="AR360" s="7"/>
      <c r="AS360" s="7"/>
      <c r="AU360" s="7"/>
      <c r="AV360" s="6"/>
      <c r="AW360" s="6"/>
      <c r="AX360" s="6"/>
      <c r="AY360" s="6"/>
      <c r="AZ360" s="6"/>
      <c r="BF360" s="86"/>
    </row>
    <row r="361" spans="7:58" s="4" customFormat="1" ht="12" hidden="1" customHeight="1" outlineLevel="1" x14ac:dyDescent="0.2">
      <c r="G361" s="86">
        <f t="shared" si="35"/>
        <v>4.2696629213483149E-3</v>
      </c>
      <c r="K361" s="7"/>
      <c r="Y361" s="5"/>
      <c r="AC361" s="5"/>
      <c r="AN361" s="6"/>
      <c r="AO361" s="6"/>
      <c r="AP361" s="7"/>
      <c r="AQ361" s="7"/>
      <c r="AR361" s="7"/>
      <c r="AS361" s="7"/>
      <c r="AU361" s="7"/>
      <c r="AV361" s="6"/>
      <c r="AW361" s="6"/>
      <c r="AX361" s="6"/>
      <c r="AY361" s="6"/>
      <c r="AZ361" s="6"/>
      <c r="BF361" s="86"/>
    </row>
    <row r="362" spans="7:58" s="4" customFormat="1" ht="12" hidden="1" customHeight="1" outlineLevel="1" x14ac:dyDescent="0.2">
      <c r="G362" s="86">
        <f t="shared" si="35"/>
        <v>4.6969358085439498E-3</v>
      </c>
      <c r="K362" s="7"/>
      <c r="Y362" s="5"/>
      <c r="AC362" s="5"/>
      <c r="AN362" s="6"/>
      <c r="AO362" s="6"/>
      <c r="AP362" s="7"/>
      <c r="AQ362" s="7"/>
      <c r="AR362" s="7"/>
      <c r="AS362" s="7"/>
      <c r="AU362" s="7"/>
      <c r="AV362" s="6"/>
      <c r="AW362" s="6"/>
      <c r="AX362" s="6"/>
      <c r="AY362" s="6"/>
      <c r="AZ362" s="6"/>
      <c r="BF362" s="86"/>
    </row>
    <row r="363" spans="7:58" s="4" customFormat="1" ht="12" hidden="1" customHeight="1" outlineLevel="1" x14ac:dyDescent="0.2">
      <c r="G363" s="86">
        <f t="shared" si="35"/>
        <v>5.4489726416165288E-3</v>
      </c>
      <c r="K363" s="7"/>
      <c r="Y363" s="5"/>
      <c r="AC363" s="5"/>
      <c r="AN363" s="6"/>
      <c r="AO363" s="6"/>
      <c r="AP363" s="7"/>
      <c r="AQ363" s="7"/>
      <c r="AR363" s="7"/>
      <c r="AS363" s="7"/>
      <c r="AU363" s="7"/>
      <c r="AV363" s="6"/>
      <c r="AW363" s="6"/>
      <c r="AX363" s="6"/>
      <c r="AY363" s="6"/>
      <c r="AZ363" s="6"/>
      <c r="BF363" s="86"/>
    </row>
    <row r="364" spans="7:58" s="4" customFormat="1" ht="12" hidden="1" customHeight="1" outlineLevel="1" x14ac:dyDescent="0.2">
      <c r="G364" s="86">
        <f t="shared" si="35"/>
        <v>5.8407278445467819E-3</v>
      </c>
      <c r="K364" s="7"/>
      <c r="Y364" s="5"/>
      <c r="AC364" s="5"/>
      <c r="AN364" s="6"/>
      <c r="AO364" s="6"/>
      <c r="AP364" s="7"/>
      <c r="AQ364" s="7"/>
      <c r="AR364" s="7"/>
      <c r="AS364" s="7"/>
      <c r="AU364" s="7"/>
      <c r="AV364" s="6"/>
      <c r="AW364" s="6"/>
      <c r="AX364" s="6"/>
      <c r="AY364" s="6"/>
      <c r="AZ364" s="6"/>
      <c r="BF364" s="86"/>
    </row>
    <row r="365" spans="7:58" s="4" customFormat="1" ht="12" hidden="1" customHeight="1" outlineLevel="1" x14ac:dyDescent="0.2">
      <c r="G365" s="86">
        <f t="shared" si="35"/>
        <v>6.7151650811415778E-4</v>
      </c>
      <c r="K365" s="7"/>
      <c r="Y365" s="5"/>
      <c r="AC365" s="5"/>
      <c r="AN365" s="6"/>
      <c r="AO365" s="6"/>
      <c r="AP365" s="7"/>
      <c r="AQ365" s="7"/>
      <c r="AR365" s="7"/>
      <c r="AS365" s="7"/>
      <c r="AU365" s="7"/>
      <c r="AV365" s="6"/>
      <c r="AW365" s="6"/>
      <c r="AX365" s="6"/>
      <c r="AY365" s="6"/>
      <c r="AZ365" s="6"/>
      <c r="BF365" s="86"/>
    </row>
    <row r="366" spans="7:58" s="4" customFormat="1" ht="12" hidden="1" customHeight="1" outlineLevel="1" x14ac:dyDescent="0.2">
      <c r="G366" s="86">
        <f t="shared" si="35"/>
        <v>2.8933897173380814E-3</v>
      </c>
      <c r="K366" s="7"/>
      <c r="Y366" s="5"/>
      <c r="AC366" s="5"/>
      <c r="AN366" s="6"/>
      <c r="AO366" s="6"/>
      <c r="AP366" s="7"/>
      <c r="AQ366" s="7"/>
      <c r="AR366" s="7"/>
      <c r="AS366" s="7"/>
      <c r="AU366" s="7"/>
      <c r="AV366" s="6"/>
      <c r="AW366" s="6"/>
      <c r="AX366" s="6"/>
      <c r="AY366" s="6"/>
      <c r="AZ366" s="6"/>
      <c r="BF366" s="86"/>
    </row>
    <row r="367" spans="7:58" s="4" customFormat="1" ht="12" hidden="1" customHeight="1" outlineLevel="1" x14ac:dyDescent="0.2">
      <c r="G367" s="86">
        <f t="shared" si="35"/>
        <v>1.7993702204228521E-3</v>
      </c>
      <c r="K367" s="7"/>
      <c r="Y367" s="5"/>
      <c r="AC367" s="5"/>
      <c r="AN367" s="6"/>
      <c r="AO367" s="6"/>
      <c r="AP367" s="7"/>
      <c r="AQ367" s="7"/>
      <c r="AR367" s="7"/>
      <c r="AS367" s="7"/>
      <c r="AU367" s="7"/>
      <c r="AV367" s="6"/>
      <c r="AW367" s="6"/>
      <c r="AX367" s="6"/>
      <c r="AY367" s="6"/>
      <c r="AZ367" s="6"/>
      <c r="BF367" s="86"/>
    </row>
    <row r="368" spans="7:58" s="4" customFormat="1" ht="12" hidden="1" customHeight="1" outlineLevel="1" x14ac:dyDescent="0.2">
      <c r="G368" s="86">
        <f t="shared" si="35"/>
        <v>6.7024128686327079E-4</v>
      </c>
      <c r="K368" s="7"/>
      <c r="Y368" s="5"/>
      <c r="AC368" s="5"/>
      <c r="AN368" s="6"/>
      <c r="AO368" s="6"/>
      <c r="AP368" s="7"/>
      <c r="AQ368" s="7"/>
      <c r="AR368" s="7"/>
      <c r="AS368" s="7"/>
      <c r="AU368" s="7"/>
      <c r="AV368" s="6"/>
      <c r="AW368" s="6"/>
      <c r="AX368" s="6"/>
      <c r="AY368" s="6"/>
      <c r="AZ368" s="6"/>
      <c r="BF368" s="86"/>
    </row>
    <row r="369" spans="7:58" s="4" customFormat="1" ht="12" hidden="1" customHeight="1" outlineLevel="1" x14ac:dyDescent="0.2">
      <c r="G369" s="86">
        <f t="shared" si="35"/>
        <v>1.4491138111693235E-3</v>
      </c>
      <c r="K369" s="7"/>
      <c r="Y369" s="5"/>
      <c r="AC369" s="5"/>
      <c r="AN369" s="6"/>
      <c r="AO369" s="6"/>
      <c r="AP369" s="7"/>
      <c r="AQ369" s="7"/>
      <c r="AR369" s="7"/>
      <c r="AS369" s="7"/>
      <c r="AU369" s="7"/>
      <c r="AV369" s="6"/>
      <c r="AW369" s="6"/>
      <c r="AX369" s="6"/>
      <c r="AY369" s="6"/>
      <c r="AZ369" s="6"/>
      <c r="BF369" s="86"/>
    </row>
    <row r="370" spans="7:58" s="4" customFormat="1" ht="12" hidden="1" customHeight="1" outlineLevel="1" x14ac:dyDescent="0.2">
      <c r="G370" s="86">
        <f t="shared" si="35"/>
        <v>3.667481662591687E-3</v>
      </c>
      <c r="K370" s="7"/>
      <c r="Y370" s="5"/>
      <c r="AC370" s="5"/>
      <c r="AN370" s="6"/>
      <c r="AO370" s="6"/>
      <c r="AP370" s="7"/>
      <c r="AQ370" s="7"/>
      <c r="AR370" s="7"/>
      <c r="AS370" s="7"/>
      <c r="AU370" s="7"/>
      <c r="AV370" s="6"/>
      <c r="AW370" s="6"/>
      <c r="AX370" s="6"/>
      <c r="AY370" s="6"/>
      <c r="AZ370" s="6"/>
      <c r="BF370" s="86"/>
    </row>
    <row r="371" spans="7:58" s="4" customFormat="1" ht="12" hidden="1" customHeight="1" outlineLevel="1" x14ac:dyDescent="0.2">
      <c r="G371" s="86">
        <f t="shared" si="35"/>
        <v>7.8678206136900079E-4</v>
      </c>
      <c r="K371" s="7"/>
      <c r="Y371" s="5"/>
      <c r="AC371" s="5"/>
      <c r="AN371" s="6"/>
      <c r="AO371" s="6"/>
      <c r="AP371" s="7"/>
      <c r="AQ371" s="7"/>
      <c r="AR371" s="7"/>
      <c r="AS371" s="7"/>
      <c r="AU371" s="7"/>
      <c r="AV371" s="6"/>
      <c r="AW371" s="6"/>
      <c r="AX371" s="6"/>
      <c r="AY371" s="6"/>
      <c r="AZ371" s="6"/>
      <c r="BF371" s="86"/>
    </row>
    <row r="372" spans="7:58" s="4" customFormat="1" ht="12" hidden="1" customHeight="1" outlineLevel="1" x14ac:dyDescent="0.2">
      <c r="G372" s="86">
        <f t="shared" si="35"/>
        <v>0</v>
      </c>
      <c r="K372" s="7"/>
      <c r="Y372" s="5"/>
      <c r="AC372" s="5"/>
      <c r="AN372" s="6"/>
      <c r="AO372" s="6"/>
      <c r="AP372" s="7"/>
      <c r="AQ372" s="7"/>
      <c r="AR372" s="7"/>
      <c r="AS372" s="7"/>
      <c r="AU372" s="7"/>
      <c r="AV372" s="6"/>
      <c r="AW372" s="6"/>
      <c r="AX372" s="6"/>
      <c r="AY372" s="6"/>
      <c r="AZ372" s="6"/>
      <c r="BF372" s="86"/>
    </row>
    <row r="373" spans="7:58" s="4" customFormat="1" ht="12" hidden="1" customHeight="1" outlineLevel="1" x14ac:dyDescent="0.2">
      <c r="G373" s="86">
        <f t="shared" si="35"/>
        <v>1.2501407816195518E-2</v>
      </c>
      <c r="K373" s="7"/>
      <c r="Y373" s="5"/>
      <c r="AC373" s="5"/>
      <c r="AN373" s="6"/>
      <c r="AO373" s="6"/>
      <c r="AP373" s="7"/>
      <c r="AQ373" s="7"/>
      <c r="AR373" s="7"/>
      <c r="AS373" s="7"/>
      <c r="AU373" s="7"/>
      <c r="AV373" s="6"/>
      <c r="AW373" s="6"/>
      <c r="AX373" s="6"/>
      <c r="AY373" s="6"/>
      <c r="AZ373" s="6"/>
      <c r="BF373" s="86"/>
    </row>
    <row r="374" spans="7:58" s="4" customFormat="1" ht="12" hidden="1" customHeight="1" outlineLevel="1" x14ac:dyDescent="0.2">
      <c r="G374" s="86">
        <f t="shared" si="35"/>
        <v>1.1064694591848256E-2</v>
      </c>
      <c r="K374" s="7"/>
      <c r="Y374" s="5"/>
      <c r="AC374" s="5"/>
      <c r="AN374" s="6"/>
      <c r="AO374" s="6"/>
      <c r="AP374" s="7"/>
      <c r="AQ374" s="7"/>
      <c r="AR374" s="7"/>
      <c r="AS374" s="7"/>
      <c r="AU374" s="7"/>
      <c r="AV374" s="6"/>
      <c r="AW374" s="6"/>
      <c r="AX374" s="6"/>
      <c r="AY374" s="6"/>
      <c r="AZ374" s="6"/>
      <c r="BF374" s="86"/>
    </row>
    <row r="375" spans="7:58" s="4" customFormat="1" ht="12" hidden="1" customHeight="1" outlineLevel="1" x14ac:dyDescent="0.2">
      <c r="G375" s="86">
        <f t="shared" si="35"/>
        <v>2.3896222121074194E-3</v>
      </c>
      <c r="K375" s="7"/>
      <c r="Y375" s="5"/>
      <c r="AC375" s="5"/>
      <c r="AN375" s="6"/>
      <c r="AO375" s="6"/>
      <c r="AP375" s="7"/>
      <c r="AQ375" s="7"/>
      <c r="AR375" s="7"/>
      <c r="AS375" s="7"/>
      <c r="AU375" s="7"/>
      <c r="AV375" s="6"/>
      <c r="AW375" s="6"/>
      <c r="AX375" s="6"/>
      <c r="AY375" s="6"/>
      <c r="AZ375" s="6"/>
      <c r="BF375" s="86"/>
    </row>
    <row r="376" spans="7:58" s="4" customFormat="1" ht="12" hidden="1" customHeight="1" outlineLevel="1" x14ac:dyDescent="0.2">
      <c r="G376" s="86">
        <f t="shared" si="35"/>
        <v>6.1426458878398359E-3</v>
      </c>
      <c r="K376" s="7"/>
      <c r="Y376" s="5"/>
      <c r="AC376" s="5"/>
      <c r="AN376" s="6"/>
      <c r="AO376" s="6"/>
      <c r="AP376" s="7"/>
      <c r="AQ376" s="7"/>
      <c r="AR376" s="7"/>
      <c r="AS376" s="7"/>
      <c r="AU376" s="7"/>
      <c r="AV376" s="6"/>
      <c r="AW376" s="6"/>
      <c r="AX376" s="6"/>
      <c r="AY376" s="6"/>
      <c r="AZ376" s="6"/>
      <c r="BF376" s="86"/>
    </row>
    <row r="377" spans="7:58" s="4" customFormat="1" ht="12" hidden="1" customHeight="1" outlineLevel="1" x14ac:dyDescent="0.2">
      <c r="G377" s="86">
        <f t="shared" si="35"/>
        <v>6.3651591289782244E-3</v>
      </c>
      <c r="K377" s="7"/>
      <c r="Y377" s="5"/>
      <c r="AC377" s="5"/>
      <c r="AN377" s="6"/>
      <c r="AO377" s="6"/>
      <c r="AP377" s="7"/>
      <c r="AQ377" s="7"/>
      <c r="AR377" s="7"/>
      <c r="AS377" s="7"/>
      <c r="AU377" s="7"/>
      <c r="AV377" s="6"/>
      <c r="AW377" s="6"/>
      <c r="AX377" s="6"/>
      <c r="AY377" s="6"/>
      <c r="AZ377" s="6"/>
      <c r="BF377" s="86"/>
    </row>
    <row r="378" spans="7:58" s="4" customFormat="1" ht="12" hidden="1" customHeight="1" outlineLevel="1" x14ac:dyDescent="0.2">
      <c r="G378" s="86">
        <f t="shared" si="35"/>
        <v>1.6672224074691564E-3</v>
      </c>
      <c r="K378" s="7"/>
      <c r="Y378" s="5"/>
      <c r="AC378" s="5"/>
      <c r="AN378" s="6"/>
      <c r="AO378" s="6"/>
      <c r="AP378" s="7"/>
      <c r="AQ378" s="7"/>
      <c r="AR378" s="7"/>
      <c r="AS378" s="7"/>
      <c r="AU378" s="7"/>
      <c r="AV378" s="6"/>
      <c r="AW378" s="6"/>
      <c r="AX378" s="6"/>
      <c r="AY378" s="6"/>
      <c r="AZ378" s="6"/>
      <c r="BF378" s="86"/>
    </row>
    <row r="379" spans="7:58" s="4" customFormat="1" ht="12" hidden="1" customHeight="1" outlineLevel="1" x14ac:dyDescent="0.2">
      <c r="G379" s="86">
        <f t="shared" si="35"/>
        <v>5.6844020009095041E-3</v>
      </c>
      <c r="K379" s="7"/>
      <c r="Y379" s="5"/>
      <c r="AC379" s="5"/>
      <c r="AN379" s="6"/>
      <c r="AO379" s="6"/>
      <c r="AP379" s="7"/>
      <c r="AQ379" s="7"/>
      <c r="AR379" s="7"/>
      <c r="AS379" s="7"/>
      <c r="AU379" s="7"/>
      <c r="AV379" s="6"/>
      <c r="AW379" s="6"/>
      <c r="AX379" s="6"/>
      <c r="AY379" s="6"/>
      <c r="AZ379" s="6"/>
      <c r="BF379" s="86"/>
    </row>
    <row r="380" spans="7:58" s="4" customFormat="1" ht="12" hidden="1" customHeight="1" outlineLevel="1" x14ac:dyDescent="0.2">
      <c r="G380" s="86">
        <f t="shared" si="35"/>
        <v>4.5698617616817087E-3</v>
      </c>
      <c r="K380" s="7"/>
      <c r="Y380" s="5"/>
      <c r="AC380" s="5"/>
      <c r="AN380" s="6"/>
      <c r="AO380" s="6"/>
      <c r="AP380" s="7"/>
      <c r="AQ380" s="7"/>
      <c r="AR380" s="7"/>
      <c r="AS380" s="7"/>
      <c r="AU380" s="7"/>
      <c r="AV380" s="6"/>
      <c r="AW380" s="6"/>
      <c r="AX380" s="6"/>
      <c r="AY380" s="6"/>
      <c r="AZ380" s="6"/>
      <c r="BF380" s="86"/>
    </row>
    <row r="381" spans="7:58" s="4" customFormat="1" ht="12" hidden="1" customHeight="1" outlineLevel="1" x14ac:dyDescent="0.2">
      <c r="G381" s="86">
        <f t="shared" si="35"/>
        <v>4.1077133728890918E-3</v>
      </c>
      <c r="K381" s="7"/>
      <c r="Y381" s="5"/>
      <c r="AC381" s="5"/>
      <c r="AN381" s="6"/>
      <c r="AO381" s="6"/>
      <c r="AP381" s="7"/>
      <c r="AQ381" s="7"/>
      <c r="AR381" s="7"/>
      <c r="AS381" s="7"/>
      <c r="AU381" s="7"/>
      <c r="AV381" s="6"/>
      <c r="AW381" s="6"/>
      <c r="AX381" s="6"/>
      <c r="AY381" s="6"/>
      <c r="AZ381" s="6"/>
      <c r="BF381" s="86"/>
    </row>
    <row r="382" spans="7:58" s="4" customFormat="1" ht="12" hidden="1" customHeight="1" outlineLevel="1" x14ac:dyDescent="0.2">
      <c r="G382" s="86">
        <f t="shared" si="35"/>
        <v>5.177275458789727E-3</v>
      </c>
      <c r="K382" s="7"/>
      <c r="Y382" s="5"/>
      <c r="AC382" s="5"/>
      <c r="AN382" s="6"/>
      <c r="AO382" s="6"/>
      <c r="AP382" s="7"/>
      <c r="AQ382" s="7"/>
      <c r="AR382" s="7"/>
      <c r="AS382" s="7"/>
      <c r="AU382" s="7"/>
      <c r="AV382" s="6"/>
      <c r="AW382" s="6"/>
      <c r="AX382" s="6"/>
      <c r="AY382" s="6"/>
      <c r="AZ382" s="6"/>
      <c r="BF382" s="86"/>
    </row>
    <row r="383" spans="7:58" s="4" customFormat="1" ht="12" hidden="1" customHeight="1" outlineLevel="1" x14ac:dyDescent="0.2">
      <c r="G383" s="86">
        <f t="shared" si="35"/>
        <v>2.2870211549456832E-4</v>
      </c>
      <c r="K383" s="7"/>
      <c r="Y383" s="5"/>
      <c r="AC383" s="5"/>
      <c r="AN383" s="6"/>
      <c r="AO383" s="6"/>
      <c r="AP383" s="7"/>
      <c r="AQ383" s="7"/>
      <c r="AR383" s="7"/>
      <c r="AS383" s="7"/>
      <c r="AU383" s="7"/>
      <c r="AV383" s="6"/>
      <c r="AW383" s="6"/>
      <c r="AX383" s="6"/>
      <c r="AY383" s="6"/>
      <c r="AZ383" s="6"/>
      <c r="BF383" s="86"/>
    </row>
    <row r="384" spans="7:58" s="4" customFormat="1" ht="12" hidden="1" customHeight="1" outlineLevel="1" x14ac:dyDescent="0.2">
      <c r="G384" s="86">
        <f t="shared" si="35"/>
        <v>2.1741618034100013E-3</v>
      </c>
      <c r="K384" s="7"/>
      <c r="Y384" s="5"/>
      <c r="AC384" s="5"/>
      <c r="AN384" s="6"/>
      <c r="AO384" s="6"/>
      <c r="AP384" s="7"/>
      <c r="AQ384" s="7"/>
      <c r="AR384" s="7"/>
      <c r="AS384" s="7"/>
      <c r="AU384" s="7"/>
      <c r="AV384" s="6"/>
      <c r="AW384" s="6"/>
      <c r="AX384" s="6"/>
      <c r="AY384" s="6"/>
      <c r="AZ384" s="6"/>
      <c r="BF384" s="86"/>
    </row>
    <row r="385" spans="7:58" s="4" customFormat="1" ht="12" hidden="1" customHeight="1" outlineLevel="1" x14ac:dyDescent="0.2">
      <c r="G385" s="86">
        <f t="shared" si="35"/>
        <v>6.2692351533112957E-3</v>
      </c>
      <c r="K385" s="7"/>
      <c r="Y385" s="5"/>
      <c r="AC385" s="5"/>
      <c r="AN385" s="6"/>
      <c r="AO385" s="6"/>
      <c r="AP385" s="7"/>
      <c r="AQ385" s="7"/>
      <c r="AR385" s="7"/>
      <c r="AS385" s="7"/>
      <c r="AU385" s="7"/>
      <c r="AV385" s="6"/>
      <c r="AW385" s="6"/>
      <c r="AX385" s="6"/>
      <c r="AY385" s="6"/>
      <c r="AZ385" s="6"/>
      <c r="BF385" s="86"/>
    </row>
    <row r="386" spans="7:58" s="4" customFormat="1" ht="12" hidden="1" customHeight="1" outlineLevel="1" x14ac:dyDescent="0.2">
      <c r="G386" s="86">
        <f t="shared" si="35"/>
        <v>6.5322671472012612E-3</v>
      </c>
      <c r="K386" s="7"/>
      <c r="Y386" s="5"/>
      <c r="AC386" s="5"/>
      <c r="AN386" s="6"/>
      <c r="AO386" s="6"/>
      <c r="AP386" s="7"/>
      <c r="AQ386" s="7"/>
      <c r="AR386" s="7"/>
      <c r="AS386" s="7"/>
      <c r="AU386" s="7"/>
      <c r="AV386" s="6"/>
      <c r="AW386" s="6"/>
      <c r="AX386" s="6"/>
      <c r="AY386" s="6"/>
      <c r="AZ386" s="6"/>
      <c r="BF386" s="86"/>
    </row>
    <row r="387" spans="7:58" s="4" customFormat="1" ht="12" hidden="1" customHeight="1" outlineLevel="1" x14ac:dyDescent="0.2">
      <c r="G387" s="86">
        <f t="shared" si="35"/>
        <v>1.4583101413781588E-2</v>
      </c>
      <c r="K387" s="7"/>
      <c r="Y387" s="5"/>
      <c r="AC387" s="5"/>
      <c r="AN387" s="6"/>
      <c r="AO387" s="6"/>
      <c r="AP387" s="7"/>
      <c r="AQ387" s="7"/>
      <c r="AR387" s="7"/>
      <c r="AS387" s="7"/>
      <c r="AU387" s="7"/>
      <c r="AV387" s="6"/>
      <c r="AW387" s="6"/>
      <c r="AX387" s="6"/>
      <c r="AY387" s="6"/>
      <c r="AZ387" s="6"/>
      <c r="BF387" s="86"/>
    </row>
    <row r="388" spans="7:58" s="4" customFormat="1" ht="12" hidden="1" customHeight="1" outlineLevel="1" x14ac:dyDescent="0.2">
      <c r="G388" s="86">
        <f t="shared" si="35"/>
        <v>7.7058564509026859E-4</v>
      </c>
      <c r="K388" s="7"/>
      <c r="Y388" s="5"/>
      <c r="AC388" s="5"/>
      <c r="AN388" s="6"/>
      <c r="AO388" s="6"/>
      <c r="AP388" s="7"/>
      <c r="AQ388" s="7"/>
      <c r="AR388" s="7"/>
      <c r="AS388" s="7"/>
      <c r="AU388" s="7"/>
      <c r="AV388" s="6"/>
      <c r="AW388" s="6"/>
      <c r="AX388" s="6"/>
      <c r="AY388" s="6"/>
      <c r="AZ388" s="6"/>
      <c r="BF388" s="86"/>
    </row>
    <row r="389" spans="7:58" s="4" customFormat="1" ht="12" hidden="1" customHeight="1" outlineLevel="1" x14ac:dyDescent="0.2">
      <c r="G389" s="86">
        <f t="shared" si="35"/>
        <v>9.8738343390016459E-4</v>
      </c>
      <c r="K389" s="7"/>
      <c r="Y389" s="5"/>
      <c r="AC389" s="5"/>
      <c r="AN389" s="6"/>
      <c r="AO389" s="6"/>
      <c r="AP389" s="7"/>
      <c r="AQ389" s="7"/>
      <c r="AR389" s="7"/>
      <c r="AS389" s="7"/>
      <c r="AU389" s="7"/>
      <c r="AV389" s="6"/>
      <c r="AW389" s="6"/>
      <c r="AX389" s="6"/>
      <c r="AY389" s="6"/>
      <c r="AZ389" s="6"/>
      <c r="BF389" s="86"/>
    </row>
    <row r="390" spans="7:58" s="4" customFormat="1" ht="12" hidden="1" customHeight="1" outlineLevel="1" x14ac:dyDescent="0.2">
      <c r="G390" s="86">
        <f t="shared" si="35"/>
        <v>3.4220112595209186E-3</v>
      </c>
      <c r="K390" s="7"/>
      <c r="Y390" s="5"/>
      <c r="AC390" s="5"/>
      <c r="AN390" s="6"/>
      <c r="AO390" s="6"/>
      <c r="AP390" s="7"/>
      <c r="AQ390" s="7"/>
      <c r="AR390" s="7"/>
      <c r="AS390" s="7"/>
      <c r="AU390" s="7"/>
      <c r="AV390" s="6"/>
      <c r="AW390" s="6"/>
      <c r="AX390" s="6"/>
      <c r="AY390" s="6"/>
      <c r="AZ390" s="6"/>
      <c r="BF390" s="86"/>
    </row>
    <row r="391" spans="7:58" s="4" customFormat="1" ht="12" hidden="1" customHeight="1" outlineLevel="1" x14ac:dyDescent="0.2">
      <c r="G391" s="86">
        <f t="shared" si="35"/>
        <v>2.3122660207002864E-3</v>
      </c>
      <c r="K391" s="7"/>
      <c r="Y391" s="5"/>
      <c r="AC391" s="5"/>
      <c r="AN391" s="6"/>
      <c r="AO391" s="6"/>
      <c r="AP391" s="7"/>
      <c r="AQ391" s="7"/>
      <c r="AR391" s="7"/>
      <c r="AS391" s="7"/>
      <c r="AU391" s="7"/>
      <c r="AV391" s="6"/>
      <c r="AW391" s="6"/>
      <c r="AX391" s="6"/>
      <c r="AY391" s="6"/>
      <c r="AZ391" s="6"/>
      <c r="BF391" s="86"/>
    </row>
    <row r="392" spans="7:58" s="4" customFormat="1" ht="12" hidden="1" customHeight="1" outlineLevel="1" x14ac:dyDescent="0.2">
      <c r="G392" s="86">
        <f t="shared" si="35"/>
        <v>3.962575674188222E-3</v>
      </c>
      <c r="K392" s="7"/>
      <c r="Y392" s="5"/>
      <c r="AC392" s="5"/>
      <c r="AN392" s="6"/>
      <c r="AO392" s="6"/>
      <c r="AP392" s="7"/>
      <c r="AQ392" s="7"/>
      <c r="AR392" s="7"/>
      <c r="AS392" s="7"/>
      <c r="AU392" s="7"/>
      <c r="AV392" s="6"/>
      <c r="AW392" s="6"/>
      <c r="AX392" s="6"/>
      <c r="AY392" s="6"/>
      <c r="AZ392" s="6"/>
      <c r="BF392" s="86"/>
    </row>
    <row r="393" spans="7:58" s="4" customFormat="1" ht="12" hidden="1" customHeight="1" outlineLevel="1" x14ac:dyDescent="0.2">
      <c r="G393" s="86">
        <f t="shared" si="35"/>
        <v>3.0408829823178286E-3</v>
      </c>
      <c r="K393" s="7"/>
      <c r="Y393" s="5"/>
      <c r="AC393" s="5"/>
      <c r="AN393" s="6"/>
      <c r="AO393" s="6"/>
      <c r="AP393" s="7"/>
      <c r="AQ393" s="7"/>
      <c r="AR393" s="7"/>
      <c r="AS393" s="7"/>
      <c r="AU393" s="7"/>
      <c r="AV393" s="6"/>
      <c r="AW393" s="6"/>
      <c r="AX393" s="6"/>
      <c r="AY393" s="6"/>
      <c r="AZ393" s="6"/>
      <c r="BF393" s="86"/>
    </row>
    <row r="394" spans="7:58" s="4" customFormat="1" ht="12" hidden="1" customHeight="1" outlineLevel="1" x14ac:dyDescent="0.2">
      <c r="G394" s="86">
        <f t="shared" si="35"/>
        <v>1.6899504281207751E-3</v>
      </c>
      <c r="K394" s="7"/>
      <c r="Y394" s="5"/>
      <c r="AC394" s="5"/>
      <c r="AN394" s="6"/>
      <c r="AO394" s="6"/>
      <c r="AP394" s="7"/>
      <c r="AQ394" s="7"/>
      <c r="AR394" s="7"/>
      <c r="AS394" s="7"/>
      <c r="AU394" s="7"/>
      <c r="AV394" s="6"/>
      <c r="AW394" s="6"/>
      <c r="AX394" s="6"/>
      <c r="AY394" s="6"/>
      <c r="AZ394" s="6"/>
      <c r="BF394" s="86"/>
    </row>
    <row r="395" spans="7:58" s="4" customFormat="1" ht="12" hidden="1" customHeight="1" outlineLevel="1" x14ac:dyDescent="0.2">
      <c r="G395" s="86">
        <f t="shared" si="35"/>
        <v>6.7309849674669056E-4</v>
      </c>
      <c r="K395" s="7"/>
      <c r="Y395" s="5"/>
      <c r="AC395" s="5"/>
      <c r="AN395" s="6"/>
      <c r="AO395" s="6"/>
      <c r="AP395" s="7"/>
      <c r="AQ395" s="7"/>
      <c r="AR395" s="7"/>
      <c r="AS395" s="7"/>
      <c r="AU395" s="7"/>
      <c r="AV395" s="6"/>
      <c r="AW395" s="6"/>
      <c r="AX395" s="6"/>
      <c r="AY395" s="6"/>
      <c r="AZ395" s="6"/>
      <c r="BF395" s="86"/>
    </row>
    <row r="396" spans="7:58" s="4" customFormat="1" ht="12" hidden="1" customHeight="1" outlineLevel="1" x14ac:dyDescent="0.2">
      <c r="G396" s="86">
        <f t="shared" si="35"/>
        <v>2.5994575045207957E-3</v>
      </c>
      <c r="K396" s="7"/>
      <c r="Y396" s="5"/>
      <c r="AC396" s="5"/>
      <c r="AN396" s="6"/>
      <c r="AO396" s="6"/>
      <c r="AP396" s="7"/>
      <c r="AQ396" s="7"/>
      <c r="AR396" s="7"/>
      <c r="AS396" s="7"/>
      <c r="AU396" s="7"/>
      <c r="AV396" s="6"/>
      <c r="AW396" s="6"/>
      <c r="AX396" s="6"/>
      <c r="AY396" s="6"/>
      <c r="AZ396" s="6"/>
      <c r="BF396" s="86"/>
    </row>
    <row r="397" spans="7:58" s="4" customFormat="1" ht="12" hidden="1" customHeight="1" outlineLevel="1" x14ac:dyDescent="0.2">
      <c r="G397" s="86">
        <f t="shared" si="35"/>
        <v>4.8407069683665425E-3</v>
      </c>
      <c r="K397" s="7"/>
      <c r="Y397" s="5"/>
      <c r="AC397" s="5"/>
      <c r="AN397" s="6"/>
      <c r="AO397" s="6"/>
      <c r="AP397" s="7"/>
      <c r="AQ397" s="7"/>
      <c r="AR397" s="7"/>
      <c r="AS397" s="7"/>
      <c r="AU397" s="7"/>
      <c r="AV397" s="6"/>
      <c r="AW397" s="6"/>
      <c r="AX397" s="6"/>
      <c r="AY397" s="6"/>
      <c r="AZ397" s="6"/>
      <c r="BF397" s="86"/>
    </row>
    <row r="398" spans="7:58" s="4" customFormat="1" ht="12" hidden="1" customHeight="1" outlineLevel="1" x14ac:dyDescent="0.2">
      <c r="G398" s="86">
        <f t="shared" si="35"/>
        <v>1.5887426236949613E-3</v>
      </c>
      <c r="K398" s="7"/>
      <c r="Y398" s="5"/>
      <c r="AC398" s="5"/>
      <c r="AN398" s="6"/>
      <c r="AO398" s="6"/>
      <c r="AP398" s="7"/>
      <c r="AQ398" s="7"/>
      <c r="AR398" s="7"/>
      <c r="AS398" s="7"/>
      <c r="AU398" s="7"/>
      <c r="AV398" s="6"/>
      <c r="AW398" s="6"/>
      <c r="AX398" s="6"/>
      <c r="AY398" s="6"/>
      <c r="AZ398" s="6"/>
      <c r="BF398" s="86"/>
    </row>
    <row r="399" spans="7:58" s="4" customFormat="1" ht="12" hidden="1" customHeight="1" outlineLevel="1" x14ac:dyDescent="0.2">
      <c r="G399" s="86">
        <f t="shared" si="35"/>
        <v>0</v>
      </c>
      <c r="K399" s="7"/>
      <c r="Y399" s="5"/>
      <c r="AC399" s="5"/>
      <c r="AN399" s="6"/>
      <c r="AO399" s="6"/>
      <c r="AP399" s="7"/>
      <c r="AQ399" s="7"/>
      <c r="AR399" s="7"/>
      <c r="AS399" s="7"/>
      <c r="AU399" s="7"/>
      <c r="AV399" s="6"/>
      <c r="AW399" s="6"/>
      <c r="AX399" s="6"/>
      <c r="AY399" s="6"/>
      <c r="AZ399" s="6"/>
      <c r="BF399" s="86"/>
    </row>
    <row r="400" spans="7:58" s="4" customFormat="1" ht="12" hidden="1" customHeight="1" outlineLevel="1" x14ac:dyDescent="0.2">
      <c r="G400" s="86">
        <f t="shared" si="35"/>
        <v>3.9583804569102016E-3</v>
      </c>
      <c r="K400" s="7"/>
      <c r="Y400" s="5"/>
      <c r="AC400" s="5"/>
      <c r="AN400" s="6"/>
      <c r="AO400" s="6"/>
      <c r="AP400" s="7"/>
      <c r="AQ400" s="7"/>
      <c r="AR400" s="7"/>
      <c r="AS400" s="7"/>
      <c r="AU400" s="7"/>
      <c r="AV400" s="6"/>
      <c r="AW400" s="6"/>
      <c r="AX400" s="6"/>
      <c r="AY400" s="6"/>
      <c r="AZ400" s="6"/>
      <c r="BF400" s="86"/>
    </row>
    <row r="401" spans="7:58" s="4" customFormat="1" ht="12" hidden="1" customHeight="1" outlineLevel="1" x14ac:dyDescent="0.2">
      <c r="G401" s="86">
        <f t="shared" si="35"/>
        <v>3.4180243819072575E-3</v>
      </c>
      <c r="K401" s="7"/>
      <c r="Y401" s="5"/>
      <c r="AC401" s="5"/>
      <c r="AN401" s="6"/>
      <c r="AO401" s="6"/>
      <c r="AP401" s="7"/>
      <c r="AQ401" s="7"/>
      <c r="AR401" s="7"/>
      <c r="AS401" s="7"/>
      <c r="AU401" s="7"/>
      <c r="AV401" s="6"/>
      <c r="AW401" s="6"/>
      <c r="AX401" s="6"/>
      <c r="AY401" s="6"/>
      <c r="AZ401" s="6"/>
      <c r="BF401" s="86"/>
    </row>
    <row r="402" spans="7:58" s="4" customFormat="1" ht="12" hidden="1" customHeight="1" outlineLevel="1" x14ac:dyDescent="0.2">
      <c r="G402" s="86">
        <f t="shared" si="35"/>
        <v>3.5171059242679473E-3</v>
      </c>
      <c r="K402" s="7"/>
      <c r="Y402" s="5"/>
      <c r="AC402" s="5"/>
      <c r="AN402" s="6"/>
      <c r="AO402" s="6"/>
      <c r="AP402" s="7"/>
      <c r="AQ402" s="7"/>
      <c r="AR402" s="7"/>
      <c r="AS402" s="7"/>
      <c r="AU402" s="7"/>
      <c r="AV402" s="6"/>
      <c r="AW402" s="6"/>
      <c r="AX402" s="6"/>
      <c r="AY402" s="6"/>
      <c r="AZ402" s="6"/>
      <c r="BF402" s="86"/>
    </row>
    <row r="403" spans="7:58" s="4" customFormat="1" ht="12" hidden="1" customHeight="1" outlineLevel="1" x14ac:dyDescent="0.2">
      <c r="G403" s="86">
        <f t="shared" si="35"/>
        <v>5.634437683119225E-4</v>
      </c>
      <c r="K403" s="7"/>
      <c r="Y403" s="5"/>
      <c r="AC403" s="5"/>
      <c r="AN403" s="6"/>
      <c r="AO403" s="6"/>
      <c r="AP403" s="7"/>
      <c r="AQ403" s="7"/>
      <c r="AR403" s="7"/>
      <c r="AS403" s="7"/>
      <c r="AU403" s="7"/>
      <c r="AV403" s="6"/>
      <c r="AW403" s="6"/>
      <c r="AX403" s="6"/>
      <c r="AY403" s="6"/>
      <c r="AZ403" s="6"/>
      <c r="BF403" s="86"/>
    </row>
    <row r="404" spans="7:58" s="4" customFormat="1" ht="12" hidden="1" customHeight="1" outlineLevel="1" x14ac:dyDescent="0.2">
      <c r="G404" s="86">
        <f t="shared" si="35"/>
        <v>7.9221367134449973E-3</v>
      </c>
      <c r="K404" s="7"/>
      <c r="Y404" s="5"/>
      <c r="AC404" s="5"/>
      <c r="AN404" s="6"/>
      <c r="AO404" s="6"/>
      <c r="AP404" s="7"/>
      <c r="AQ404" s="7"/>
      <c r="AR404" s="7"/>
      <c r="AS404" s="7"/>
      <c r="AU404" s="7"/>
      <c r="AV404" s="6"/>
      <c r="AW404" s="6"/>
      <c r="AX404" s="6"/>
      <c r="AY404" s="6"/>
      <c r="AZ404" s="6"/>
      <c r="BF404" s="86"/>
    </row>
    <row r="405" spans="7:58" s="4" customFormat="1" ht="12" hidden="1" customHeight="1" outlineLevel="1" x14ac:dyDescent="0.2">
      <c r="G405" s="86">
        <f t="shared" si="35"/>
        <v>3.3624747814391392E-4</v>
      </c>
      <c r="K405" s="7"/>
      <c r="Y405" s="5"/>
      <c r="AC405" s="5"/>
      <c r="AN405" s="6"/>
      <c r="AO405" s="6"/>
      <c r="AP405" s="7"/>
      <c r="AQ405" s="7"/>
      <c r="AR405" s="7"/>
      <c r="AS405" s="7"/>
      <c r="AU405" s="7"/>
      <c r="AV405" s="6"/>
      <c r="AW405" s="6"/>
      <c r="AX405" s="6"/>
      <c r="AY405" s="6"/>
      <c r="AZ405" s="6"/>
      <c r="BF405" s="86"/>
    </row>
    <row r="406" spans="7:58" s="4" customFormat="1" ht="12" hidden="1" customHeight="1" outlineLevel="1" x14ac:dyDescent="0.2">
      <c r="G406" s="86">
        <f t="shared" si="35"/>
        <v>3.1124944419742106E-3</v>
      </c>
      <c r="K406" s="7"/>
      <c r="Y406" s="5"/>
      <c r="AC406" s="5"/>
      <c r="AN406" s="6"/>
      <c r="AO406" s="6"/>
      <c r="AP406" s="7"/>
      <c r="AQ406" s="7"/>
      <c r="AR406" s="7"/>
      <c r="AS406" s="7"/>
      <c r="AU406" s="7"/>
      <c r="AV406" s="6"/>
      <c r="AW406" s="6"/>
      <c r="AX406" s="6"/>
      <c r="AY406" s="6"/>
      <c r="AZ406" s="6"/>
      <c r="BF406" s="86"/>
    </row>
    <row r="407" spans="7:58" s="4" customFormat="1" ht="12" hidden="1" customHeight="1" outlineLevel="1" x14ac:dyDescent="0.2">
      <c r="G407" s="86">
        <f t="shared" si="35"/>
        <v>1.9997778024663927E-3</v>
      </c>
      <c r="K407" s="7"/>
      <c r="Y407" s="5"/>
      <c r="AC407" s="5"/>
      <c r="AN407" s="6"/>
      <c r="AO407" s="6"/>
      <c r="AP407" s="7"/>
      <c r="AQ407" s="7"/>
      <c r="AR407" s="7"/>
      <c r="AS407" s="7"/>
      <c r="AU407" s="7"/>
      <c r="AV407" s="6"/>
      <c r="AW407" s="6"/>
      <c r="AX407" s="6"/>
      <c r="AY407" s="6"/>
      <c r="AZ407" s="6"/>
      <c r="BF407" s="86"/>
    </row>
    <row r="408" spans="7:58" s="4" customFormat="1" ht="12" hidden="1" customHeight="1" outlineLevel="1" x14ac:dyDescent="0.2">
      <c r="G408" s="86">
        <f t="shared" si="35"/>
        <v>5.5506216696269979E-4</v>
      </c>
      <c r="K408" s="7"/>
      <c r="Y408" s="5"/>
      <c r="AC408" s="5"/>
      <c r="AN408" s="6"/>
      <c r="AO408" s="6"/>
      <c r="AP408" s="7"/>
      <c r="AQ408" s="7"/>
      <c r="AR408" s="7"/>
      <c r="AS408" s="7"/>
      <c r="AU408" s="7"/>
      <c r="AV408" s="6"/>
      <c r="AW408" s="6"/>
      <c r="AX408" s="6"/>
      <c r="AY408" s="6"/>
      <c r="AZ408" s="6"/>
      <c r="BF408" s="86"/>
    </row>
    <row r="409" spans="7:58" s="4" customFormat="1" ht="12" hidden="1" customHeight="1" outlineLevel="1" x14ac:dyDescent="0.2">
      <c r="G409" s="86">
        <f t="shared" si="35"/>
        <v>1.0106681639528354E-3</v>
      </c>
      <c r="K409" s="7"/>
      <c r="Y409" s="5"/>
      <c r="AC409" s="5"/>
      <c r="AN409" s="6"/>
      <c r="AO409" s="6"/>
      <c r="AP409" s="7"/>
      <c r="AQ409" s="7"/>
      <c r="AR409" s="7"/>
      <c r="AS409" s="7"/>
      <c r="AU409" s="7"/>
      <c r="AV409" s="6"/>
      <c r="AW409" s="6"/>
      <c r="AX409" s="6"/>
      <c r="AY409" s="6"/>
      <c r="AZ409" s="6"/>
      <c r="BF409" s="86"/>
    </row>
    <row r="410" spans="7:58" s="4" customFormat="1" ht="12" hidden="1" customHeight="1" outlineLevel="1" x14ac:dyDescent="0.2">
      <c r="G410" s="86">
        <f t="shared" si="35"/>
        <v>3.0211480362537764E-3</v>
      </c>
      <c r="K410" s="7"/>
      <c r="Y410" s="5"/>
      <c r="AC410" s="5"/>
      <c r="AN410" s="6"/>
      <c r="AO410" s="6"/>
      <c r="AP410" s="7"/>
      <c r="AQ410" s="7"/>
      <c r="AR410" s="7"/>
      <c r="AS410" s="7"/>
      <c r="AU410" s="7"/>
      <c r="AV410" s="6"/>
      <c r="AW410" s="6"/>
      <c r="AX410" s="6"/>
      <c r="AY410" s="6"/>
      <c r="AZ410" s="6"/>
      <c r="BF410" s="86"/>
    </row>
    <row r="411" spans="7:58" s="4" customFormat="1" ht="12" hidden="1" customHeight="1" outlineLevel="1" x14ac:dyDescent="0.2">
      <c r="G411" s="86">
        <f t="shared" si="35"/>
        <v>1.4720869663684747E-3</v>
      </c>
      <c r="K411" s="7"/>
      <c r="Y411" s="5"/>
      <c r="AC411" s="5"/>
      <c r="AN411" s="6"/>
      <c r="AO411" s="6"/>
      <c r="AP411" s="7"/>
      <c r="AQ411" s="7"/>
      <c r="AR411" s="7"/>
      <c r="AS411" s="7"/>
      <c r="AU411" s="7"/>
      <c r="AV411" s="6"/>
      <c r="AW411" s="6"/>
      <c r="AX411" s="6"/>
      <c r="AY411" s="6"/>
      <c r="AZ411" s="6"/>
      <c r="BF411" s="86"/>
    </row>
    <row r="412" spans="7:58" s="4" customFormat="1" ht="12" hidden="1" customHeight="1" outlineLevel="1" x14ac:dyDescent="0.2">
      <c r="G412" s="86">
        <f t="shared" si="35"/>
        <v>3.1742432830744812E-3</v>
      </c>
      <c r="K412" s="7"/>
      <c r="Y412" s="5"/>
      <c r="AC412" s="5"/>
      <c r="AN412" s="6"/>
      <c r="AO412" s="6"/>
      <c r="AP412" s="7"/>
      <c r="AQ412" s="7"/>
      <c r="AR412" s="7"/>
      <c r="AS412" s="7"/>
      <c r="AU412" s="7"/>
      <c r="AV412" s="6"/>
      <c r="AW412" s="6"/>
      <c r="AX412" s="6"/>
      <c r="AY412" s="6"/>
      <c r="AZ412" s="6"/>
      <c r="BF412" s="86"/>
    </row>
    <row r="413" spans="7:58" s="4" customFormat="1" ht="12" hidden="1" customHeight="1" outlineLevel="1" x14ac:dyDescent="0.2">
      <c r="G413" s="86">
        <f t="shared" ref="G413:G476" si="36">ABS(G149)</f>
        <v>2.4165707710011508E-3</v>
      </c>
      <c r="K413" s="7"/>
      <c r="Y413" s="5"/>
      <c r="AC413" s="5"/>
      <c r="AN413" s="6"/>
      <c r="AO413" s="6"/>
      <c r="AP413" s="7"/>
      <c r="AQ413" s="7"/>
      <c r="AR413" s="7"/>
      <c r="AS413" s="7"/>
      <c r="AU413" s="7"/>
      <c r="AV413" s="6"/>
      <c r="AW413" s="6"/>
      <c r="AX413" s="6"/>
      <c r="AY413" s="6"/>
      <c r="AZ413" s="6"/>
      <c r="BF413" s="86"/>
    </row>
    <row r="414" spans="7:58" s="4" customFormat="1" ht="12" hidden="1" customHeight="1" outlineLevel="1" x14ac:dyDescent="0.2">
      <c r="G414" s="86">
        <f t="shared" si="36"/>
        <v>6.2485535755612128E-3</v>
      </c>
      <c r="K414" s="7"/>
      <c r="Y414" s="5"/>
      <c r="AC414" s="5"/>
      <c r="AN414" s="6"/>
      <c r="AO414" s="6"/>
      <c r="AP414" s="7"/>
      <c r="AQ414" s="7"/>
      <c r="AR414" s="7"/>
      <c r="AS414" s="7"/>
      <c r="AU414" s="7"/>
      <c r="AV414" s="6"/>
      <c r="AW414" s="6"/>
      <c r="AX414" s="6"/>
      <c r="AY414" s="6"/>
      <c r="AZ414" s="6"/>
      <c r="BF414" s="86"/>
    </row>
    <row r="415" spans="7:58" s="4" customFormat="1" ht="12" hidden="1" customHeight="1" outlineLevel="1" x14ac:dyDescent="0.2">
      <c r="G415" s="86">
        <f t="shared" si="36"/>
        <v>1.3864818024263432E-3</v>
      </c>
      <c r="K415" s="7"/>
      <c r="Y415" s="5"/>
      <c r="AC415" s="5"/>
      <c r="AN415" s="6"/>
      <c r="AO415" s="6"/>
      <c r="AP415" s="7"/>
      <c r="AQ415" s="7"/>
      <c r="AR415" s="7"/>
      <c r="AS415" s="7"/>
      <c r="AU415" s="7"/>
      <c r="AV415" s="6"/>
      <c r="AW415" s="6"/>
      <c r="AX415" s="6"/>
      <c r="AY415" s="6"/>
      <c r="AZ415" s="6"/>
      <c r="BF415" s="86"/>
    </row>
    <row r="416" spans="7:58" s="4" customFormat="1" ht="12" hidden="1" customHeight="1" outlineLevel="1" x14ac:dyDescent="0.2">
      <c r="G416" s="86">
        <f t="shared" si="36"/>
        <v>3.2891006011114892E-3</v>
      </c>
      <c r="K416" s="7"/>
      <c r="Y416" s="5"/>
      <c r="AC416" s="5"/>
      <c r="AN416" s="6"/>
      <c r="AO416" s="6"/>
      <c r="AP416" s="7"/>
      <c r="AQ416" s="7"/>
      <c r="AR416" s="7"/>
      <c r="AS416" s="7"/>
      <c r="AU416" s="7"/>
      <c r="AV416" s="6"/>
      <c r="AW416" s="6"/>
      <c r="AX416" s="6"/>
      <c r="AY416" s="6"/>
      <c r="AZ416" s="6"/>
      <c r="BF416" s="86"/>
    </row>
    <row r="417" spans="7:58" s="4" customFormat="1" ht="12" hidden="1" customHeight="1" outlineLevel="1" x14ac:dyDescent="0.2">
      <c r="G417" s="86">
        <f t="shared" si="36"/>
        <v>5.2933888951458494E-3</v>
      </c>
      <c r="K417" s="7"/>
      <c r="Y417" s="5"/>
      <c r="AC417" s="5"/>
      <c r="AN417" s="6"/>
      <c r="AO417" s="6"/>
      <c r="AP417" s="7"/>
      <c r="AQ417" s="7"/>
      <c r="AR417" s="7"/>
      <c r="AS417" s="7"/>
      <c r="AU417" s="7"/>
      <c r="AV417" s="6"/>
      <c r="AW417" s="6"/>
      <c r="AX417" s="6"/>
      <c r="AY417" s="6"/>
      <c r="AZ417" s="6"/>
      <c r="BF417" s="86"/>
    </row>
    <row r="418" spans="7:58" s="4" customFormat="1" ht="12" hidden="1" customHeight="1" outlineLevel="1" x14ac:dyDescent="0.2">
      <c r="G418" s="86">
        <f t="shared" si="36"/>
        <v>5.2024428862248364E-3</v>
      </c>
      <c r="K418" s="7"/>
      <c r="Y418" s="5"/>
      <c r="AC418" s="5"/>
      <c r="AN418" s="6"/>
      <c r="AO418" s="6"/>
      <c r="AP418" s="7"/>
      <c r="AQ418" s="7"/>
      <c r="AR418" s="7"/>
      <c r="AS418" s="7"/>
      <c r="AU418" s="7"/>
      <c r="AV418" s="6"/>
      <c r="AW418" s="6"/>
      <c r="AX418" s="6"/>
      <c r="AY418" s="6"/>
      <c r="AZ418" s="6"/>
      <c r="BF418" s="86"/>
    </row>
    <row r="419" spans="7:58" s="4" customFormat="1" ht="12" hidden="1" customHeight="1" outlineLevel="1" x14ac:dyDescent="0.2">
      <c r="G419" s="86">
        <f t="shared" si="36"/>
        <v>1.0120319352299562E-3</v>
      </c>
      <c r="K419" s="7"/>
      <c r="Y419" s="5"/>
      <c r="AC419" s="5"/>
      <c r="AN419" s="6"/>
      <c r="AO419" s="6"/>
      <c r="AP419" s="7"/>
      <c r="AQ419" s="7"/>
      <c r="AR419" s="7"/>
      <c r="AS419" s="7"/>
      <c r="AU419" s="7"/>
      <c r="AV419" s="6"/>
      <c r="AW419" s="6"/>
      <c r="AX419" s="6"/>
      <c r="AY419" s="6"/>
      <c r="AZ419" s="6"/>
      <c r="BF419" s="86"/>
    </row>
    <row r="420" spans="7:58" s="4" customFormat="1" ht="12" hidden="1" customHeight="1" outlineLevel="1" x14ac:dyDescent="0.2">
      <c r="G420" s="86">
        <f t="shared" si="36"/>
        <v>3.5271361929684834E-3</v>
      </c>
      <c r="K420" s="7"/>
      <c r="Y420" s="5"/>
      <c r="AC420" s="5"/>
      <c r="AN420" s="6"/>
      <c r="AO420" s="6"/>
      <c r="AP420" s="7"/>
      <c r="AQ420" s="7"/>
      <c r="AR420" s="7"/>
      <c r="AS420" s="7"/>
      <c r="AU420" s="7"/>
      <c r="AV420" s="6"/>
      <c r="AW420" s="6"/>
      <c r="AX420" s="6"/>
      <c r="AY420" s="6"/>
      <c r="AZ420" s="6"/>
      <c r="BF420" s="86"/>
    </row>
    <row r="421" spans="7:58" s="4" customFormat="1" ht="12" hidden="1" customHeight="1" outlineLevel="1" x14ac:dyDescent="0.2">
      <c r="G421" s="86">
        <f t="shared" si="36"/>
        <v>1.5958053117519663E-3</v>
      </c>
      <c r="K421" s="7"/>
      <c r="Y421" s="5"/>
      <c r="AC421" s="5"/>
      <c r="AN421" s="6"/>
      <c r="AO421" s="6"/>
      <c r="AP421" s="7"/>
      <c r="AQ421" s="7"/>
      <c r="AR421" s="7"/>
      <c r="AS421" s="7"/>
      <c r="AU421" s="7"/>
      <c r="AV421" s="6"/>
      <c r="AW421" s="6"/>
      <c r="AX421" s="6"/>
      <c r="AY421" s="6"/>
      <c r="AZ421" s="6"/>
      <c r="BF421" s="86"/>
    </row>
    <row r="422" spans="7:58" s="4" customFormat="1" ht="12" hidden="1" customHeight="1" outlineLevel="1" x14ac:dyDescent="0.2">
      <c r="G422" s="86">
        <f t="shared" si="36"/>
        <v>1.0273972602739725E-3</v>
      </c>
      <c r="K422" s="7"/>
      <c r="Y422" s="5"/>
      <c r="AC422" s="5"/>
      <c r="AN422" s="6"/>
      <c r="AO422" s="6"/>
      <c r="AP422" s="7"/>
      <c r="AQ422" s="7"/>
      <c r="AR422" s="7"/>
      <c r="AS422" s="7"/>
      <c r="AU422" s="7"/>
      <c r="AV422" s="6"/>
      <c r="AW422" s="6"/>
      <c r="AX422" s="6"/>
      <c r="AY422" s="6"/>
      <c r="AZ422" s="6"/>
      <c r="BF422" s="86"/>
    </row>
    <row r="423" spans="7:58" s="4" customFormat="1" ht="12" hidden="1" customHeight="1" outlineLevel="1" x14ac:dyDescent="0.2">
      <c r="G423" s="86">
        <f t="shared" si="36"/>
        <v>4.3388901575702214E-3</v>
      </c>
      <c r="K423" s="7"/>
      <c r="Y423" s="5"/>
      <c r="AC423" s="5"/>
      <c r="AN423" s="6"/>
      <c r="AO423" s="6"/>
      <c r="AP423" s="7"/>
      <c r="AQ423" s="7"/>
      <c r="AR423" s="7"/>
      <c r="AS423" s="7"/>
      <c r="AU423" s="7"/>
      <c r="AV423" s="6"/>
      <c r="AW423" s="6"/>
      <c r="AX423" s="6"/>
      <c r="AY423" s="6"/>
      <c r="AZ423" s="6"/>
      <c r="BF423" s="86"/>
    </row>
    <row r="424" spans="7:58" s="4" customFormat="1" ht="12" hidden="1" customHeight="1" outlineLevel="1" x14ac:dyDescent="0.2">
      <c r="G424" s="86">
        <f t="shared" si="36"/>
        <v>1.3703323055841042E-3</v>
      </c>
      <c r="K424" s="7"/>
      <c r="Y424" s="5"/>
      <c r="AC424" s="5"/>
      <c r="AN424" s="6"/>
      <c r="AO424" s="6"/>
      <c r="AP424" s="7"/>
      <c r="AQ424" s="7"/>
      <c r="AR424" s="7"/>
      <c r="AS424" s="7"/>
      <c r="AU424" s="7"/>
      <c r="AV424" s="6"/>
      <c r="AW424" s="6"/>
      <c r="AX424" s="6"/>
      <c r="AY424" s="6"/>
      <c r="AZ424" s="6"/>
      <c r="BF424" s="86"/>
    </row>
    <row r="425" spans="7:58" s="4" customFormat="1" ht="12" hidden="1" customHeight="1" outlineLevel="1" x14ac:dyDescent="0.2">
      <c r="G425" s="86">
        <f t="shared" si="36"/>
        <v>2.6561958655733917E-3</v>
      </c>
      <c r="K425" s="7"/>
      <c r="Y425" s="5"/>
      <c r="AC425" s="5"/>
      <c r="AN425" s="6"/>
      <c r="AO425" s="6"/>
      <c r="AP425" s="7"/>
      <c r="AQ425" s="7"/>
      <c r="AR425" s="7"/>
      <c r="AS425" s="7"/>
      <c r="AU425" s="7"/>
      <c r="AV425" s="6"/>
      <c r="AW425" s="6"/>
      <c r="AX425" s="6"/>
      <c r="AY425" s="6"/>
      <c r="AZ425" s="6"/>
      <c r="BF425" s="86"/>
    </row>
    <row r="426" spans="7:58" s="4" customFormat="1" ht="12" hidden="1" customHeight="1" outlineLevel="1" x14ac:dyDescent="0.2">
      <c r="G426" s="86">
        <f t="shared" si="36"/>
        <v>2.8689465228368145E-3</v>
      </c>
      <c r="K426" s="7"/>
      <c r="Y426" s="5"/>
      <c r="AC426" s="5"/>
      <c r="AN426" s="6"/>
      <c r="AO426" s="6"/>
      <c r="AP426" s="7"/>
      <c r="AQ426" s="7"/>
      <c r="AR426" s="7"/>
      <c r="AS426" s="7"/>
      <c r="AU426" s="7"/>
      <c r="AV426" s="6"/>
      <c r="AW426" s="6"/>
      <c r="AX426" s="6"/>
      <c r="AY426" s="6"/>
      <c r="AZ426" s="6"/>
      <c r="BF426" s="86"/>
    </row>
    <row r="427" spans="7:58" s="4" customFormat="1" ht="12" hidden="1" customHeight="1" outlineLevel="1" x14ac:dyDescent="0.2">
      <c r="G427" s="86">
        <f t="shared" si="36"/>
        <v>1.1448196908986834E-3</v>
      </c>
      <c r="K427" s="7"/>
      <c r="Y427" s="5"/>
      <c r="AC427" s="5"/>
      <c r="AN427" s="6"/>
      <c r="AO427" s="6"/>
      <c r="AP427" s="7"/>
      <c r="AQ427" s="7"/>
      <c r="AR427" s="7"/>
      <c r="AS427" s="7"/>
      <c r="AU427" s="7"/>
      <c r="AV427" s="6"/>
      <c r="AW427" s="6"/>
      <c r="AX427" s="6"/>
      <c r="AY427" s="6"/>
      <c r="AZ427" s="6"/>
      <c r="BF427" s="86"/>
    </row>
    <row r="428" spans="7:58" s="4" customFormat="1" ht="12" hidden="1" customHeight="1" outlineLevel="1" x14ac:dyDescent="0.2">
      <c r="G428" s="86">
        <f t="shared" si="36"/>
        <v>5.8146163493330294E-3</v>
      </c>
      <c r="K428" s="7"/>
      <c r="Y428" s="5"/>
      <c r="AC428" s="5"/>
      <c r="AN428" s="6"/>
      <c r="AO428" s="6"/>
      <c r="AP428" s="7"/>
      <c r="AQ428" s="7"/>
      <c r="AR428" s="7"/>
      <c r="AS428" s="7"/>
      <c r="AU428" s="7"/>
      <c r="AV428" s="6"/>
      <c r="AW428" s="6"/>
      <c r="AX428" s="6"/>
      <c r="AY428" s="6"/>
      <c r="AZ428" s="6"/>
      <c r="BF428" s="86"/>
    </row>
    <row r="429" spans="7:58" s="4" customFormat="1" ht="12" hidden="1" customHeight="1" outlineLevel="1" x14ac:dyDescent="0.2">
      <c r="G429" s="86">
        <f t="shared" si="36"/>
        <v>1.7299042786299158E-3</v>
      </c>
      <c r="K429" s="7"/>
      <c r="Y429" s="5"/>
      <c r="AC429" s="5"/>
      <c r="AN429" s="6"/>
      <c r="AO429" s="6"/>
      <c r="AP429" s="7"/>
      <c r="AQ429" s="7"/>
      <c r="AR429" s="7"/>
      <c r="AS429" s="7"/>
      <c r="AU429" s="7"/>
      <c r="AV429" s="6"/>
      <c r="AW429" s="6"/>
      <c r="AX429" s="6"/>
      <c r="AY429" s="6"/>
      <c r="AZ429" s="6"/>
      <c r="BF429" s="86"/>
    </row>
    <row r="430" spans="7:58" s="4" customFormat="1" ht="12" hidden="1" customHeight="1" outlineLevel="1" x14ac:dyDescent="0.2">
      <c r="G430" s="86">
        <f t="shared" si="36"/>
        <v>2.886169475871623E-3</v>
      </c>
      <c r="K430" s="7"/>
      <c r="Y430" s="5"/>
      <c r="AC430" s="5"/>
      <c r="AN430" s="6"/>
      <c r="AO430" s="6"/>
      <c r="AP430" s="7"/>
      <c r="AQ430" s="7"/>
      <c r="AR430" s="7"/>
      <c r="AS430" s="7"/>
      <c r="AU430" s="7"/>
      <c r="AV430" s="6"/>
      <c r="AW430" s="6"/>
      <c r="AX430" s="6"/>
      <c r="AY430" s="6"/>
      <c r="AZ430" s="6"/>
      <c r="BF430" s="86"/>
    </row>
    <row r="431" spans="7:58" s="4" customFormat="1" ht="12" hidden="1" customHeight="1" outlineLevel="1" x14ac:dyDescent="0.2">
      <c r="G431" s="86">
        <f t="shared" si="36"/>
        <v>2.2276937507327938E-3</v>
      </c>
      <c r="K431" s="7"/>
      <c r="Y431" s="5"/>
      <c r="AC431" s="5"/>
      <c r="AN431" s="6"/>
      <c r="AO431" s="6"/>
      <c r="AP431" s="7"/>
      <c r="AQ431" s="7"/>
      <c r="AR431" s="7"/>
      <c r="AS431" s="7"/>
      <c r="AU431" s="7"/>
      <c r="AV431" s="6"/>
      <c r="AW431" s="6"/>
      <c r="AX431" s="6"/>
      <c r="AY431" s="6"/>
      <c r="AZ431" s="6"/>
      <c r="BF431" s="86"/>
    </row>
    <row r="432" spans="7:58" s="4" customFormat="1" ht="12" hidden="1" customHeight="1" outlineLevel="1" x14ac:dyDescent="0.2">
      <c r="G432" s="86">
        <f t="shared" si="36"/>
        <v>6.5624627132800381E-3</v>
      </c>
      <c r="K432" s="7"/>
      <c r="Y432" s="5"/>
      <c r="AC432" s="5"/>
      <c r="AN432" s="6"/>
      <c r="AO432" s="6"/>
      <c r="AP432" s="7"/>
      <c r="AQ432" s="7"/>
      <c r="AR432" s="7"/>
      <c r="AS432" s="7"/>
      <c r="AU432" s="7"/>
      <c r="AV432" s="6"/>
      <c r="AW432" s="6"/>
      <c r="AX432" s="6"/>
      <c r="AY432" s="6"/>
      <c r="AZ432" s="6"/>
      <c r="BF432" s="86"/>
    </row>
    <row r="433" spans="7:58" s="4" customFormat="1" ht="12" hidden="1" customHeight="1" outlineLevel="1" x14ac:dyDescent="0.2">
      <c r="G433" s="86">
        <f t="shared" si="36"/>
        <v>2.914743745445713E-3</v>
      </c>
      <c r="K433" s="7"/>
      <c r="Y433" s="5"/>
      <c r="AC433" s="5"/>
      <c r="AN433" s="6"/>
      <c r="AO433" s="6"/>
      <c r="AP433" s="7"/>
      <c r="AQ433" s="7"/>
      <c r="AR433" s="7"/>
      <c r="AS433" s="7"/>
      <c r="AU433" s="7"/>
      <c r="AV433" s="6"/>
      <c r="AW433" s="6"/>
      <c r="AX433" s="6"/>
      <c r="AY433" s="6"/>
      <c r="AZ433" s="6"/>
      <c r="BF433" s="86"/>
    </row>
    <row r="434" spans="7:58" s="4" customFormat="1" ht="12" hidden="1" customHeight="1" outlineLevel="1" x14ac:dyDescent="0.2">
      <c r="G434" s="86">
        <f t="shared" si="36"/>
        <v>8.2007343941248468E-3</v>
      </c>
      <c r="K434" s="7"/>
      <c r="Y434" s="5"/>
      <c r="AC434" s="5"/>
      <c r="AN434" s="6"/>
      <c r="AO434" s="6"/>
      <c r="AP434" s="7"/>
      <c r="AQ434" s="7"/>
      <c r="AR434" s="7"/>
      <c r="AS434" s="7"/>
      <c r="AU434" s="7"/>
      <c r="AV434" s="6"/>
      <c r="AW434" s="6"/>
      <c r="AX434" s="6"/>
      <c r="AY434" s="6"/>
      <c r="AZ434" s="6"/>
      <c r="BF434" s="86"/>
    </row>
    <row r="435" spans="7:58" s="4" customFormat="1" ht="12" hidden="1" customHeight="1" outlineLevel="1" x14ac:dyDescent="0.2">
      <c r="G435" s="86">
        <f t="shared" si="36"/>
        <v>7.0870870870870873E-3</v>
      </c>
      <c r="K435" s="7"/>
      <c r="Y435" s="5"/>
      <c r="AC435" s="5"/>
      <c r="AN435" s="6"/>
      <c r="AO435" s="6"/>
      <c r="AP435" s="7"/>
      <c r="AQ435" s="7"/>
      <c r="AR435" s="7"/>
      <c r="AS435" s="7"/>
      <c r="AU435" s="7"/>
      <c r="AV435" s="6"/>
      <c r="AW435" s="6"/>
      <c r="AX435" s="6"/>
      <c r="AY435" s="6"/>
      <c r="AZ435" s="6"/>
      <c r="BF435" s="86"/>
    </row>
    <row r="436" spans="7:58" s="4" customFormat="1" ht="12" hidden="1" customHeight="1" outlineLevel="1" x14ac:dyDescent="0.2">
      <c r="G436" s="86">
        <f t="shared" si="36"/>
        <v>2.598322900673202E-3</v>
      </c>
      <c r="K436" s="7"/>
      <c r="Y436" s="5"/>
      <c r="AC436" s="5"/>
      <c r="AN436" s="6"/>
      <c r="AO436" s="6"/>
      <c r="AP436" s="7"/>
      <c r="AQ436" s="7"/>
      <c r="AR436" s="7"/>
      <c r="AS436" s="7"/>
      <c r="AU436" s="7"/>
      <c r="AV436" s="6"/>
      <c r="AW436" s="6"/>
      <c r="AX436" s="6"/>
      <c r="AY436" s="6"/>
      <c r="AZ436" s="6"/>
      <c r="BF436" s="86"/>
    </row>
    <row r="437" spans="7:58" s="4" customFormat="1" ht="12" hidden="1" customHeight="1" outlineLevel="1" x14ac:dyDescent="0.2">
      <c r="G437" s="86">
        <f t="shared" si="36"/>
        <v>3.5128805620608899E-4</v>
      </c>
      <c r="K437" s="7"/>
      <c r="Y437" s="5"/>
      <c r="AC437" s="5"/>
      <c r="AN437" s="6"/>
      <c r="AO437" s="6"/>
      <c r="AP437" s="7"/>
      <c r="AQ437" s="7"/>
      <c r="AR437" s="7"/>
      <c r="AS437" s="7"/>
      <c r="AU437" s="7"/>
      <c r="AV437" s="6"/>
      <c r="AW437" s="6"/>
      <c r="AX437" s="6"/>
      <c r="AY437" s="6"/>
      <c r="AZ437" s="6"/>
      <c r="BF437" s="86"/>
    </row>
    <row r="438" spans="7:58" s="4" customFormat="1" ht="12" hidden="1" customHeight="1" outlineLevel="1" x14ac:dyDescent="0.2">
      <c r="G438" s="86">
        <f t="shared" si="36"/>
        <v>6.2588568729333967E-3</v>
      </c>
      <c r="K438" s="7"/>
      <c r="Y438" s="5"/>
      <c r="AC438" s="5"/>
      <c r="AN438" s="6"/>
      <c r="AO438" s="6"/>
      <c r="AP438" s="7"/>
      <c r="AQ438" s="7"/>
      <c r="AR438" s="7"/>
      <c r="AS438" s="7"/>
      <c r="AU438" s="7"/>
      <c r="AV438" s="6"/>
      <c r="AW438" s="6"/>
      <c r="AX438" s="6"/>
      <c r="AY438" s="6"/>
      <c r="AZ438" s="6"/>
      <c r="BF438" s="86"/>
    </row>
    <row r="439" spans="7:58" s="4" customFormat="1" ht="12" hidden="1" customHeight="1" outlineLevel="1" x14ac:dyDescent="0.2">
      <c r="G439" s="86">
        <f t="shared" si="36"/>
        <v>1.1928903733746869E-3</v>
      </c>
      <c r="K439" s="7"/>
      <c r="Y439" s="5"/>
      <c r="AC439" s="5"/>
      <c r="AN439" s="6"/>
      <c r="AO439" s="6"/>
      <c r="AP439" s="7"/>
      <c r="AQ439" s="7"/>
      <c r="AR439" s="7"/>
      <c r="AS439" s="7"/>
      <c r="AU439" s="7"/>
      <c r="AV439" s="6"/>
      <c r="AW439" s="6"/>
      <c r="AX439" s="6"/>
      <c r="AY439" s="6"/>
      <c r="AZ439" s="6"/>
      <c r="BF439" s="86"/>
    </row>
    <row r="440" spans="7:58" s="4" customFormat="1" ht="12" hidden="1" customHeight="1" outlineLevel="1" x14ac:dyDescent="0.2">
      <c r="G440" s="86">
        <f t="shared" si="36"/>
        <v>1.0648714810281517E-2</v>
      </c>
      <c r="K440" s="7"/>
      <c r="Y440" s="5"/>
      <c r="AC440" s="5"/>
      <c r="AN440" s="6"/>
      <c r="AO440" s="6"/>
      <c r="AP440" s="7"/>
      <c r="AQ440" s="7"/>
      <c r="AR440" s="7"/>
      <c r="AS440" s="7"/>
      <c r="AU440" s="7"/>
      <c r="AV440" s="6"/>
      <c r="AW440" s="6"/>
      <c r="AX440" s="6"/>
      <c r="AY440" s="6"/>
      <c r="AZ440" s="6"/>
      <c r="BF440" s="86"/>
    </row>
    <row r="441" spans="7:58" s="4" customFormat="1" ht="12" hidden="1" customHeight="1" outlineLevel="1" x14ac:dyDescent="0.2">
      <c r="G441" s="86">
        <f t="shared" si="36"/>
        <v>1.6074343840261209E-2</v>
      </c>
      <c r="K441" s="7"/>
      <c r="Y441" s="5"/>
      <c r="AC441" s="5"/>
      <c r="AN441" s="6"/>
      <c r="AO441" s="6"/>
      <c r="AP441" s="7"/>
      <c r="AQ441" s="7"/>
      <c r="AR441" s="7"/>
      <c r="AS441" s="7"/>
      <c r="AU441" s="7"/>
      <c r="AV441" s="6"/>
      <c r="AW441" s="6"/>
      <c r="AX441" s="6"/>
      <c r="AY441" s="6"/>
      <c r="AZ441" s="6"/>
      <c r="BF441" s="86"/>
    </row>
    <row r="442" spans="7:58" s="4" customFormat="1" ht="12" hidden="1" customHeight="1" outlineLevel="1" x14ac:dyDescent="0.2">
      <c r="G442" s="86">
        <f t="shared" si="36"/>
        <v>1.5114578254509995E-2</v>
      </c>
      <c r="K442" s="7"/>
      <c r="Y442" s="5"/>
      <c r="AC442" s="5"/>
      <c r="AN442" s="6"/>
      <c r="AO442" s="6"/>
      <c r="AP442" s="7"/>
      <c r="AQ442" s="7"/>
      <c r="AR442" s="7"/>
      <c r="AS442" s="7"/>
      <c r="AU442" s="7"/>
      <c r="AV442" s="6"/>
      <c r="AW442" s="6"/>
      <c r="AX442" s="6"/>
      <c r="AY442" s="6"/>
      <c r="AZ442" s="6"/>
      <c r="BF442" s="86"/>
    </row>
    <row r="443" spans="7:58" s="4" customFormat="1" ht="12" hidden="1" customHeight="1" outlineLevel="1" x14ac:dyDescent="0.2">
      <c r="G443" s="86">
        <f t="shared" si="36"/>
        <v>9.1316526610644252E-2</v>
      </c>
      <c r="K443" s="7"/>
      <c r="Y443" s="5"/>
      <c r="AC443" s="5"/>
      <c r="AN443" s="6"/>
      <c r="AO443" s="6"/>
      <c r="AP443" s="7"/>
      <c r="AQ443" s="7"/>
      <c r="AR443" s="7"/>
      <c r="AS443" s="7"/>
      <c r="AU443" s="7"/>
      <c r="AV443" s="6"/>
      <c r="AW443" s="6"/>
      <c r="AX443" s="6"/>
      <c r="AY443" s="6"/>
      <c r="AZ443" s="6"/>
      <c r="BF443" s="86"/>
    </row>
    <row r="444" spans="7:58" s="4" customFormat="1" ht="12" hidden="1" customHeight="1" outlineLevel="1" x14ac:dyDescent="0.2">
      <c r="G444" s="86">
        <f t="shared" si="36"/>
        <v>6.5127970749542961E-3</v>
      </c>
      <c r="K444" s="7"/>
      <c r="Y444" s="5"/>
      <c r="AC444" s="5"/>
      <c r="AN444" s="6"/>
      <c r="AO444" s="6"/>
      <c r="AP444" s="7"/>
      <c r="AQ444" s="7"/>
      <c r="AR444" s="7"/>
      <c r="AS444" s="7"/>
      <c r="AU444" s="7"/>
      <c r="AV444" s="6"/>
      <c r="AW444" s="6"/>
      <c r="AX444" s="6"/>
      <c r="AY444" s="6"/>
      <c r="AZ444" s="6"/>
      <c r="BF444" s="86"/>
    </row>
    <row r="445" spans="7:58" s="4" customFormat="1" ht="12" hidden="1" customHeight="1" outlineLevel="1" x14ac:dyDescent="0.2">
      <c r="G445" s="86">
        <f t="shared" si="36"/>
        <v>9.2836676217765042E-3</v>
      </c>
      <c r="K445" s="7"/>
      <c r="Y445" s="5"/>
      <c r="AC445" s="5"/>
      <c r="AN445" s="6"/>
      <c r="AO445" s="6"/>
      <c r="AP445" s="7"/>
      <c r="AQ445" s="7"/>
      <c r="AR445" s="7"/>
      <c r="AS445" s="7"/>
      <c r="AU445" s="7"/>
      <c r="AV445" s="6"/>
      <c r="AW445" s="6"/>
      <c r="AX445" s="6"/>
      <c r="AY445" s="6"/>
      <c r="AZ445" s="6"/>
      <c r="BF445" s="86"/>
    </row>
    <row r="446" spans="7:58" s="4" customFormat="1" ht="12" hidden="1" customHeight="1" outlineLevel="1" x14ac:dyDescent="0.2">
      <c r="G446" s="86">
        <f t="shared" si="36"/>
        <v>1.9619157530294286E-3</v>
      </c>
      <c r="K446" s="7"/>
      <c r="Y446" s="5"/>
      <c r="AC446" s="5"/>
      <c r="AN446" s="6"/>
      <c r="AO446" s="6"/>
      <c r="AP446" s="7"/>
      <c r="AQ446" s="7"/>
      <c r="AR446" s="7"/>
      <c r="AS446" s="7"/>
      <c r="AU446" s="7"/>
      <c r="AV446" s="6"/>
      <c r="AW446" s="6"/>
      <c r="AX446" s="6"/>
      <c r="AY446" s="6"/>
      <c r="AZ446" s="6"/>
      <c r="BF446" s="86"/>
    </row>
    <row r="447" spans="7:58" s="4" customFormat="1" ht="12" hidden="1" customHeight="1" outlineLevel="1" x14ac:dyDescent="0.2">
      <c r="G447" s="86">
        <f t="shared" si="36"/>
        <v>2.5151529613897682E-2</v>
      </c>
      <c r="K447" s="7"/>
      <c r="Y447" s="5"/>
      <c r="AC447" s="5"/>
      <c r="AN447" s="6"/>
      <c r="AO447" s="6"/>
      <c r="AP447" s="7"/>
      <c r="AQ447" s="7"/>
      <c r="AR447" s="7"/>
      <c r="AS447" s="7"/>
      <c r="AU447" s="7"/>
      <c r="AV447" s="6"/>
      <c r="AW447" s="6"/>
      <c r="AX447" s="6"/>
      <c r="AY447" s="6"/>
      <c r="AZ447" s="6"/>
      <c r="BF447" s="86"/>
    </row>
    <row r="448" spans="7:58" s="4" customFormat="1" ht="12" hidden="1" customHeight="1" outlineLevel="1" x14ac:dyDescent="0.2">
      <c r="G448" s="86">
        <f t="shared" si="36"/>
        <v>1.3863773357444244E-2</v>
      </c>
      <c r="K448" s="7"/>
      <c r="Y448" s="5"/>
      <c r="AC448" s="5"/>
      <c r="AN448" s="6"/>
      <c r="AO448" s="6"/>
      <c r="AP448" s="7"/>
      <c r="AQ448" s="7"/>
      <c r="AR448" s="7"/>
      <c r="AS448" s="7"/>
      <c r="AU448" s="7"/>
      <c r="AV448" s="6"/>
      <c r="AW448" s="6"/>
      <c r="AX448" s="6"/>
      <c r="AY448" s="6"/>
      <c r="AZ448" s="6"/>
      <c r="BF448" s="86"/>
    </row>
    <row r="449" spans="7:58" s="4" customFormat="1" ht="12" hidden="1" customHeight="1" outlineLevel="1" x14ac:dyDescent="0.2">
      <c r="G449" s="86">
        <f t="shared" si="36"/>
        <v>9.839212862970962E-3</v>
      </c>
      <c r="K449" s="7"/>
      <c r="Y449" s="5"/>
      <c r="AC449" s="5"/>
      <c r="AN449" s="6"/>
      <c r="AO449" s="6"/>
      <c r="AP449" s="7"/>
      <c r="AQ449" s="7"/>
      <c r="AR449" s="7"/>
      <c r="AS449" s="7"/>
      <c r="AU449" s="7"/>
      <c r="AV449" s="6"/>
      <c r="AW449" s="6"/>
      <c r="AX449" s="6"/>
      <c r="AY449" s="6"/>
      <c r="AZ449" s="6"/>
      <c r="BF449" s="86"/>
    </row>
    <row r="450" spans="7:58" s="4" customFormat="1" ht="12" hidden="1" customHeight="1" outlineLevel="1" x14ac:dyDescent="0.2">
      <c r="G450" s="86">
        <f t="shared" si="36"/>
        <v>3.3931168201648087E-3</v>
      </c>
      <c r="K450" s="7"/>
      <c r="Y450" s="5"/>
      <c r="AC450" s="5"/>
      <c r="AN450" s="6"/>
      <c r="AO450" s="6"/>
      <c r="AP450" s="7"/>
      <c r="AQ450" s="7"/>
      <c r="AR450" s="7"/>
      <c r="AS450" s="7"/>
      <c r="AU450" s="7"/>
      <c r="AV450" s="6"/>
      <c r="AW450" s="6"/>
      <c r="AX450" s="6"/>
      <c r="AY450" s="6"/>
      <c r="AZ450" s="6"/>
      <c r="BF450" s="86"/>
    </row>
    <row r="451" spans="7:58" s="4" customFormat="1" ht="12" hidden="1" customHeight="1" outlineLevel="1" x14ac:dyDescent="0.2">
      <c r="G451" s="86">
        <f t="shared" si="36"/>
        <v>3.9071749940800381E-3</v>
      </c>
      <c r="K451" s="7"/>
      <c r="Y451" s="5"/>
      <c r="AC451" s="5"/>
      <c r="AN451" s="6"/>
      <c r="AO451" s="6"/>
      <c r="AP451" s="7"/>
      <c r="AQ451" s="7"/>
      <c r="AR451" s="7"/>
      <c r="AS451" s="7"/>
      <c r="AU451" s="7"/>
      <c r="AV451" s="6"/>
      <c r="AW451" s="6"/>
      <c r="AX451" s="6"/>
      <c r="AY451" s="6"/>
      <c r="AZ451" s="6"/>
      <c r="BF451" s="86"/>
    </row>
    <row r="452" spans="7:58" s="4" customFormat="1" ht="12" hidden="1" customHeight="1" outlineLevel="1" x14ac:dyDescent="0.2">
      <c r="G452" s="86">
        <f t="shared" si="36"/>
        <v>1.1621150493898896E-2</v>
      </c>
      <c r="K452" s="7"/>
      <c r="Y452" s="5"/>
      <c r="AC452" s="5"/>
      <c r="AN452" s="6"/>
      <c r="AO452" s="6"/>
      <c r="AP452" s="7"/>
      <c r="AQ452" s="7"/>
      <c r="AR452" s="7"/>
      <c r="AS452" s="7"/>
      <c r="AU452" s="7"/>
      <c r="AV452" s="6"/>
      <c r="AW452" s="6"/>
      <c r="AX452" s="6"/>
      <c r="AY452" s="6"/>
      <c r="AZ452" s="6"/>
      <c r="BF452" s="86"/>
    </row>
    <row r="453" spans="7:58" s="4" customFormat="1" ht="12" hidden="1" customHeight="1" outlineLevel="1" x14ac:dyDescent="0.2">
      <c r="G453" s="86">
        <f t="shared" si="36"/>
        <v>1.4767692831989094E-3</v>
      </c>
      <c r="K453" s="7"/>
      <c r="Y453" s="5"/>
      <c r="AC453" s="5"/>
      <c r="AN453" s="6"/>
      <c r="AO453" s="6"/>
      <c r="AP453" s="7"/>
      <c r="AQ453" s="7"/>
      <c r="AR453" s="7"/>
      <c r="AS453" s="7"/>
      <c r="AU453" s="7"/>
      <c r="AV453" s="6"/>
      <c r="AW453" s="6"/>
      <c r="AX453" s="6"/>
      <c r="AY453" s="6"/>
      <c r="AZ453" s="6"/>
      <c r="BF453" s="86"/>
    </row>
    <row r="454" spans="7:58" s="4" customFormat="1" ht="12" hidden="1" customHeight="1" outlineLevel="1" x14ac:dyDescent="0.2">
      <c r="G454" s="86">
        <f t="shared" si="36"/>
        <v>9.0009000900090005E-4</v>
      </c>
      <c r="K454" s="7"/>
      <c r="Y454" s="5"/>
      <c r="AC454" s="5"/>
      <c r="AN454" s="6"/>
      <c r="AO454" s="6"/>
      <c r="AP454" s="7"/>
      <c r="AQ454" s="7"/>
      <c r="AR454" s="7"/>
      <c r="AS454" s="7"/>
      <c r="AU454" s="7"/>
      <c r="AV454" s="6"/>
      <c r="AW454" s="6"/>
      <c r="AX454" s="6"/>
      <c r="AY454" s="6"/>
      <c r="AZ454" s="6"/>
      <c r="BF454" s="86"/>
    </row>
    <row r="455" spans="7:58" s="4" customFormat="1" ht="12" hidden="1" customHeight="1" outlineLevel="1" x14ac:dyDescent="0.2">
      <c r="G455" s="86">
        <f t="shared" si="36"/>
        <v>3.4663983003466398E-3</v>
      </c>
      <c r="K455" s="7"/>
      <c r="Y455" s="5"/>
      <c r="AC455" s="5"/>
      <c r="AN455" s="6"/>
      <c r="AO455" s="6"/>
      <c r="AP455" s="7"/>
      <c r="AQ455" s="7"/>
      <c r="AR455" s="7"/>
      <c r="AS455" s="7"/>
      <c r="AU455" s="7"/>
      <c r="AV455" s="6"/>
      <c r="AW455" s="6"/>
      <c r="AX455" s="6"/>
      <c r="AY455" s="6"/>
      <c r="AZ455" s="6"/>
      <c r="BF455" s="86"/>
    </row>
    <row r="456" spans="7:58" s="4" customFormat="1" ht="12" hidden="1" customHeight="1" outlineLevel="1" x14ac:dyDescent="0.2">
      <c r="G456" s="86">
        <f t="shared" si="36"/>
        <v>2.7155465037338763E-3</v>
      </c>
      <c r="K456" s="7"/>
      <c r="Y456" s="5"/>
      <c r="AC456" s="5"/>
      <c r="AN456" s="6"/>
      <c r="AO456" s="6"/>
      <c r="AP456" s="7"/>
      <c r="AQ456" s="7"/>
      <c r="AR456" s="7"/>
      <c r="AS456" s="7"/>
      <c r="AU456" s="7"/>
      <c r="AV456" s="6"/>
      <c r="AW456" s="6"/>
      <c r="AX456" s="6"/>
      <c r="AY456" s="6"/>
      <c r="AZ456" s="6"/>
      <c r="BF456" s="86"/>
    </row>
    <row r="457" spans="7:58" s="4" customFormat="1" ht="12" hidden="1" customHeight="1" outlineLevel="1" x14ac:dyDescent="0.2">
      <c r="G457" s="86">
        <f t="shared" si="36"/>
        <v>1.701258931609391E-3</v>
      </c>
      <c r="K457" s="7"/>
      <c r="Y457" s="5"/>
      <c r="AC457" s="5"/>
      <c r="AN457" s="6"/>
      <c r="AO457" s="6"/>
      <c r="AP457" s="7"/>
      <c r="AQ457" s="7"/>
      <c r="AR457" s="7"/>
      <c r="AS457" s="7"/>
      <c r="AU457" s="7"/>
      <c r="AV457" s="6"/>
      <c r="AW457" s="6"/>
      <c r="AX457" s="6"/>
      <c r="AY457" s="6"/>
      <c r="AZ457" s="6"/>
      <c r="BF457" s="86"/>
    </row>
    <row r="458" spans="7:58" s="4" customFormat="1" ht="12" hidden="1" customHeight="1" outlineLevel="1" x14ac:dyDescent="0.2">
      <c r="G458" s="86">
        <f t="shared" si="36"/>
        <v>4.8298326406829156E-3</v>
      </c>
      <c r="K458" s="7"/>
      <c r="Y458" s="5"/>
      <c r="AC458" s="5"/>
      <c r="AN458" s="6"/>
      <c r="AO458" s="6"/>
      <c r="AP458" s="7"/>
      <c r="AQ458" s="7"/>
      <c r="AR458" s="7"/>
      <c r="AS458" s="7"/>
      <c r="AU458" s="7"/>
      <c r="AV458" s="6"/>
      <c r="AW458" s="6"/>
      <c r="AX458" s="6"/>
      <c r="AY458" s="6"/>
      <c r="AZ458" s="6"/>
      <c r="BF458" s="86"/>
    </row>
    <row r="459" spans="7:58" s="4" customFormat="1" ht="12" hidden="1" customHeight="1" outlineLevel="1" x14ac:dyDescent="0.2">
      <c r="G459" s="86">
        <f t="shared" si="36"/>
        <v>2.0224719101123597E-3</v>
      </c>
      <c r="K459" s="7"/>
      <c r="Y459" s="5"/>
      <c r="AC459" s="5"/>
      <c r="AN459" s="6"/>
      <c r="AO459" s="6"/>
      <c r="AP459" s="7"/>
      <c r="AQ459" s="7"/>
      <c r="AR459" s="7"/>
      <c r="AS459" s="7"/>
      <c r="AU459" s="7"/>
      <c r="AV459" s="6"/>
      <c r="AW459" s="6"/>
      <c r="AX459" s="6"/>
      <c r="AY459" s="6"/>
      <c r="AZ459" s="6"/>
      <c r="BF459" s="86"/>
    </row>
    <row r="460" spans="7:58" s="4" customFormat="1" ht="12" hidden="1" customHeight="1" outlineLevel="1" x14ac:dyDescent="0.2">
      <c r="G460" s="86">
        <f t="shared" si="36"/>
        <v>1.1160714285714285E-4</v>
      </c>
      <c r="K460" s="7"/>
      <c r="Y460" s="5"/>
      <c r="AC460" s="5"/>
      <c r="AN460" s="6"/>
      <c r="AO460" s="6"/>
      <c r="AP460" s="7"/>
      <c r="AQ460" s="7"/>
      <c r="AR460" s="7"/>
      <c r="AS460" s="7"/>
      <c r="AU460" s="7"/>
      <c r="AV460" s="6"/>
      <c r="AW460" s="6"/>
      <c r="AX460" s="6"/>
      <c r="AY460" s="6"/>
      <c r="AZ460" s="6"/>
      <c r="BF460" s="86"/>
    </row>
    <row r="461" spans="7:58" s="4" customFormat="1" ht="12" hidden="1" customHeight="1" outlineLevel="1" x14ac:dyDescent="0.2">
      <c r="G461" s="86">
        <f t="shared" si="36"/>
        <v>1.5548645046645935E-3</v>
      </c>
      <c r="K461" s="7"/>
      <c r="Y461" s="5"/>
      <c r="AC461" s="5"/>
      <c r="AN461" s="6"/>
      <c r="AO461" s="6"/>
      <c r="AP461" s="7"/>
      <c r="AQ461" s="7"/>
      <c r="AR461" s="7"/>
      <c r="AS461" s="7"/>
      <c r="AU461" s="7"/>
      <c r="AV461" s="6"/>
      <c r="AW461" s="6"/>
      <c r="AX461" s="6"/>
      <c r="AY461" s="6"/>
      <c r="AZ461" s="6"/>
      <c r="BF461" s="86"/>
    </row>
    <row r="462" spans="7:58" s="4" customFormat="1" ht="12" hidden="1" customHeight="1" outlineLevel="1" x14ac:dyDescent="0.2">
      <c r="G462" s="86">
        <f t="shared" si="36"/>
        <v>2.3408761565042917E-3</v>
      </c>
      <c r="K462" s="7"/>
      <c r="Y462" s="5"/>
      <c r="AC462" s="5"/>
      <c r="AN462" s="6"/>
      <c r="AO462" s="6"/>
      <c r="AP462" s="7"/>
      <c r="AQ462" s="7"/>
      <c r="AR462" s="7"/>
      <c r="AS462" s="7"/>
      <c r="AU462" s="7"/>
      <c r="AV462" s="6"/>
      <c r="AW462" s="6"/>
      <c r="AX462" s="6"/>
      <c r="AY462" s="6"/>
      <c r="AZ462" s="6"/>
      <c r="BF462" s="86"/>
    </row>
    <row r="463" spans="7:58" s="4" customFormat="1" ht="12" hidden="1" customHeight="1" outlineLevel="1" x14ac:dyDescent="0.2">
      <c r="G463" s="86">
        <f t="shared" si="36"/>
        <v>2.2321428571428571E-4</v>
      </c>
      <c r="K463" s="7"/>
      <c r="Y463" s="5"/>
      <c r="AC463" s="5"/>
      <c r="AN463" s="6"/>
      <c r="AO463" s="6"/>
      <c r="AP463" s="7"/>
      <c r="AQ463" s="7"/>
      <c r="AR463" s="7"/>
      <c r="AS463" s="7"/>
      <c r="AU463" s="7"/>
      <c r="AV463" s="6"/>
      <c r="AW463" s="6"/>
      <c r="AX463" s="6"/>
      <c r="AY463" s="6"/>
      <c r="AZ463" s="6"/>
      <c r="BF463" s="86"/>
    </row>
    <row r="464" spans="7:58" s="4" customFormat="1" ht="12" hidden="1" customHeight="1" outlineLevel="1" x14ac:dyDescent="0.2">
      <c r="G464" s="86">
        <f t="shared" si="36"/>
        <v>1.6861510791366906E-3</v>
      </c>
      <c r="K464" s="7"/>
      <c r="Y464" s="5"/>
      <c r="AC464" s="5"/>
      <c r="AN464" s="6"/>
      <c r="AO464" s="6"/>
      <c r="AP464" s="7"/>
      <c r="AQ464" s="7"/>
      <c r="AR464" s="7"/>
      <c r="AS464" s="7"/>
      <c r="AU464" s="7"/>
      <c r="AV464" s="6"/>
      <c r="AW464" s="6"/>
      <c r="AX464" s="6"/>
      <c r="AY464" s="6"/>
      <c r="AZ464" s="6"/>
      <c r="BF464" s="86"/>
    </row>
    <row r="465" spans="7:58" s="4" customFormat="1" ht="12" hidden="1" customHeight="1" outlineLevel="1" x14ac:dyDescent="0.2">
      <c r="G465" s="86">
        <f t="shared" si="36"/>
        <v>5.806010928961749E-3</v>
      </c>
      <c r="K465" s="7"/>
      <c r="Y465" s="5"/>
      <c r="AC465" s="5"/>
      <c r="AN465" s="6"/>
      <c r="AO465" s="6"/>
      <c r="AP465" s="7"/>
      <c r="AQ465" s="7"/>
      <c r="AR465" s="7"/>
      <c r="AS465" s="7"/>
      <c r="AU465" s="7"/>
      <c r="AV465" s="6"/>
      <c r="AW465" s="6"/>
      <c r="AX465" s="6"/>
      <c r="AY465" s="6"/>
      <c r="AZ465" s="6"/>
      <c r="BF465" s="86"/>
    </row>
    <row r="466" spans="7:58" s="4" customFormat="1" ht="12" hidden="1" customHeight="1" outlineLevel="1" x14ac:dyDescent="0.2">
      <c r="G466" s="86">
        <f t="shared" si="36"/>
        <v>3.3846872082166201E-3</v>
      </c>
      <c r="K466" s="7"/>
      <c r="Y466" s="5"/>
      <c r="AC466" s="5"/>
      <c r="AN466" s="6"/>
      <c r="AO466" s="6"/>
      <c r="AP466" s="7"/>
      <c r="AQ466" s="7"/>
      <c r="AR466" s="7"/>
      <c r="AS466" s="7"/>
      <c r="AU466" s="7"/>
      <c r="AV466" s="6"/>
      <c r="AW466" s="6"/>
      <c r="AX466" s="6"/>
      <c r="AY466" s="6"/>
      <c r="AZ466" s="6"/>
      <c r="BF466" s="86"/>
    </row>
    <row r="467" spans="7:58" s="4" customFormat="1" ht="12" hidden="1" customHeight="1" outlineLevel="1" x14ac:dyDescent="0.2">
      <c r="G467" s="86">
        <f t="shared" si="36"/>
        <v>8.7487049614366295E-3</v>
      </c>
      <c r="K467" s="7"/>
      <c r="Y467" s="5"/>
      <c r="AC467" s="5"/>
      <c r="AN467" s="6"/>
      <c r="AO467" s="6"/>
      <c r="AP467" s="7"/>
      <c r="AQ467" s="7"/>
      <c r="AR467" s="7"/>
      <c r="AS467" s="7"/>
      <c r="AU467" s="7"/>
      <c r="AV467" s="6"/>
      <c r="AW467" s="6"/>
      <c r="AX467" s="6"/>
      <c r="AY467" s="6"/>
      <c r="AZ467" s="6"/>
      <c r="BF467" s="86"/>
    </row>
    <row r="468" spans="7:58" s="4" customFormat="1" ht="12" hidden="1" customHeight="1" outlineLevel="1" x14ac:dyDescent="0.2">
      <c r="G468" s="86">
        <f t="shared" si="36"/>
        <v>1.015880429705745E-2</v>
      </c>
      <c r="K468" s="7"/>
      <c r="Y468" s="5"/>
      <c r="AC468" s="5"/>
      <c r="AN468" s="6"/>
      <c r="AO468" s="6"/>
      <c r="AP468" s="7"/>
      <c r="AQ468" s="7"/>
      <c r="AR468" s="7"/>
      <c r="AS468" s="7"/>
      <c r="AU468" s="7"/>
      <c r="AV468" s="6"/>
      <c r="AW468" s="6"/>
      <c r="AX468" s="6"/>
      <c r="AY468" s="6"/>
      <c r="AZ468" s="6"/>
      <c r="BF468" s="86"/>
    </row>
    <row r="469" spans="7:58" s="4" customFormat="1" ht="12" hidden="1" customHeight="1" outlineLevel="1" x14ac:dyDescent="0.2">
      <c r="G469" s="86">
        <f t="shared" si="36"/>
        <v>5.9034610487324925E-3</v>
      </c>
      <c r="K469" s="7"/>
      <c r="Y469" s="5"/>
      <c r="AC469" s="5"/>
      <c r="AN469" s="6"/>
      <c r="AO469" s="6"/>
      <c r="AP469" s="7"/>
      <c r="AQ469" s="7"/>
      <c r="AR469" s="7"/>
      <c r="AS469" s="7"/>
      <c r="AU469" s="7"/>
      <c r="AV469" s="6"/>
      <c r="AW469" s="6"/>
      <c r="AX469" s="6"/>
      <c r="AY469" s="6"/>
      <c r="AZ469" s="6"/>
      <c r="BF469" s="86"/>
    </row>
    <row r="470" spans="7:58" s="4" customFormat="1" ht="12" hidden="1" customHeight="1" outlineLevel="1" x14ac:dyDescent="0.2">
      <c r="G470" s="86">
        <f t="shared" si="36"/>
        <v>4.538049802187573E-3</v>
      </c>
      <c r="K470" s="7"/>
      <c r="Y470" s="5"/>
      <c r="AC470" s="5"/>
      <c r="AN470" s="6"/>
      <c r="AO470" s="6"/>
      <c r="AP470" s="7"/>
      <c r="AQ470" s="7"/>
      <c r="AR470" s="7"/>
      <c r="AS470" s="7"/>
      <c r="AU470" s="7"/>
      <c r="AV470" s="6"/>
      <c r="AW470" s="6"/>
      <c r="AX470" s="6"/>
      <c r="AY470" s="6"/>
      <c r="AZ470" s="6"/>
      <c r="BF470" s="86"/>
    </row>
    <row r="471" spans="7:58" s="4" customFormat="1" ht="12" hidden="1" customHeight="1" outlineLevel="1" x14ac:dyDescent="0.2">
      <c r="G471" s="86">
        <f t="shared" si="36"/>
        <v>3.8323075136453373E-3</v>
      </c>
      <c r="K471" s="7"/>
      <c r="Y471" s="5"/>
      <c r="AC471" s="5"/>
      <c r="AN471" s="6"/>
      <c r="AO471" s="6"/>
      <c r="AP471" s="7"/>
      <c r="AQ471" s="7"/>
      <c r="AR471" s="7"/>
      <c r="AS471" s="7"/>
      <c r="AU471" s="7"/>
      <c r="AV471" s="6"/>
      <c r="AW471" s="6"/>
      <c r="AX471" s="6"/>
      <c r="AY471" s="6"/>
      <c r="AZ471" s="6"/>
      <c r="BF471" s="86"/>
    </row>
    <row r="472" spans="7:58" s="4" customFormat="1" ht="12" hidden="1" customHeight="1" outlineLevel="1" x14ac:dyDescent="0.2">
      <c r="G472" s="86">
        <f t="shared" si="36"/>
        <v>6.3760723394389058E-3</v>
      </c>
      <c r="K472" s="7"/>
      <c r="Y472" s="5"/>
      <c r="AC472" s="5"/>
      <c r="AN472" s="6"/>
      <c r="AO472" s="6"/>
      <c r="AP472" s="7"/>
      <c r="AQ472" s="7"/>
      <c r="AR472" s="7"/>
      <c r="AS472" s="7"/>
      <c r="AU472" s="7"/>
      <c r="AV472" s="6"/>
      <c r="AW472" s="6"/>
      <c r="AX472" s="6"/>
      <c r="AY472" s="6"/>
      <c r="AZ472" s="6"/>
      <c r="BF472" s="86"/>
    </row>
    <row r="473" spans="7:58" s="4" customFormat="1" ht="12" hidden="1" customHeight="1" outlineLevel="1" x14ac:dyDescent="0.2">
      <c r="G473" s="86">
        <f t="shared" si="36"/>
        <v>2.1010855608731178E-3</v>
      </c>
      <c r="K473" s="7"/>
      <c r="Y473" s="5"/>
      <c r="AC473" s="5"/>
      <c r="AN473" s="6"/>
      <c r="AO473" s="6"/>
      <c r="AP473" s="7"/>
      <c r="AQ473" s="7"/>
      <c r="AR473" s="7"/>
      <c r="AS473" s="7"/>
      <c r="AU473" s="7"/>
      <c r="AV473" s="6"/>
      <c r="AW473" s="6"/>
      <c r="AX473" s="6"/>
      <c r="AY473" s="6"/>
      <c r="AZ473" s="6"/>
      <c r="BF473" s="86"/>
    </row>
    <row r="474" spans="7:58" s="4" customFormat="1" ht="12" hidden="1" customHeight="1" outlineLevel="1" x14ac:dyDescent="0.2">
      <c r="G474" s="86">
        <f t="shared" si="36"/>
        <v>1.5093463369325439E-3</v>
      </c>
      <c r="K474" s="7"/>
      <c r="Y474" s="5"/>
      <c r="AC474" s="5"/>
      <c r="AN474" s="6"/>
      <c r="AO474" s="6"/>
      <c r="AP474" s="7"/>
      <c r="AQ474" s="7"/>
      <c r="AR474" s="7"/>
      <c r="AS474" s="7"/>
      <c r="AU474" s="7"/>
      <c r="AV474" s="6"/>
      <c r="AW474" s="6"/>
      <c r="AX474" s="6"/>
      <c r="AY474" s="6"/>
      <c r="AZ474" s="6"/>
      <c r="BF474" s="86"/>
    </row>
    <row r="475" spans="7:58" s="4" customFormat="1" ht="12" hidden="1" customHeight="1" outlineLevel="1" x14ac:dyDescent="0.2">
      <c r="G475" s="86">
        <f t="shared" si="36"/>
        <v>0</v>
      </c>
      <c r="K475" s="7"/>
      <c r="Y475" s="5"/>
      <c r="AC475" s="5"/>
      <c r="AN475" s="6"/>
      <c r="AO475" s="6"/>
      <c r="AP475" s="7"/>
      <c r="AQ475" s="7"/>
      <c r="AR475" s="7"/>
      <c r="AS475" s="7"/>
      <c r="AU475" s="7"/>
      <c r="AV475" s="6"/>
      <c r="AW475" s="6"/>
      <c r="AX475" s="6"/>
      <c r="AY475" s="6"/>
      <c r="AZ475" s="6"/>
      <c r="BF475" s="86"/>
    </row>
    <row r="476" spans="7:58" s="4" customFormat="1" ht="12" hidden="1" customHeight="1" outlineLevel="1" x14ac:dyDescent="0.2">
      <c r="G476" s="86">
        <f t="shared" si="36"/>
        <v>4.77021524141943E-3</v>
      </c>
      <c r="K476" s="7"/>
      <c r="Y476" s="5"/>
      <c r="AC476" s="5"/>
      <c r="AN476" s="6"/>
      <c r="AO476" s="6"/>
      <c r="AP476" s="7"/>
      <c r="AQ476" s="7"/>
      <c r="AR476" s="7"/>
      <c r="AS476" s="7"/>
      <c r="AU476" s="7"/>
      <c r="AV476" s="6"/>
      <c r="AW476" s="6"/>
      <c r="AX476" s="6"/>
      <c r="AY476" s="6"/>
      <c r="AZ476" s="6"/>
      <c r="BF476" s="86"/>
    </row>
    <row r="477" spans="7:58" s="4" customFormat="1" ht="12" hidden="1" customHeight="1" outlineLevel="1" x14ac:dyDescent="0.2">
      <c r="G477" s="86">
        <f t="shared" ref="G477:G540" si="37">ABS(G213)</f>
        <v>8.3031224418196707E-3</v>
      </c>
      <c r="K477" s="7"/>
      <c r="Y477" s="5"/>
      <c r="AC477" s="5"/>
      <c r="AN477" s="6"/>
      <c r="AO477" s="6"/>
      <c r="AP477" s="7"/>
      <c r="AQ477" s="7"/>
      <c r="AR477" s="7"/>
      <c r="AS477" s="7"/>
      <c r="AU477" s="7"/>
      <c r="AV477" s="6"/>
      <c r="AW477" s="6"/>
      <c r="AX477" s="6"/>
      <c r="AY477" s="6"/>
      <c r="AZ477" s="6"/>
      <c r="BF477" s="86"/>
    </row>
    <row r="478" spans="7:58" s="4" customFormat="1" ht="12" hidden="1" customHeight="1" outlineLevel="1" x14ac:dyDescent="0.2">
      <c r="G478" s="86">
        <f t="shared" si="37"/>
        <v>3.0345471521942111E-3</v>
      </c>
      <c r="K478" s="7"/>
      <c r="Y478" s="5"/>
      <c r="AC478" s="5"/>
      <c r="AN478" s="6"/>
      <c r="AO478" s="6"/>
      <c r="AP478" s="7"/>
      <c r="AQ478" s="7"/>
      <c r="AR478" s="7"/>
      <c r="AS478" s="7"/>
      <c r="AU478" s="7"/>
      <c r="AV478" s="6"/>
      <c r="AW478" s="6"/>
      <c r="AX478" s="6"/>
      <c r="AY478" s="6"/>
      <c r="AZ478" s="6"/>
      <c r="BF478" s="86"/>
    </row>
    <row r="479" spans="7:58" s="4" customFormat="1" ht="12" hidden="1" customHeight="1" outlineLevel="1" x14ac:dyDescent="0.2">
      <c r="G479" s="86">
        <f t="shared" si="37"/>
        <v>4.2090494563311121E-3</v>
      </c>
      <c r="K479" s="7"/>
      <c r="Y479" s="5"/>
      <c r="AC479" s="5"/>
      <c r="AN479" s="6"/>
      <c r="AO479" s="6"/>
      <c r="AP479" s="7"/>
      <c r="AQ479" s="7"/>
      <c r="AR479" s="7"/>
      <c r="AS479" s="7"/>
      <c r="AU479" s="7"/>
      <c r="AV479" s="6"/>
      <c r="AW479" s="6"/>
      <c r="AX479" s="6"/>
      <c r="AY479" s="6"/>
      <c r="AZ479" s="6"/>
      <c r="BF479" s="86"/>
    </row>
    <row r="480" spans="7:58" s="4" customFormat="1" ht="12" hidden="1" customHeight="1" outlineLevel="1" x14ac:dyDescent="0.2">
      <c r="G480" s="86">
        <f t="shared" si="37"/>
        <v>1.6194331983805667E-3</v>
      </c>
      <c r="K480" s="7"/>
      <c r="Y480" s="5"/>
      <c r="AC480" s="5"/>
      <c r="AN480" s="6"/>
      <c r="AO480" s="6"/>
      <c r="AP480" s="7"/>
      <c r="AQ480" s="7"/>
      <c r="AR480" s="7"/>
      <c r="AS480" s="7"/>
      <c r="AU480" s="7"/>
      <c r="AV480" s="6"/>
      <c r="AW480" s="6"/>
      <c r="AX480" s="6"/>
      <c r="AY480" s="6"/>
      <c r="AZ480" s="6"/>
      <c r="BF480" s="86"/>
    </row>
    <row r="481" spans="7:58" s="4" customFormat="1" ht="12" hidden="1" customHeight="1" outlineLevel="1" x14ac:dyDescent="0.2">
      <c r="G481" s="86">
        <f t="shared" si="37"/>
        <v>1.2518493228633209E-3</v>
      </c>
      <c r="K481" s="7"/>
      <c r="Y481" s="5"/>
      <c r="AC481" s="5"/>
      <c r="AN481" s="6"/>
      <c r="AO481" s="6"/>
      <c r="AP481" s="7"/>
      <c r="AQ481" s="7"/>
      <c r="AR481" s="7"/>
      <c r="AS481" s="7"/>
      <c r="AU481" s="7"/>
      <c r="AV481" s="6"/>
      <c r="AW481" s="6"/>
      <c r="AX481" s="6"/>
      <c r="AY481" s="6"/>
      <c r="AZ481" s="6"/>
      <c r="BF481" s="86"/>
    </row>
    <row r="482" spans="7:58" s="4" customFormat="1" ht="12" hidden="1" customHeight="1" outlineLevel="1" x14ac:dyDescent="0.2">
      <c r="G482" s="86">
        <f t="shared" si="37"/>
        <v>1.599817163752714E-3</v>
      </c>
      <c r="K482" s="7"/>
      <c r="Y482" s="5"/>
      <c r="AC482" s="5"/>
      <c r="AN482" s="6"/>
      <c r="AO482" s="6"/>
      <c r="AP482" s="7"/>
      <c r="AQ482" s="7"/>
      <c r="AR482" s="7"/>
      <c r="AS482" s="7"/>
      <c r="AU482" s="7"/>
      <c r="AV482" s="6"/>
      <c r="AW482" s="6"/>
      <c r="AX482" s="6"/>
      <c r="AY482" s="6"/>
      <c r="AZ482" s="6"/>
      <c r="BF482" s="86"/>
    </row>
    <row r="483" spans="7:58" s="4" customFormat="1" ht="12" hidden="1" customHeight="1" outlineLevel="1" x14ac:dyDescent="0.2">
      <c r="G483" s="86">
        <f t="shared" si="37"/>
        <v>1.2997111752943791E-2</v>
      </c>
      <c r="K483" s="7"/>
      <c r="Y483" s="5"/>
      <c r="AC483" s="5"/>
      <c r="AN483" s="6"/>
      <c r="AO483" s="6"/>
      <c r="AP483" s="7"/>
      <c r="AQ483" s="7"/>
      <c r="AR483" s="7"/>
      <c r="AS483" s="7"/>
      <c r="AU483" s="7"/>
      <c r="AV483" s="6"/>
      <c r="AW483" s="6"/>
      <c r="AX483" s="6"/>
      <c r="AY483" s="6"/>
      <c r="AZ483" s="6"/>
      <c r="BF483" s="86"/>
    </row>
    <row r="484" spans="7:58" s="4" customFormat="1" ht="12" hidden="1" customHeight="1" outlineLevel="1" x14ac:dyDescent="0.2">
      <c r="G484" s="86">
        <f t="shared" si="37"/>
        <v>6.6622251832111927E-3</v>
      </c>
      <c r="K484" s="7"/>
      <c r="Y484" s="5"/>
      <c r="AC484" s="5"/>
      <c r="AN484" s="6"/>
      <c r="AO484" s="6"/>
      <c r="AP484" s="7"/>
      <c r="AQ484" s="7"/>
      <c r="AR484" s="7"/>
      <c r="AS484" s="7"/>
      <c r="AU484" s="7"/>
      <c r="AV484" s="6"/>
      <c r="AW484" s="6"/>
      <c r="AX484" s="6"/>
      <c r="AY484" s="6"/>
      <c r="AZ484" s="6"/>
      <c r="BF484" s="86"/>
    </row>
    <row r="485" spans="7:58" s="4" customFormat="1" ht="12" hidden="1" customHeight="1" outlineLevel="1" x14ac:dyDescent="0.2">
      <c r="G485" s="86">
        <f t="shared" si="37"/>
        <v>8.9365504915102768E-4</v>
      </c>
      <c r="K485" s="7"/>
      <c r="Y485" s="5"/>
      <c r="AC485" s="5"/>
      <c r="AN485" s="6"/>
      <c r="AO485" s="6"/>
      <c r="AP485" s="7"/>
      <c r="AQ485" s="7"/>
      <c r="AR485" s="7"/>
      <c r="AS485" s="7"/>
      <c r="AU485" s="7"/>
      <c r="AV485" s="6"/>
      <c r="AW485" s="6"/>
      <c r="AX485" s="6"/>
      <c r="AY485" s="6"/>
      <c r="AZ485" s="6"/>
      <c r="BF485" s="86"/>
    </row>
    <row r="486" spans="7:58" s="4" customFormat="1" ht="12" hidden="1" customHeight="1" outlineLevel="1" x14ac:dyDescent="0.2">
      <c r="G486" s="86">
        <f t="shared" si="37"/>
        <v>2.4553571428571428E-3</v>
      </c>
      <c r="K486" s="7"/>
      <c r="Y486" s="5"/>
      <c r="AC486" s="5"/>
      <c r="AN486" s="6"/>
      <c r="AO486" s="6"/>
      <c r="AP486" s="7"/>
      <c r="AQ486" s="7"/>
      <c r="AR486" s="7"/>
      <c r="AS486" s="7"/>
      <c r="AU486" s="7"/>
      <c r="AV486" s="6"/>
      <c r="AW486" s="6"/>
      <c r="AX486" s="6"/>
      <c r="AY486" s="6"/>
      <c r="AZ486" s="6"/>
      <c r="BF486" s="86"/>
    </row>
    <row r="487" spans="7:58" s="4" customFormat="1" ht="12" hidden="1" customHeight="1" outlineLevel="1" x14ac:dyDescent="0.2">
      <c r="G487" s="86">
        <f t="shared" si="37"/>
        <v>1.1103708638685321E-3</v>
      </c>
      <c r="K487" s="7"/>
      <c r="Y487" s="5"/>
      <c r="AC487" s="5"/>
      <c r="AN487" s="6"/>
      <c r="AO487" s="6"/>
      <c r="AP487" s="7"/>
      <c r="AQ487" s="7"/>
      <c r="AR487" s="7"/>
      <c r="AS487" s="7"/>
      <c r="AU487" s="7"/>
      <c r="AV487" s="6"/>
      <c r="AW487" s="6"/>
      <c r="AX487" s="6"/>
      <c r="AY487" s="6"/>
      <c r="AZ487" s="6"/>
      <c r="BF487" s="86"/>
    </row>
    <row r="488" spans="7:58" s="4" customFormat="1" ht="12" hidden="1" customHeight="1" outlineLevel="1" x14ac:dyDescent="0.2">
      <c r="G488" s="86">
        <f t="shared" si="37"/>
        <v>1.9937970757642888E-3</v>
      </c>
      <c r="K488" s="7"/>
      <c r="Y488" s="5"/>
      <c r="AC488" s="5"/>
      <c r="AN488" s="6"/>
      <c r="AO488" s="6"/>
      <c r="AP488" s="7"/>
      <c r="AQ488" s="7"/>
      <c r="AR488" s="7"/>
      <c r="AS488" s="7"/>
      <c r="AU488" s="7"/>
      <c r="AV488" s="6"/>
      <c r="AW488" s="6"/>
      <c r="AX488" s="6"/>
      <c r="AY488" s="6"/>
      <c r="AZ488" s="6"/>
      <c r="BF488" s="86"/>
    </row>
    <row r="489" spans="7:58" s="4" customFormat="1" ht="12" hidden="1" customHeight="1" outlineLevel="1" x14ac:dyDescent="0.2">
      <c r="G489" s="86">
        <f t="shared" si="37"/>
        <v>3.758567322573513E-3</v>
      </c>
      <c r="K489" s="7"/>
      <c r="Y489" s="5"/>
      <c r="AC489" s="5"/>
      <c r="AN489" s="6"/>
      <c r="AO489" s="6"/>
      <c r="AP489" s="7"/>
      <c r="AQ489" s="7"/>
      <c r="AR489" s="7"/>
      <c r="AS489" s="7"/>
      <c r="AU489" s="7"/>
      <c r="AV489" s="6"/>
      <c r="AW489" s="6"/>
      <c r="AX489" s="6"/>
      <c r="AY489" s="6"/>
      <c r="AZ489" s="6"/>
      <c r="BF489" s="86"/>
    </row>
    <row r="490" spans="7:58" s="4" customFormat="1" ht="12" hidden="1" customHeight="1" outlineLevel="1" x14ac:dyDescent="0.2">
      <c r="G490" s="86">
        <f t="shared" si="37"/>
        <v>4.7804335742078936E-3</v>
      </c>
      <c r="K490" s="7"/>
      <c r="Y490" s="5"/>
      <c r="AC490" s="5"/>
      <c r="AN490" s="6"/>
      <c r="AO490" s="6"/>
      <c r="AP490" s="7"/>
      <c r="AQ490" s="7"/>
      <c r="AR490" s="7"/>
      <c r="AS490" s="7"/>
      <c r="AU490" s="7"/>
      <c r="AV490" s="6"/>
      <c r="AW490" s="6"/>
      <c r="AX490" s="6"/>
      <c r="AY490" s="6"/>
      <c r="AZ490" s="6"/>
      <c r="BF490" s="86"/>
    </row>
    <row r="491" spans="7:58" s="4" customFormat="1" ht="12" hidden="1" customHeight="1" outlineLevel="1" x14ac:dyDescent="0.2">
      <c r="G491" s="86">
        <f t="shared" si="37"/>
        <v>3.4957149300857012E-3</v>
      </c>
      <c r="K491" s="7"/>
      <c r="Y491" s="5"/>
      <c r="AC491" s="5"/>
      <c r="AN491" s="6"/>
      <c r="AO491" s="6"/>
      <c r="AP491" s="7"/>
      <c r="AQ491" s="7"/>
      <c r="AR491" s="7"/>
      <c r="AS491" s="7"/>
      <c r="AU491" s="7"/>
      <c r="AV491" s="6"/>
      <c r="AW491" s="6"/>
      <c r="AX491" s="6"/>
      <c r="AY491" s="6"/>
      <c r="AZ491" s="6"/>
      <c r="BF491" s="86"/>
    </row>
    <row r="492" spans="7:58" s="4" customFormat="1" ht="12" hidden="1" customHeight="1" outlineLevel="1" x14ac:dyDescent="0.2">
      <c r="G492" s="86">
        <f t="shared" si="37"/>
        <v>2.8095502498611882E-2</v>
      </c>
      <c r="K492" s="7"/>
      <c r="Y492" s="5"/>
      <c r="AC492" s="5"/>
      <c r="AN492" s="6"/>
      <c r="AO492" s="6"/>
      <c r="AP492" s="7"/>
      <c r="AQ492" s="7"/>
      <c r="AR492" s="7"/>
      <c r="AS492" s="7"/>
      <c r="AU492" s="7"/>
      <c r="AV492" s="6"/>
      <c r="AW492" s="6"/>
      <c r="AX492" s="6"/>
      <c r="AY492" s="6"/>
      <c r="AZ492" s="6"/>
      <c r="BF492" s="86"/>
    </row>
    <row r="493" spans="7:58" s="4" customFormat="1" ht="12" hidden="1" customHeight="1" outlineLevel="1" x14ac:dyDescent="0.2">
      <c r="G493" s="86">
        <f t="shared" si="37"/>
        <v>1.7728531855955678E-3</v>
      </c>
      <c r="K493" s="7"/>
      <c r="Y493" s="5"/>
      <c r="AC493" s="5"/>
      <c r="AN493" s="6"/>
      <c r="AO493" s="6"/>
      <c r="AP493" s="7"/>
      <c r="AQ493" s="7"/>
      <c r="AR493" s="7"/>
      <c r="AS493" s="7"/>
      <c r="AU493" s="7"/>
      <c r="AV493" s="6"/>
      <c r="AW493" s="6"/>
      <c r="AX493" s="6"/>
      <c r="AY493" s="6"/>
      <c r="AZ493" s="6"/>
      <c r="BF493" s="86"/>
    </row>
    <row r="494" spans="7:58" s="4" customFormat="1" ht="12" hidden="1" customHeight="1" outlineLevel="1" x14ac:dyDescent="0.2">
      <c r="G494" s="86">
        <f t="shared" si="37"/>
        <v>8.9067022934758409E-4</v>
      </c>
      <c r="K494" s="7"/>
      <c r="Y494" s="5"/>
      <c r="AC494" s="5"/>
      <c r="AN494" s="6"/>
      <c r="AO494" s="6"/>
      <c r="AP494" s="7"/>
      <c r="AQ494" s="7"/>
      <c r="AR494" s="7"/>
      <c r="AS494" s="7"/>
      <c r="AU494" s="7"/>
      <c r="AV494" s="6"/>
      <c r="AW494" s="6"/>
      <c r="AX494" s="6"/>
      <c r="AY494" s="6"/>
      <c r="AZ494" s="6"/>
      <c r="BF494" s="86"/>
    </row>
    <row r="495" spans="7:58" s="4" customFormat="1" ht="12" hidden="1" customHeight="1" outlineLevel="1" x14ac:dyDescent="0.2">
      <c r="G495" s="86">
        <f t="shared" si="37"/>
        <v>7.3647871116225543E-3</v>
      </c>
      <c r="K495" s="7"/>
      <c r="Y495" s="5"/>
      <c r="AC495" s="5"/>
      <c r="AN495" s="6"/>
      <c r="AO495" s="6"/>
      <c r="AP495" s="7"/>
      <c r="AQ495" s="7"/>
      <c r="AR495" s="7"/>
      <c r="AS495" s="7"/>
      <c r="AU495" s="7"/>
      <c r="AV495" s="6"/>
      <c r="AW495" s="6"/>
      <c r="AX495" s="6"/>
      <c r="AY495" s="6"/>
      <c r="AZ495" s="6"/>
      <c r="BF495" s="86"/>
    </row>
    <row r="496" spans="7:58" s="4" customFormat="1" ht="12" hidden="1" customHeight="1" outlineLevel="1" x14ac:dyDescent="0.2">
      <c r="G496" s="86">
        <f t="shared" si="37"/>
        <v>2.7829313543599257E-3</v>
      </c>
      <c r="K496" s="7"/>
      <c r="Y496" s="5"/>
      <c r="AC496" s="5"/>
      <c r="AN496" s="6"/>
      <c r="AO496" s="6"/>
      <c r="AP496" s="7"/>
      <c r="AQ496" s="7"/>
      <c r="AR496" s="7"/>
      <c r="AS496" s="7"/>
      <c r="AU496" s="7"/>
      <c r="AV496" s="6"/>
      <c r="AW496" s="6"/>
      <c r="AX496" s="6"/>
      <c r="AY496" s="6"/>
      <c r="AZ496" s="6"/>
      <c r="BF496" s="86"/>
    </row>
    <row r="497" spans="7:58" s="4" customFormat="1" ht="12" hidden="1" customHeight="1" outlineLevel="1" x14ac:dyDescent="0.2">
      <c r="G497" s="86">
        <f t="shared" si="37"/>
        <v>1.7433751743375174E-3</v>
      </c>
      <c r="K497" s="7"/>
      <c r="Y497" s="5"/>
      <c r="AC497" s="5"/>
      <c r="AN497" s="6"/>
      <c r="AO497" s="6"/>
      <c r="AP497" s="7"/>
      <c r="AQ497" s="7"/>
      <c r="AR497" s="7"/>
      <c r="AS497" s="7"/>
      <c r="AU497" s="7"/>
      <c r="AV497" s="6"/>
      <c r="AW497" s="6"/>
      <c r="AX497" s="6"/>
      <c r="AY497" s="6"/>
      <c r="AZ497" s="6"/>
      <c r="BF497" s="86"/>
    </row>
    <row r="498" spans="7:58" s="4" customFormat="1" ht="12" hidden="1" customHeight="1" outlineLevel="1" x14ac:dyDescent="0.2">
      <c r="G498" s="86">
        <f t="shared" si="37"/>
        <v>1.767200754005655E-3</v>
      </c>
      <c r="K498" s="7"/>
      <c r="Y498" s="5"/>
      <c r="AC498" s="5"/>
      <c r="AN498" s="6"/>
      <c r="AO498" s="6"/>
      <c r="AP498" s="7"/>
      <c r="AQ498" s="7"/>
      <c r="AR498" s="7"/>
      <c r="AS498" s="7"/>
      <c r="AU498" s="7"/>
      <c r="AV498" s="6"/>
      <c r="AW498" s="6"/>
      <c r="AX498" s="6"/>
      <c r="AY498" s="6"/>
      <c r="AZ498" s="6"/>
      <c r="BF498" s="86"/>
    </row>
    <row r="499" spans="7:58" s="4" customFormat="1" ht="12" hidden="1" customHeight="1" outlineLevel="1" x14ac:dyDescent="0.2">
      <c r="G499" s="86">
        <f t="shared" si="37"/>
        <v>1.9848219497956799E-3</v>
      </c>
      <c r="K499" s="7"/>
      <c r="Y499" s="5"/>
      <c r="AC499" s="5"/>
      <c r="AN499" s="6"/>
      <c r="AO499" s="6"/>
      <c r="AP499" s="7"/>
      <c r="AQ499" s="7"/>
      <c r="AR499" s="7"/>
      <c r="AS499" s="7"/>
      <c r="AU499" s="7"/>
      <c r="AV499" s="6"/>
      <c r="AW499" s="6"/>
      <c r="AX499" s="6"/>
      <c r="AY499" s="6"/>
      <c r="AZ499" s="6"/>
      <c r="BF499" s="86"/>
    </row>
    <row r="500" spans="7:58" s="4" customFormat="1" ht="12" hidden="1" customHeight="1" outlineLevel="1" x14ac:dyDescent="0.2">
      <c r="G500" s="86">
        <f t="shared" si="37"/>
        <v>2.5894538606403015E-3</v>
      </c>
      <c r="K500" s="7"/>
      <c r="Y500" s="5"/>
      <c r="AC500" s="5"/>
      <c r="AN500" s="6"/>
      <c r="AO500" s="6"/>
      <c r="AP500" s="7"/>
      <c r="AQ500" s="7"/>
      <c r="AR500" s="7"/>
      <c r="AS500" s="7"/>
      <c r="AU500" s="7"/>
      <c r="AV500" s="6"/>
      <c r="AW500" s="6"/>
      <c r="AX500" s="6"/>
      <c r="AY500" s="6"/>
      <c r="AZ500" s="6"/>
      <c r="BF500" s="86"/>
    </row>
    <row r="501" spans="7:58" s="4" customFormat="1" ht="12" hidden="1" customHeight="1" outlineLevel="1" x14ac:dyDescent="0.2">
      <c r="G501" s="86">
        <f t="shared" si="37"/>
        <v>7.7126741107401862E-3</v>
      </c>
      <c r="K501" s="7"/>
      <c r="Y501" s="5"/>
      <c r="AC501" s="5"/>
      <c r="AN501" s="6"/>
      <c r="AO501" s="6"/>
      <c r="AP501" s="7"/>
      <c r="AQ501" s="7"/>
      <c r="AR501" s="7"/>
      <c r="AS501" s="7"/>
      <c r="AU501" s="7"/>
      <c r="AV501" s="6"/>
      <c r="AW501" s="6"/>
      <c r="AX501" s="6"/>
      <c r="AY501" s="6"/>
      <c r="AZ501" s="6"/>
      <c r="BF501" s="86"/>
    </row>
    <row r="502" spans="7:58" s="4" customFormat="1" ht="12" hidden="1" customHeight="1" outlineLevel="1" x14ac:dyDescent="0.2">
      <c r="G502" s="86">
        <f t="shared" si="37"/>
        <v>1.6203703703703703E-3</v>
      </c>
      <c r="K502" s="7"/>
      <c r="Y502" s="5"/>
      <c r="AC502" s="5"/>
      <c r="AN502" s="6"/>
      <c r="AO502" s="6"/>
      <c r="AP502" s="7"/>
      <c r="AQ502" s="7"/>
      <c r="AR502" s="7"/>
      <c r="AS502" s="7"/>
      <c r="AU502" s="7"/>
      <c r="AV502" s="6"/>
      <c r="AW502" s="6"/>
      <c r="AX502" s="6"/>
      <c r="AY502" s="6"/>
      <c r="AZ502" s="6"/>
      <c r="BF502" s="86"/>
    </row>
    <row r="503" spans="7:58" s="4" customFormat="1" ht="12" hidden="1" customHeight="1" outlineLevel="1" x14ac:dyDescent="0.2">
      <c r="G503" s="86">
        <f t="shared" si="37"/>
        <v>6.8438462415877721E-3</v>
      </c>
      <c r="K503" s="7"/>
      <c r="Y503" s="5"/>
      <c r="AC503" s="5"/>
      <c r="AN503" s="6"/>
      <c r="AO503" s="6"/>
      <c r="AP503" s="7"/>
      <c r="AQ503" s="7"/>
      <c r="AR503" s="7"/>
      <c r="AS503" s="7"/>
      <c r="AU503" s="7"/>
      <c r="AV503" s="6"/>
      <c r="AW503" s="6"/>
      <c r="AX503" s="6"/>
      <c r="AY503" s="6"/>
      <c r="AZ503" s="6"/>
      <c r="BF503" s="86"/>
    </row>
    <row r="504" spans="7:58" s="4" customFormat="1" ht="12" hidden="1" customHeight="1" outlineLevel="1" x14ac:dyDescent="0.2">
      <c r="G504" s="86">
        <f t="shared" si="37"/>
        <v>2.7005738719477891E-3</v>
      </c>
      <c r="K504" s="7"/>
      <c r="Y504" s="5"/>
      <c r="AC504" s="5"/>
      <c r="AN504" s="6"/>
      <c r="AO504" s="6"/>
      <c r="AP504" s="7"/>
      <c r="AQ504" s="7"/>
      <c r="AR504" s="7"/>
      <c r="AS504" s="7"/>
      <c r="AU504" s="7"/>
      <c r="AV504" s="6"/>
      <c r="AW504" s="6"/>
      <c r="AX504" s="6"/>
      <c r="AY504" s="6"/>
      <c r="AZ504" s="6"/>
      <c r="BF504" s="86"/>
    </row>
    <row r="505" spans="7:58" s="4" customFormat="1" ht="12" hidden="1" customHeight="1" outlineLevel="1" x14ac:dyDescent="0.2">
      <c r="G505" s="86">
        <f t="shared" si="37"/>
        <v>5.6121864620318406E-3</v>
      </c>
      <c r="K505" s="7"/>
      <c r="Y505" s="5"/>
      <c r="AC505" s="5"/>
      <c r="AN505" s="6"/>
      <c r="AO505" s="6"/>
      <c r="AP505" s="7"/>
      <c r="AQ505" s="7"/>
      <c r="AR505" s="7"/>
      <c r="AS505" s="7"/>
      <c r="AU505" s="7"/>
      <c r="AV505" s="6"/>
      <c r="AW505" s="6"/>
      <c r="AX505" s="6"/>
      <c r="AY505" s="6"/>
      <c r="AZ505" s="6"/>
      <c r="BF505" s="86"/>
    </row>
    <row r="506" spans="7:58" s="4" customFormat="1" ht="12" hidden="1" customHeight="1" outlineLevel="1" x14ac:dyDescent="0.2">
      <c r="G506" s="86">
        <f t="shared" si="37"/>
        <v>5.4291324939355432E-3</v>
      </c>
      <c r="K506" s="7"/>
      <c r="Y506" s="5"/>
      <c r="AC506" s="5"/>
      <c r="AN506" s="6"/>
      <c r="AO506" s="6"/>
      <c r="AP506" s="7"/>
      <c r="AQ506" s="7"/>
      <c r="AR506" s="7"/>
      <c r="AS506" s="7"/>
      <c r="AU506" s="7"/>
      <c r="AV506" s="6"/>
      <c r="AW506" s="6"/>
      <c r="AX506" s="6"/>
      <c r="AY506" s="6"/>
      <c r="AZ506" s="6"/>
      <c r="BF506" s="86"/>
    </row>
    <row r="507" spans="7:58" s="4" customFormat="1" ht="12" hidden="1" customHeight="1" outlineLevel="1" x14ac:dyDescent="0.2">
      <c r="G507" s="86">
        <f t="shared" si="37"/>
        <v>5.765969474279254E-3</v>
      </c>
      <c r="K507" s="7"/>
      <c r="Y507" s="5"/>
      <c r="AC507" s="5"/>
      <c r="AN507" s="6"/>
      <c r="AO507" s="6"/>
      <c r="AP507" s="7"/>
      <c r="AQ507" s="7"/>
      <c r="AR507" s="7"/>
      <c r="AS507" s="7"/>
      <c r="AU507" s="7"/>
      <c r="AV507" s="6"/>
      <c r="AW507" s="6"/>
      <c r="AX507" s="6"/>
      <c r="AY507" s="6"/>
      <c r="AZ507" s="6"/>
      <c r="BF507" s="86"/>
    </row>
    <row r="508" spans="7:58" s="4" customFormat="1" ht="12" hidden="1" customHeight="1" outlineLevel="1" x14ac:dyDescent="0.2">
      <c r="G508" s="86">
        <f t="shared" si="37"/>
        <v>7.9042457091237583E-4</v>
      </c>
      <c r="K508" s="7"/>
      <c r="Y508" s="5"/>
      <c r="AC508" s="5"/>
      <c r="AN508" s="6"/>
      <c r="AO508" s="6"/>
      <c r="AP508" s="7"/>
      <c r="AQ508" s="7"/>
      <c r="AR508" s="7"/>
      <c r="AS508" s="7"/>
      <c r="AU508" s="7"/>
      <c r="AV508" s="6"/>
      <c r="AW508" s="6"/>
      <c r="AX508" s="6"/>
      <c r="AY508" s="6"/>
      <c r="AZ508" s="6"/>
      <c r="BF508" s="86"/>
    </row>
    <row r="509" spans="7:58" s="4" customFormat="1" ht="12" hidden="1" customHeight="1" outlineLevel="1" x14ac:dyDescent="0.2">
      <c r="G509" s="86">
        <f t="shared" si="37"/>
        <v>6.7819599864360806E-4</v>
      </c>
      <c r="K509" s="7"/>
      <c r="Y509" s="5"/>
      <c r="AC509" s="5"/>
      <c r="AN509" s="6"/>
      <c r="AO509" s="6"/>
      <c r="AP509" s="7"/>
      <c r="AQ509" s="7"/>
      <c r="AR509" s="7"/>
      <c r="AS509" s="7"/>
      <c r="AU509" s="7"/>
      <c r="AV509" s="6"/>
      <c r="AW509" s="6"/>
      <c r="AX509" s="6"/>
      <c r="AY509" s="6"/>
      <c r="AZ509" s="6"/>
      <c r="BF509" s="86"/>
    </row>
    <row r="510" spans="7:58" s="4" customFormat="1" ht="12" hidden="1" customHeight="1" outlineLevel="1" x14ac:dyDescent="0.2">
      <c r="G510" s="86">
        <f t="shared" si="37"/>
        <v>5.2907680581088558E-3</v>
      </c>
      <c r="K510" s="7"/>
      <c r="Y510" s="5"/>
      <c r="AC510" s="5"/>
      <c r="AN510" s="6"/>
      <c r="AO510" s="6"/>
      <c r="AP510" s="7"/>
      <c r="AQ510" s="7"/>
      <c r="AR510" s="7"/>
      <c r="AS510" s="7"/>
      <c r="AU510" s="7"/>
      <c r="AV510" s="6"/>
      <c r="AW510" s="6"/>
      <c r="AX510" s="6"/>
      <c r="AY510" s="6"/>
      <c r="AZ510" s="6"/>
      <c r="BF510" s="86"/>
    </row>
    <row r="511" spans="7:58" s="4" customFormat="1" ht="12" hidden="1" customHeight="1" outlineLevel="1" x14ac:dyDescent="0.2">
      <c r="G511" s="86">
        <f t="shared" si="37"/>
        <v>2.0254304039608417E-3</v>
      </c>
      <c r="K511" s="7"/>
      <c r="Y511" s="5"/>
      <c r="AC511" s="5"/>
      <c r="AN511" s="6"/>
      <c r="AO511" s="6"/>
      <c r="AP511" s="7"/>
      <c r="AQ511" s="7"/>
      <c r="AR511" s="7"/>
      <c r="AS511" s="7"/>
      <c r="AU511" s="7"/>
      <c r="AV511" s="6"/>
      <c r="AW511" s="6"/>
      <c r="AX511" s="6"/>
      <c r="AY511" s="6"/>
      <c r="AZ511" s="6"/>
      <c r="BF511" s="86"/>
    </row>
    <row r="512" spans="7:58" s="4" customFormat="1" ht="12" hidden="1" customHeight="1" outlineLevel="1" x14ac:dyDescent="0.2">
      <c r="G512" s="86">
        <f t="shared" si="37"/>
        <v>4.7053551422809765E-3</v>
      </c>
      <c r="K512" s="7"/>
      <c r="Y512" s="5"/>
      <c r="AC512" s="5"/>
      <c r="AN512" s="6"/>
      <c r="AO512" s="6"/>
      <c r="AP512" s="7"/>
      <c r="AQ512" s="7"/>
      <c r="AR512" s="7"/>
      <c r="AS512" s="7"/>
      <c r="AU512" s="7"/>
      <c r="AV512" s="6"/>
      <c r="AW512" s="6"/>
      <c r="AX512" s="6"/>
      <c r="AY512" s="6"/>
      <c r="AZ512" s="6"/>
      <c r="BF512" s="86"/>
    </row>
    <row r="513" spans="7:58" s="4" customFormat="1" ht="12" hidden="1" customHeight="1" outlineLevel="1" x14ac:dyDescent="0.2">
      <c r="G513" s="86">
        <f t="shared" si="37"/>
        <v>2.4591996422982337E-3</v>
      </c>
      <c r="K513" s="7"/>
      <c r="Y513" s="5"/>
      <c r="AC513" s="5"/>
      <c r="AN513" s="6"/>
      <c r="AO513" s="6"/>
      <c r="AP513" s="7"/>
      <c r="AQ513" s="7"/>
      <c r="AR513" s="7"/>
      <c r="AS513" s="7"/>
      <c r="AU513" s="7"/>
      <c r="AV513" s="6"/>
      <c r="AW513" s="6"/>
      <c r="AX513" s="6"/>
      <c r="AY513" s="6"/>
      <c r="AZ513" s="6"/>
      <c r="BF513" s="86"/>
    </row>
    <row r="514" spans="7:58" s="4" customFormat="1" ht="12" hidden="1" customHeight="1" outlineLevel="1" x14ac:dyDescent="0.2">
      <c r="G514" s="86">
        <f t="shared" si="37"/>
        <v>2.7740790057700845E-3</v>
      </c>
      <c r="K514" s="7"/>
      <c r="Y514" s="5"/>
      <c r="AC514" s="5"/>
      <c r="AN514" s="6"/>
      <c r="AO514" s="6"/>
      <c r="AP514" s="7"/>
      <c r="AQ514" s="7"/>
      <c r="AR514" s="7"/>
      <c r="AS514" s="7"/>
      <c r="AU514" s="7"/>
      <c r="AV514" s="6"/>
      <c r="AW514" s="6"/>
      <c r="AX514" s="6"/>
      <c r="AY514" s="6"/>
      <c r="AZ514" s="6"/>
      <c r="BF514" s="86"/>
    </row>
    <row r="515" spans="7:58" s="4" customFormat="1" ht="12" hidden="1" customHeight="1" outlineLevel="1" x14ac:dyDescent="0.2">
      <c r="G515" s="86">
        <f t="shared" si="37"/>
        <v>3.6727879799666112E-3</v>
      </c>
      <c r="K515" s="7"/>
      <c r="Y515" s="5"/>
      <c r="AC515" s="5"/>
      <c r="AN515" s="6"/>
      <c r="AO515" s="6"/>
      <c r="AP515" s="7"/>
      <c r="AQ515" s="7"/>
      <c r="AR515" s="7"/>
      <c r="AS515" s="7"/>
      <c r="AU515" s="7"/>
      <c r="AV515" s="6"/>
      <c r="AW515" s="6"/>
      <c r="AX515" s="6"/>
      <c r="AY515" s="6"/>
      <c r="AZ515" s="6"/>
      <c r="BF515" s="86"/>
    </row>
    <row r="516" spans="7:58" s="4" customFormat="1" ht="12" hidden="1" customHeight="1" outlineLevel="1" x14ac:dyDescent="0.2">
      <c r="G516" s="86">
        <f t="shared" si="37"/>
        <v>1.4022988505747127E-2</v>
      </c>
      <c r="K516" s="7"/>
      <c r="Y516" s="5"/>
      <c r="AC516" s="5"/>
      <c r="AN516" s="6"/>
      <c r="AO516" s="6"/>
      <c r="AP516" s="7"/>
      <c r="AQ516" s="7"/>
      <c r="AR516" s="7"/>
      <c r="AS516" s="7"/>
      <c r="AU516" s="7"/>
      <c r="AV516" s="6"/>
      <c r="AW516" s="6"/>
      <c r="AX516" s="6"/>
      <c r="AY516" s="6"/>
      <c r="AZ516" s="6"/>
      <c r="BF516" s="86"/>
    </row>
    <row r="517" spans="7:58" s="4" customFormat="1" ht="12" hidden="1" customHeight="1" outlineLevel="1" x14ac:dyDescent="0.2">
      <c r="G517" s="86">
        <f t="shared" si="37"/>
        <v>1.3559322033898306E-3</v>
      </c>
      <c r="K517" s="7"/>
      <c r="Y517" s="5"/>
      <c r="AC517" s="5"/>
      <c r="AN517" s="6"/>
      <c r="AO517" s="6"/>
      <c r="AP517" s="7"/>
      <c r="AQ517" s="7"/>
      <c r="AR517" s="7"/>
      <c r="AS517" s="7"/>
      <c r="AU517" s="7"/>
      <c r="AV517" s="6"/>
      <c r="AW517" s="6"/>
      <c r="AX517" s="6"/>
      <c r="AY517" s="6"/>
      <c r="AZ517" s="6"/>
      <c r="BF517" s="86"/>
    </row>
    <row r="518" spans="7:58" s="4" customFormat="1" ht="12" hidden="1" customHeight="1" outlineLevel="1" x14ac:dyDescent="0.2">
      <c r="G518" s="86">
        <f t="shared" si="37"/>
        <v>2.7251050300897014E-3</v>
      </c>
      <c r="K518" s="7"/>
      <c r="Y518" s="5"/>
      <c r="AC518" s="5"/>
      <c r="AN518" s="6"/>
      <c r="AO518" s="6"/>
      <c r="AP518" s="7"/>
      <c r="AQ518" s="7"/>
      <c r="AR518" s="7"/>
      <c r="AS518" s="7"/>
      <c r="AU518" s="7"/>
      <c r="AV518" s="6"/>
      <c r="AW518" s="6"/>
      <c r="AX518" s="6"/>
      <c r="AY518" s="6"/>
      <c r="AZ518" s="6"/>
      <c r="BF518" s="86"/>
    </row>
    <row r="519" spans="7:58" s="4" customFormat="1" ht="12" hidden="1" customHeight="1" outlineLevel="1" x14ac:dyDescent="0.2">
      <c r="G519" s="86">
        <f t="shared" si="37"/>
        <v>5.2910052910052907E-3</v>
      </c>
      <c r="K519" s="7"/>
      <c r="Y519" s="5"/>
      <c r="AC519" s="5"/>
      <c r="AN519" s="6"/>
      <c r="AO519" s="6"/>
      <c r="AP519" s="7"/>
      <c r="AQ519" s="7"/>
      <c r="AR519" s="7"/>
      <c r="AS519" s="7"/>
      <c r="AU519" s="7"/>
      <c r="AV519" s="6"/>
      <c r="AW519" s="6"/>
      <c r="AX519" s="6"/>
      <c r="AY519" s="6"/>
      <c r="AZ519" s="6"/>
      <c r="BF519" s="86"/>
    </row>
    <row r="520" spans="7:58" s="4" customFormat="1" ht="12" hidden="1" customHeight="1" outlineLevel="1" x14ac:dyDescent="0.2">
      <c r="G520" s="86">
        <f t="shared" si="37"/>
        <v>1.795533610144765E-3</v>
      </c>
      <c r="K520" s="7"/>
      <c r="Y520" s="5"/>
      <c r="AC520" s="5"/>
      <c r="AN520" s="6"/>
      <c r="AO520" s="6"/>
      <c r="AP520" s="7"/>
      <c r="AQ520" s="7"/>
      <c r="AR520" s="7"/>
      <c r="AS520" s="7"/>
      <c r="AU520" s="7"/>
      <c r="AV520" s="6"/>
      <c r="AW520" s="6"/>
      <c r="AX520" s="6"/>
      <c r="AY520" s="6"/>
      <c r="AZ520" s="6"/>
      <c r="BF520" s="86"/>
    </row>
    <row r="521" spans="7:58" s="4" customFormat="1" ht="12" hidden="1" customHeight="1" outlineLevel="1" x14ac:dyDescent="0.2">
      <c r="G521" s="86">
        <f t="shared" si="37"/>
        <v>3.1710079275198188E-3</v>
      </c>
      <c r="K521" s="7"/>
      <c r="Y521" s="5"/>
      <c r="AC521" s="5"/>
      <c r="AN521" s="6"/>
      <c r="AO521" s="6"/>
      <c r="AP521" s="7"/>
      <c r="AQ521" s="7"/>
      <c r="AR521" s="7"/>
      <c r="AS521" s="7"/>
      <c r="AU521" s="7"/>
      <c r="AV521" s="6"/>
      <c r="AW521" s="6"/>
      <c r="AX521" s="6"/>
      <c r="AY521" s="6"/>
      <c r="AZ521" s="6"/>
      <c r="BF521" s="86"/>
    </row>
    <row r="522" spans="7:58" s="4" customFormat="1" ht="12" hidden="1" customHeight="1" outlineLevel="1" x14ac:dyDescent="0.2">
      <c r="G522" s="86">
        <f t="shared" si="37"/>
        <v>2.4864376130198916E-3</v>
      </c>
      <c r="K522" s="7"/>
      <c r="Y522" s="5"/>
      <c r="AC522" s="5"/>
      <c r="AN522" s="6"/>
      <c r="AO522" s="6"/>
      <c r="AP522" s="7"/>
      <c r="AQ522" s="7"/>
      <c r="AR522" s="7"/>
      <c r="AS522" s="7"/>
      <c r="AU522" s="7"/>
      <c r="AV522" s="6"/>
      <c r="AW522" s="6"/>
      <c r="AX522" s="6"/>
      <c r="AY522" s="6"/>
      <c r="AZ522" s="6"/>
      <c r="BF522" s="86"/>
    </row>
    <row r="523" spans="7:58" s="4" customFormat="1" ht="12" hidden="1" customHeight="1" outlineLevel="1" x14ac:dyDescent="0.2">
      <c r="G523" s="86">
        <f t="shared" si="37"/>
        <v>7.2628234226055381E-3</v>
      </c>
      <c r="K523" s="7"/>
      <c r="Y523" s="5"/>
      <c r="AC523" s="5"/>
      <c r="AN523" s="6"/>
      <c r="AO523" s="6"/>
      <c r="AP523" s="7"/>
      <c r="AQ523" s="7"/>
      <c r="AR523" s="7"/>
      <c r="AS523" s="7"/>
      <c r="AU523" s="7"/>
      <c r="AV523" s="6"/>
      <c r="AW523" s="6"/>
      <c r="AX523" s="6"/>
      <c r="AY523" s="6"/>
      <c r="AZ523" s="6"/>
      <c r="BF523" s="86"/>
    </row>
    <row r="524" spans="7:58" s="4" customFormat="1" ht="12" hidden="1" customHeight="1" outlineLevel="1" x14ac:dyDescent="0.2">
      <c r="G524" s="86">
        <f t="shared" si="37"/>
        <v>8.5008615738081557E-3</v>
      </c>
      <c r="K524" s="7"/>
      <c r="Y524" s="5"/>
      <c r="AC524" s="5"/>
      <c r="AN524" s="6"/>
      <c r="AO524" s="6"/>
      <c r="AP524" s="7"/>
      <c r="AQ524" s="7"/>
      <c r="AR524" s="7"/>
      <c r="AS524" s="7"/>
      <c r="AU524" s="7"/>
      <c r="AV524" s="6"/>
      <c r="AW524" s="6"/>
      <c r="AX524" s="6"/>
      <c r="AY524" s="6"/>
      <c r="AZ524" s="6"/>
      <c r="BF524" s="86"/>
    </row>
    <row r="525" spans="7:58" s="4" customFormat="1" ht="12" hidden="1" customHeight="1" outlineLevel="1" x14ac:dyDescent="0.2">
      <c r="G525" s="86">
        <f t="shared" si="37"/>
        <v>8.3458908079285955E-3</v>
      </c>
      <c r="K525" s="7"/>
      <c r="Y525" s="5"/>
      <c r="AC525" s="5"/>
      <c r="AN525" s="6"/>
      <c r="AO525" s="6"/>
      <c r="AP525" s="7"/>
      <c r="AQ525" s="7"/>
      <c r="AR525" s="7"/>
      <c r="AS525" s="7"/>
      <c r="AU525" s="7"/>
      <c r="AV525" s="6"/>
      <c r="AW525" s="6"/>
      <c r="AX525" s="6"/>
      <c r="AY525" s="6"/>
      <c r="AZ525" s="6"/>
    </row>
    <row r="526" spans="7:58" s="4" customFormat="1" ht="12" hidden="1" customHeight="1" outlineLevel="1" x14ac:dyDescent="0.2">
      <c r="G526" s="86">
        <f t="shared" si="37"/>
        <v>8.9464390818128313E-3</v>
      </c>
      <c r="K526" s="7"/>
      <c r="Y526" s="5"/>
      <c r="AC526" s="5"/>
      <c r="AN526" s="6"/>
      <c r="AO526" s="6"/>
      <c r="AP526" s="7"/>
      <c r="AQ526" s="7"/>
      <c r="AR526" s="7"/>
      <c r="AS526" s="7"/>
      <c r="AU526" s="7"/>
      <c r="AV526" s="6"/>
      <c r="AW526" s="6"/>
      <c r="AX526" s="6"/>
      <c r="AY526" s="6"/>
      <c r="AZ526" s="6"/>
    </row>
    <row r="527" spans="7:58" s="4" customFormat="1" ht="12" hidden="1" customHeight="1" outlineLevel="1" x14ac:dyDescent="0.2">
      <c r="G527" s="86">
        <f t="shared" si="37"/>
        <v>1.3118305451919604E-2</v>
      </c>
      <c r="K527" s="7"/>
      <c r="Y527" s="5"/>
      <c r="AC527" s="5"/>
      <c r="AN527" s="6"/>
      <c r="AO527" s="6"/>
      <c r="AP527" s="7"/>
      <c r="AQ527" s="7"/>
      <c r="AR527" s="7"/>
      <c r="AS527" s="7"/>
      <c r="AU527" s="7"/>
      <c r="AV527" s="6"/>
      <c r="AW527" s="6"/>
      <c r="AX527" s="6"/>
      <c r="AY527" s="6"/>
      <c r="AZ527" s="6"/>
    </row>
    <row r="528" spans="7:58" s="4" customFormat="1" ht="12" hidden="1" customHeight="1" outlineLevel="1" x14ac:dyDescent="0.2">
      <c r="G528" s="86">
        <f t="shared" si="37"/>
        <v>4.0122728345527497E-3</v>
      </c>
      <c r="K528" s="7"/>
      <c r="Y528" s="5"/>
      <c r="AC528" s="5"/>
      <c r="AN528" s="6"/>
      <c r="AO528" s="6"/>
      <c r="AP528" s="7"/>
      <c r="AQ528" s="7"/>
      <c r="AR528" s="7"/>
      <c r="AS528" s="7"/>
      <c r="AU528" s="7"/>
      <c r="AV528" s="6"/>
      <c r="AW528" s="6"/>
      <c r="AX528" s="6"/>
      <c r="AY528" s="6"/>
      <c r="AZ528" s="6"/>
    </row>
    <row r="529" spans="7:52" s="4" customFormat="1" ht="12" hidden="1" customHeight="1" outlineLevel="1" x14ac:dyDescent="0.2">
      <c r="G529" s="86">
        <f t="shared" si="37"/>
        <v>6.7488945776122879E-3</v>
      </c>
      <c r="K529" s="7"/>
      <c r="Y529" s="5"/>
      <c r="AC529" s="5"/>
      <c r="AN529" s="6"/>
      <c r="AO529" s="6"/>
      <c r="AP529" s="7"/>
      <c r="AQ529" s="7"/>
      <c r="AR529" s="7"/>
      <c r="AS529" s="7"/>
      <c r="AU529" s="7"/>
      <c r="AV529" s="6"/>
      <c r="AW529" s="6"/>
      <c r="AX529" s="6"/>
      <c r="AY529" s="6"/>
      <c r="AZ529" s="6"/>
    </row>
    <row r="530" spans="7:52" s="4" customFormat="1" ht="12" hidden="1" customHeight="1" outlineLevel="1" x14ac:dyDescent="0.2">
      <c r="G530" s="86">
        <f t="shared" si="37"/>
        <v>9.8123273316185148E-3</v>
      </c>
      <c r="K530" s="7"/>
      <c r="Y530" s="5"/>
      <c r="AC530" s="5"/>
      <c r="AN530" s="6"/>
      <c r="AO530" s="6"/>
      <c r="AP530" s="7"/>
      <c r="AQ530" s="7"/>
      <c r="AR530" s="7"/>
      <c r="AS530" s="7"/>
      <c r="AU530" s="7"/>
      <c r="AV530" s="6"/>
      <c r="AW530" s="6"/>
      <c r="AX530" s="6"/>
      <c r="AY530" s="6"/>
      <c r="AZ530" s="6"/>
    </row>
    <row r="531" spans="7:52" s="4" customFormat="1" ht="12" hidden="1" customHeight="1" outlineLevel="1" x14ac:dyDescent="0.2">
      <c r="G531" s="86">
        <f t="shared" si="37"/>
        <v>0</v>
      </c>
      <c r="K531" s="7"/>
      <c r="Y531" s="5"/>
      <c r="AC531" s="5"/>
      <c r="AN531" s="6"/>
      <c r="AO531" s="6"/>
      <c r="AP531" s="7"/>
      <c r="AQ531" s="7"/>
      <c r="AR531" s="7"/>
      <c r="AS531" s="7"/>
      <c r="AU531" s="7"/>
      <c r="AV531" s="6"/>
      <c r="AW531" s="6"/>
      <c r="AX531" s="6"/>
      <c r="AY531" s="6"/>
      <c r="AZ531" s="6"/>
    </row>
    <row r="532" spans="7:52" s="4" customFormat="1" ht="12" hidden="1" customHeight="1" outlineLevel="1" x14ac:dyDescent="0.2">
      <c r="G532" s="86">
        <f t="shared" si="37"/>
        <v>1.8899125915426411E-3</v>
      </c>
      <c r="K532" s="7"/>
      <c r="Y532" s="5"/>
      <c r="AC532" s="5"/>
      <c r="AN532" s="6"/>
      <c r="AO532" s="6"/>
      <c r="AP532" s="7"/>
      <c r="AQ532" s="7"/>
      <c r="AR532" s="7"/>
      <c r="AS532" s="7"/>
      <c r="AU532" s="7"/>
      <c r="AV532" s="6"/>
      <c r="AW532" s="6"/>
      <c r="AX532" s="6"/>
      <c r="AY532" s="6"/>
      <c r="AZ532" s="6"/>
    </row>
    <row r="533" spans="7:52" s="4" customFormat="1" ht="12" hidden="1" customHeight="1" outlineLevel="1" x14ac:dyDescent="0.2">
      <c r="G533" s="86">
        <f t="shared" si="37"/>
        <v>2.068126520681265E-3</v>
      </c>
      <c r="K533" s="7"/>
      <c r="Y533" s="5"/>
      <c r="AC533" s="5"/>
      <c r="AN533" s="6"/>
      <c r="AO533" s="6"/>
      <c r="AP533" s="7"/>
      <c r="AQ533" s="7"/>
      <c r="AR533" s="7"/>
      <c r="AS533" s="7"/>
      <c r="AU533" s="7"/>
      <c r="AV533" s="6"/>
      <c r="AW533" s="6"/>
      <c r="AX533" s="6"/>
      <c r="AY533" s="6"/>
      <c r="AZ533" s="6"/>
    </row>
    <row r="534" spans="7:52" s="4" customFormat="1" ht="12" hidden="1" customHeight="1" outlineLevel="1" x14ac:dyDescent="0.2">
      <c r="G534" s="86">
        <f t="shared" si="37"/>
        <v>4.9823793899623284E-3</v>
      </c>
      <c r="K534" s="7"/>
      <c r="Y534" s="5"/>
      <c r="AC534" s="5"/>
      <c r="AN534" s="6"/>
      <c r="AO534" s="6"/>
      <c r="AP534" s="7"/>
      <c r="AQ534" s="7"/>
      <c r="AR534" s="7"/>
      <c r="AS534" s="7"/>
      <c r="AU534" s="7"/>
      <c r="AV534" s="6"/>
      <c r="AW534" s="6"/>
      <c r="AX534" s="6"/>
      <c r="AY534" s="6"/>
      <c r="AZ534" s="6"/>
    </row>
    <row r="535" spans="7:52" s="4" customFormat="1" ht="12" hidden="1" customHeight="1" outlineLevel="1" x14ac:dyDescent="0.2">
      <c r="G535" s="86">
        <f t="shared" si="37"/>
        <v>1.6147202403304545E-2</v>
      </c>
      <c r="K535" s="7"/>
      <c r="Y535" s="5"/>
      <c r="AC535" s="5"/>
      <c r="AN535" s="6"/>
      <c r="AO535" s="6"/>
      <c r="AP535" s="7"/>
      <c r="AQ535" s="7"/>
      <c r="AR535" s="7"/>
      <c r="AS535" s="7"/>
      <c r="AU535" s="7"/>
      <c r="AV535" s="6"/>
      <c r="AW535" s="6"/>
      <c r="AX535" s="6"/>
      <c r="AY535" s="6"/>
      <c r="AZ535" s="6"/>
    </row>
    <row r="536" spans="7:52" s="4" customFormat="1" ht="12" hidden="1" customHeight="1" outlineLevel="1" x14ac:dyDescent="0.2">
      <c r="G536" s="86">
        <f t="shared" si="37"/>
        <v>1.0010266940451745E-2</v>
      </c>
      <c r="K536" s="7"/>
      <c r="Y536" s="5"/>
      <c r="AC536" s="5"/>
      <c r="AN536" s="6"/>
      <c r="AO536" s="6"/>
      <c r="AP536" s="7"/>
      <c r="AQ536" s="7"/>
      <c r="AR536" s="7"/>
      <c r="AS536" s="7"/>
      <c r="AU536" s="7"/>
      <c r="AV536" s="6"/>
      <c r="AW536" s="6"/>
      <c r="AX536" s="6"/>
      <c r="AY536" s="6"/>
      <c r="AZ536" s="6"/>
    </row>
    <row r="537" spans="7:52" s="4" customFormat="1" ht="12" hidden="1" customHeight="1" outlineLevel="1" x14ac:dyDescent="0.2">
      <c r="G537" s="86">
        <f t="shared" si="37"/>
        <v>1.3668267454746953E-2</v>
      </c>
      <c r="K537" s="7"/>
      <c r="Y537" s="5"/>
      <c r="AC537" s="5"/>
      <c r="AN537" s="6"/>
      <c r="AO537" s="6"/>
      <c r="AP537" s="7"/>
      <c r="AQ537" s="7"/>
      <c r="AR537" s="7"/>
      <c r="AS537" s="7"/>
      <c r="AU537" s="7"/>
      <c r="AV537" s="6"/>
      <c r="AW537" s="6"/>
      <c r="AX537" s="6"/>
      <c r="AY537" s="6"/>
      <c r="AZ537" s="6"/>
    </row>
    <row r="538" spans="7:52" s="4" customFormat="1" ht="12" hidden="1" customHeight="1" outlineLevel="1" x14ac:dyDescent="0.2">
      <c r="G538" s="86">
        <f t="shared" si="37"/>
        <v>3.0022516887665751E-3</v>
      </c>
      <c r="K538" s="7"/>
      <c r="Y538" s="5"/>
      <c r="AC538" s="5"/>
      <c r="AN538" s="6"/>
      <c r="AO538" s="6"/>
      <c r="AP538" s="7"/>
      <c r="AQ538" s="7"/>
      <c r="AR538" s="7"/>
      <c r="AS538" s="7"/>
      <c r="AU538" s="7"/>
      <c r="AV538" s="6"/>
      <c r="AW538" s="6"/>
      <c r="AX538" s="6"/>
      <c r="AY538" s="6"/>
      <c r="AZ538" s="6"/>
    </row>
    <row r="539" spans="7:52" s="4" customFormat="1" ht="12" hidden="1" customHeight="1" outlineLevel="1" x14ac:dyDescent="0.2">
      <c r="G539" s="86">
        <f t="shared" si="37"/>
        <v>2.7053615346778162E-3</v>
      </c>
      <c r="K539" s="7"/>
      <c r="Y539" s="5"/>
      <c r="AC539" s="5"/>
      <c r="AN539" s="6"/>
      <c r="AO539" s="6"/>
      <c r="AP539" s="7"/>
      <c r="AQ539" s="7"/>
      <c r="AR539" s="7"/>
      <c r="AS539" s="7"/>
      <c r="AU539" s="7"/>
      <c r="AV539" s="6"/>
      <c r="AW539" s="6"/>
      <c r="AX539" s="6"/>
      <c r="AY539" s="6"/>
      <c r="AZ539" s="6"/>
    </row>
    <row r="540" spans="7:52" s="4" customFormat="1" ht="12" hidden="1" customHeight="1" outlineLevel="1" x14ac:dyDescent="0.2">
      <c r="G540" s="86">
        <f t="shared" si="37"/>
        <v>2.976190476190476E-3</v>
      </c>
      <c r="K540" s="7"/>
      <c r="Y540" s="5"/>
      <c r="AC540" s="5"/>
      <c r="AN540" s="6"/>
      <c r="AO540" s="6"/>
      <c r="AP540" s="7"/>
      <c r="AQ540" s="7"/>
      <c r="AR540" s="7"/>
      <c r="AS540" s="7"/>
      <c r="AU540" s="7"/>
      <c r="AV540" s="6"/>
      <c r="AW540" s="6"/>
      <c r="AX540" s="6"/>
      <c r="AY540" s="6"/>
      <c r="AZ540" s="6"/>
    </row>
    <row r="541" spans="7:52" s="4" customFormat="1" ht="12" hidden="1" customHeight="1" outlineLevel="1" x14ac:dyDescent="0.2">
      <c r="G541" s="86">
        <f t="shared" ref="G541:G570" si="38">ABS(G277)</f>
        <v>8.2791247782377294E-4</v>
      </c>
      <c r="K541" s="7"/>
      <c r="Y541" s="5"/>
      <c r="AC541" s="5"/>
      <c r="AN541" s="6"/>
      <c r="AO541" s="6"/>
      <c r="AP541" s="7"/>
      <c r="AQ541" s="7"/>
      <c r="AR541" s="7"/>
      <c r="AS541" s="7"/>
      <c r="AU541" s="7"/>
      <c r="AV541" s="6"/>
      <c r="AW541" s="6"/>
      <c r="AX541" s="6"/>
      <c r="AY541" s="6"/>
      <c r="AZ541" s="6"/>
    </row>
    <row r="542" spans="7:52" s="4" customFormat="1" ht="12" hidden="1" customHeight="1" outlineLevel="1" x14ac:dyDescent="0.2">
      <c r="G542" s="86">
        <f t="shared" si="38"/>
        <v>1.5970661303679166E-2</v>
      </c>
      <c r="K542" s="7"/>
      <c r="Y542" s="5"/>
      <c r="AC542" s="5"/>
      <c r="AN542" s="6"/>
      <c r="AO542" s="6"/>
      <c r="AP542" s="7"/>
      <c r="AQ542" s="7"/>
      <c r="AR542" s="7"/>
      <c r="AS542" s="7"/>
      <c r="AU542" s="7"/>
      <c r="AV542" s="6"/>
      <c r="AW542" s="6"/>
      <c r="AX542" s="6"/>
      <c r="AY542" s="6"/>
      <c r="AZ542" s="6"/>
    </row>
    <row r="543" spans="7:52" s="4" customFormat="1" ht="12" hidden="1" customHeight="1" outlineLevel="1" x14ac:dyDescent="0.2">
      <c r="G543" s="86">
        <f t="shared" si="38"/>
        <v>8.8722857809946307E-3</v>
      </c>
      <c r="K543" s="7"/>
      <c r="Y543" s="5"/>
      <c r="AC543" s="5"/>
      <c r="AN543" s="6"/>
      <c r="AO543" s="6"/>
      <c r="AP543" s="7"/>
      <c r="AQ543" s="7"/>
      <c r="AR543" s="7"/>
      <c r="AS543" s="7"/>
      <c r="AU543" s="7"/>
      <c r="AV543" s="6"/>
      <c r="AW543" s="6"/>
      <c r="AX543" s="6"/>
      <c r="AY543" s="6"/>
      <c r="AZ543" s="6"/>
    </row>
    <row r="544" spans="7:52" s="4" customFormat="1" ht="12" customHeight="1" collapsed="1" x14ac:dyDescent="0.2">
      <c r="G544" s="86"/>
      <c r="K544" s="7"/>
      <c r="Y544" s="5"/>
      <c r="AC544" s="5"/>
      <c r="AN544" s="6"/>
      <c r="AO544" s="6"/>
      <c r="AP544" s="7"/>
      <c r="AQ544" s="7"/>
      <c r="AR544" s="7"/>
      <c r="AS544" s="7"/>
      <c r="AU544" s="7"/>
      <c r="AV544" s="6"/>
      <c r="AW544" s="6"/>
      <c r="AX544" s="6"/>
      <c r="AY544" s="6"/>
      <c r="AZ544" s="6"/>
    </row>
    <row r="545" spans="7:52" s="4" customFormat="1" ht="12" customHeight="1" x14ac:dyDescent="0.2">
      <c r="G545" s="86"/>
      <c r="K545" s="7"/>
      <c r="Y545" s="5"/>
      <c r="AC545" s="5"/>
      <c r="AN545" s="6"/>
      <c r="AO545" s="6"/>
      <c r="AP545" s="7"/>
      <c r="AQ545" s="7"/>
      <c r="AR545" s="7"/>
      <c r="AS545" s="7"/>
      <c r="AU545" s="7"/>
      <c r="AV545" s="6"/>
      <c r="AW545" s="6"/>
      <c r="AX545" s="6"/>
      <c r="AY545" s="6"/>
      <c r="AZ545" s="6"/>
    </row>
    <row r="546" spans="7:52" s="4" customFormat="1" ht="12" customHeight="1" x14ac:dyDescent="0.2">
      <c r="G546" s="86"/>
      <c r="K546" s="7"/>
      <c r="Y546" s="5"/>
      <c r="AC546" s="5"/>
      <c r="AN546" s="6"/>
      <c r="AO546" s="6"/>
      <c r="AP546" s="7"/>
      <c r="AQ546" s="7"/>
      <c r="AR546" s="7"/>
      <c r="AS546" s="7"/>
      <c r="AU546" s="7"/>
      <c r="AV546" s="6"/>
      <c r="AW546" s="6"/>
      <c r="AX546" s="6"/>
      <c r="AY546" s="6"/>
      <c r="AZ546" s="6"/>
    </row>
    <row r="547" spans="7:52" s="4" customFormat="1" ht="12" customHeight="1" x14ac:dyDescent="0.2">
      <c r="G547" s="86"/>
      <c r="K547" s="7"/>
      <c r="Y547" s="5"/>
      <c r="AC547" s="5"/>
      <c r="AN547" s="6"/>
      <c r="AO547" s="6"/>
      <c r="AP547" s="7"/>
      <c r="AQ547" s="7"/>
      <c r="AR547" s="7"/>
      <c r="AS547" s="7"/>
      <c r="AU547" s="7"/>
      <c r="AV547" s="6"/>
      <c r="AW547" s="6"/>
      <c r="AX547" s="6"/>
      <c r="AY547" s="6"/>
      <c r="AZ547" s="6"/>
    </row>
    <row r="548" spans="7:52" s="4" customFormat="1" ht="12" customHeight="1" x14ac:dyDescent="0.2">
      <c r="G548" s="86"/>
      <c r="K548" s="7"/>
      <c r="Y548" s="5"/>
      <c r="AC548" s="5"/>
      <c r="AN548" s="6"/>
      <c r="AO548" s="6"/>
      <c r="AP548" s="7"/>
      <c r="AQ548" s="7"/>
      <c r="AR548" s="7"/>
      <c r="AS548" s="7"/>
      <c r="AU548" s="7"/>
      <c r="AV548" s="6"/>
      <c r="AW548" s="6"/>
      <c r="AX548" s="6"/>
      <c r="AY548" s="6"/>
      <c r="AZ548" s="6"/>
    </row>
    <row r="549" spans="7:52" s="4" customFormat="1" ht="12" customHeight="1" x14ac:dyDescent="0.2">
      <c r="G549" s="86"/>
      <c r="K549" s="7"/>
      <c r="Y549" s="5"/>
      <c r="AC549" s="5"/>
      <c r="AN549" s="6"/>
      <c r="AO549" s="6"/>
      <c r="AP549" s="7"/>
      <c r="AQ549" s="7"/>
      <c r="AR549" s="7"/>
      <c r="AS549" s="7"/>
      <c r="AU549" s="7"/>
      <c r="AV549" s="6"/>
      <c r="AW549" s="6"/>
      <c r="AX549" s="6"/>
      <c r="AY549" s="6"/>
      <c r="AZ549" s="6"/>
    </row>
    <row r="550" spans="7:52" s="4" customFormat="1" ht="12" customHeight="1" x14ac:dyDescent="0.2">
      <c r="G550" s="86"/>
      <c r="K550" s="7"/>
      <c r="Y550" s="5"/>
      <c r="AC550" s="5"/>
      <c r="AN550" s="6"/>
      <c r="AO550" s="6"/>
      <c r="AP550" s="7"/>
      <c r="AQ550" s="7"/>
      <c r="AR550" s="7"/>
      <c r="AS550" s="7"/>
      <c r="AU550" s="7"/>
      <c r="AV550" s="6"/>
      <c r="AW550" s="6"/>
      <c r="AX550" s="6"/>
      <c r="AY550" s="6"/>
      <c r="AZ550" s="6"/>
    </row>
    <row r="551" spans="7:52" s="4" customFormat="1" ht="12" customHeight="1" x14ac:dyDescent="0.2">
      <c r="G551" s="86"/>
      <c r="K551" s="7"/>
      <c r="Y551" s="5"/>
      <c r="AC551" s="5"/>
      <c r="AN551" s="6"/>
      <c r="AO551" s="6"/>
      <c r="AP551" s="7"/>
      <c r="AQ551" s="7"/>
      <c r="AR551" s="7"/>
      <c r="AS551" s="7"/>
      <c r="AU551" s="7"/>
      <c r="AV551" s="6"/>
      <c r="AW551" s="6"/>
      <c r="AX551" s="6"/>
      <c r="AY551" s="6"/>
      <c r="AZ551" s="6"/>
    </row>
    <row r="552" spans="7:52" s="4" customFormat="1" ht="12" customHeight="1" x14ac:dyDescent="0.2">
      <c r="G552" s="86"/>
      <c r="K552" s="7"/>
      <c r="Y552" s="5"/>
      <c r="AC552" s="5"/>
      <c r="AN552" s="6"/>
      <c r="AO552" s="6"/>
      <c r="AP552" s="7"/>
      <c r="AQ552" s="7"/>
      <c r="AR552" s="7"/>
      <c r="AS552" s="7"/>
      <c r="AU552" s="7"/>
      <c r="AV552" s="6"/>
      <c r="AW552" s="6"/>
      <c r="AX552" s="6"/>
      <c r="AY552" s="6"/>
      <c r="AZ552" s="6"/>
    </row>
    <row r="553" spans="7:52" s="4" customFormat="1" ht="12" customHeight="1" x14ac:dyDescent="0.2">
      <c r="G553" s="86"/>
      <c r="K553" s="7"/>
      <c r="Y553" s="5"/>
      <c r="AC553" s="5"/>
      <c r="AN553" s="6"/>
      <c r="AO553" s="6"/>
      <c r="AP553" s="7"/>
      <c r="AQ553" s="7"/>
      <c r="AR553" s="7"/>
      <c r="AS553" s="7"/>
      <c r="AU553" s="7"/>
      <c r="AV553" s="6"/>
      <c r="AW553" s="6"/>
      <c r="AX553" s="6"/>
      <c r="AY553" s="6"/>
      <c r="AZ553" s="6"/>
    </row>
    <row r="554" spans="7:52" s="4" customFormat="1" ht="12" customHeight="1" x14ac:dyDescent="0.2">
      <c r="G554" s="86"/>
      <c r="K554" s="7"/>
      <c r="Y554" s="5"/>
      <c r="AC554" s="5"/>
      <c r="AN554" s="6"/>
      <c r="AO554" s="6"/>
      <c r="AP554" s="7"/>
      <c r="AQ554" s="7"/>
      <c r="AR554" s="7"/>
      <c r="AS554" s="7"/>
      <c r="AU554" s="7"/>
      <c r="AV554" s="6"/>
      <c r="AW554" s="6"/>
      <c r="AX554" s="6"/>
      <c r="AY554" s="6"/>
      <c r="AZ554" s="6"/>
    </row>
    <row r="555" spans="7:52" s="4" customFormat="1" ht="12" customHeight="1" x14ac:dyDescent="0.2">
      <c r="G555" s="86"/>
      <c r="K555" s="7"/>
      <c r="Y555" s="5"/>
      <c r="AC555" s="5"/>
      <c r="AN555" s="6"/>
      <c r="AO555" s="6"/>
      <c r="AP555" s="7"/>
      <c r="AQ555" s="7"/>
      <c r="AR555" s="7"/>
      <c r="AS555" s="7"/>
      <c r="AU555" s="7"/>
      <c r="AV555" s="6"/>
      <c r="AW555" s="6"/>
      <c r="AX555" s="6"/>
      <c r="AY555" s="6"/>
      <c r="AZ555" s="6"/>
    </row>
    <row r="556" spans="7:52" s="4" customFormat="1" ht="12" customHeight="1" x14ac:dyDescent="0.2">
      <c r="G556" s="86"/>
      <c r="K556" s="7"/>
      <c r="Y556" s="5"/>
      <c r="AC556" s="5"/>
      <c r="AN556" s="6"/>
      <c r="AO556" s="6"/>
      <c r="AP556" s="7"/>
      <c r="AQ556" s="7"/>
      <c r="AR556" s="7"/>
      <c r="AS556" s="7"/>
      <c r="AU556" s="7"/>
      <c r="AV556" s="6"/>
      <c r="AW556" s="6"/>
      <c r="AX556" s="6"/>
      <c r="AY556" s="6"/>
      <c r="AZ556" s="6"/>
    </row>
    <row r="557" spans="7:52" s="4" customFormat="1" ht="12" customHeight="1" x14ac:dyDescent="0.2">
      <c r="G557" s="86"/>
      <c r="K557" s="7"/>
      <c r="Y557" s="5"/>
      <c r="AC557" s="5"/>
      <c r="AN557" s="6"/>
      <c r="AO557" s="6"/>
      <c r="AP557" s="7"/>
      <c r="AQ557" s="7"/>
      <c r="AR557" s="7"/>
      <c r="AS557" s="7"/>
      <c r="AU557" s="7"/>
      <c r="AV557" s="6"/>
      <c r="AW557" s="6"/>
      <c r="AX557" s="6"/>
      <c r="AY557" s="6"/>
      <c r="AZ557" s="6"/>
    </row>
    <row r="558" spans="7:52" s="4" customFormat="1" ht="12" customHeight="1" x14ac:dyDescent="0.2">
      <c r="G558" s="86"/>
      <c r="K558" s="7"/>
      <c r="Y558" s="5"/>
      <c r="AC558" s="5"/>
      <c r="AN558" s="6"/>
      <c r="AO558" s="6"/>
      <c r="AP558" s="7"/>
      <c r="AQ558" s="7"/>
      <c r="AR558" s="7"/>
      <c r="AS558" s="7"/>
      <c r="AU558" s="7"/>
      <c r="AV558" s="6"/>
      <c r="AW558" s="6"/>
      <c r="AX558" s="6"/>
      <c r="AY558" s="6"/>
      <c r="AZ558" s="6"/>
    </row>
    <row r="559" spans="7:52" s="4" customFormat="1" ht="12" customHeight="1" x14ac:dyDescent="0.2">
      <c r="G559" s="86"/>
      <c r="K559" s="7"/>
      <c r="Y559" s="5"/>
      <c r="AC559" s="5"/>
      <c r="AN559" s="6"/>
      <c r="AO559" s="6"/>
      <c r="AP559" s="7"/>
      <c r="AQ559" s="7"/>
      <c r="AR559" s="7"/>
      <c r="AS559" s="7"/>
      <c r="AU559" s="7"/>
      <c r="AV559" s="6"/>
      <c r="AW559" s="6"/>
      <c r="AX559" s="6"/>
      <c r="AY559" s="6"/>
      <c r="AZ559" s="6"/>
    </row>
    <row r="560" spans="7:52" s="4" customFormat="1" ht="12" customHeight="1" x14ac:dyDescent="0.2">
      <c r="G560" s="86"/>
      <c r="K560" s="7"/>
      <c r="Y560" s="5"/>
      <c r="AC560" s="5"/>
      <c r="AN560" s="6"/>
      <c r="AO560" s="6"/>
      <c r="AP560" s="7"/>
      <c r="AQ560" s="7"/>
      <c r="AR560" s="7"/>
      <c r="AS560" s="7"/>
      <c r="AU560" s="7"/>
      <c r="AV560" s="6"/>
      <c r="AW560" s="6"/>
      <c r="AX560" s="6"/>
      <c r="AY560" s="6"/>
      <c r="AZ560" s="6"/>
    </row>
    <row r="561" spans="7:54" s="4" customFormat="1" ht="12" customHeight="1" x14ac:dyDescent="0.2">
      <c r="G561" s="86"/>
      <c r="K561" s="7"/>
      <c r="Y561" s="5"/>
      <c r="AC561" s="5"/>
      <c r="AN561" s="6"/>
      <c r="AO561" s="6"/>
      <c r="AP561" s="7"/>
      <c r="AQ561" s="7"/>
      <c r="AR561" s="7"/>
      <c r="AS561" s="7"/>
      <c r="AU561" s="7"/>
      <c r="AV561" s="6"/>
      <c r="AW561" s="6"/>
      <c r="AX561" s="6"/>
      <c r="AY561" s="6"/>
      <c r="AZ561" s="6"/>
    </row>
    <row r="562" spans="7:54" s="4" customFormat="1" ht="12" customHeight="1" x14ac:dyDescent="0.2">
      <c r="G562" s="86"/>
      <c r="K562" s="7"/>
      <c r="Y562" s="5"/>
      <c r="AC562" s="5"/>
      <c r="AN562" s="6"/>
      <c r="AO562" s="6"/>
      <c r="AP562" s="7"/>
      <c r="AQ562" s="7"/>
      <c r="AR562" s="7"/>
      <c r="AS562" s="7"/>
      <c r="AU562" s="7"/>
      <c r="AV562" s="6"/>
      <c r="AW562" s="6"/>
      <c r="AX562" s="6"/>
      <c r="AY562" s="6"/>
      <c r="AZ562" s="6"/>
    </row>
    <row r="563" spans="7:54" s="4" customFormat="1" ht="12" customHeight="1" x14ac:dyDescent="0.2">
      <c r="G563" s="86"/>
      <c r="K563" s="7"/>
      <c r="Y563" s="5"/>
      <c r="AC563" s="5"/>
      <c r="AN563" s="6"/>
      <c r="AO563" s="6"/>
      <c r="AP563" s="7"/>
      <c r="AQ563" s="7"/>
      <c r="AR563" s="7"/>
      <c r="AS563" s="7"/>
      <c r="AU563" s="7"/>
      <c r="AV563" s="6"/>
      <c r="AW563" s="6"/>
      <c r="AX563" s="6"/>
      <c r="AY563" s="6"/>
      <c r="AZ563" s="6"/>
    </row>
    <row r="564" spans="7:54" s="4" customFormat="1" ht="12" customHeight="1" x14ac:dyDescent="0.2">
      <c r="G564" s="86"/>
      <c r="K564" s="7"/>
      <c r="Y564" s="5"/>
      <c r="AC564" s="5"/>
      <c r="AN564" s="6"/>
      <c r="AO564" s="6"/>
      <c r="AP564" s="7"/>
      <c r="AQ564" s="7"/>
      <c r="AR564" s="7"/>
      <c r="AS564" s="7"/>
      <c r="AU564" s="7"/>
      <c r="AV564" s="6"/>
      <c r="AW564" s="6"/>
      <c r="AX564" s="6"/>
      <c r="AY564" s="6"/>
      <c r="AZ564" s="6"/>
    </row>
    <row r="565" spans="7:54" s="4" customFormat="1" ht="12" customHeight="1" x14ac:dyDescent="0.2">
      <c r="G565" s="86"/>
      <c r="K565" s="7"/>
      <c r="Y565" s="5"/>
      <c r="AC565" s="5"/>
      <c r="AN565" s="6"/>
      <c r="AO565" s="6"/>
      <c r="AP565" s="7"/>
      <c r="AQ565" s="7"/>
      <c r="AR565" s="7"/>
      <c r="AS565" s="7"/>
      <c r="AU565" s="7"/>
      <c r="AV565" s="6"/>
      <c r="AW565" s="6"/>
      <c r="AX565" s="6"/>
      <c r="AY565" s="6"/>
      <c r="AZ565" s="6"/>
    </row>
    <row r="566" spans="7:54" s="4" customFormat="1" ht="12" customHeight="1" x14ac:dyDescent="0.2">
      <c r="G566" s="86"/>
      <c r="K566" s="7"/>
      <c r="Y566" s="5"/>
      <c r="AC566" s="5"/>
      <c r="AN566" s="6"/>
      <c r="AO566" s="6"/>
      <c r="AP566" s="7"/>
      <c r="AQ566" s="7"/>
      <c r="AR566" s="7"/>
      <c r="AS566" s="7"/>
      <c r="AU566" s="7"/>
      <c r="AV566" s="6"/>
      <c r="AW566" s="6"/>
      <c r="AX566" s="6"/>
      <c r="AY566" s="6"/>
      <c r="AZ566" s="6"/>
    </row>
    <row r="567" spans="7:54" s="4" customFormat="1" ht="12" customHeight="1" x14ac:dyDescent="0.2">
      <c r="G567" s="86"/>
      <c r="K567" s="7"/>
      <c r="Y567" s="5"/>
      <c r="AC567" s="5"/>
      <c r="AN567" s="6"/>
      <c r="AO567" s="6"/>
      <c r="AP567" s="7"/>
      <c r="AQ567" s="7"/>
      <c r="AR567" s="7"/>
      <c r="AS567" s="7"/>
      <c r="AU567" s="7"/>
      <c r="AV567" s="6"/>
      <c r="AW567" s="6"/>
      <c r="AX567" s="6"/>
      <c r="AY567" s="6"/>
      <c r="AZ567" s="6"/>
    </row>
    <row r="568" spans="7:54" s="4" customFormat="1" ht="12" customHeight="1" x14ac:dyDescent="0.2">
      <c r="G568" s="86"/>
      <c r="K568" s="7"/>
      <c r="Y568" s="5"/>
      <c r="AC568" s="5"/>
      <c r="AN568" s="6"/>
      <c r="AO568" s="6"/>
      <c r="AP568" s="7"/>
      <c r="AQ568" s="7"/>
      <c r="AR568" s="7"/>
      <c r="AS568" s="7"/>
      <c r="AU568" s="7"/>
      <c r="AV568" s="6"/>
      <c r="AW568" s="6"/>
      <c r="AX568" s="6"/>
      <c r="AY568" s="6"/>
      <c r="AZ568" s="6"/>
    </row>
    <row r="569" spans="7:54" s="4" customFormat="1" ht="12" customHeight="1" x14ac:dyDescent="0.2">
      <c r="G569" s="86"/>
      <c r="K569" s="7"/>
      <c r="Y569" s="5"/>
      <c r="AC569" s="5"/>
      <c r="AN569" s="6"/>
      <c r="AO569" s="6"/>
      <c r="AP569" s="7"/>
      <c r="AQ569" s="7"/>
      <c r="AR569" s="7"/>
      <c r="AS569" s="7"/>
      <c r="AU569" s="7"/>
      <c r="AV569" s="6"/>
      <c r="AW569" s="6"/>
      <c r="AX569" s="6"/>
      <c r="AY569" s="6"/>
      <c r="AZ569" s="6"/>
    </row>
    <row r="570" spans="7:54" s="4" customFormat="1" ht="12" customHeight="1" x14ac:dyDescent="0.2">
      <c r="G570" s="86"/>
      <c r="K570" s="7"/>
      <c r="Y570" s="5"/>
      <c r="AC570" s="5"/>
      <c r="AN570" s="6"/>
      <c r="AO570" s="6"/>
      <c r="AP570" s="7"/>
      <c r="AQ570" s="7"/>
      <c r="AR570" s="7"/>
      <c r="AS570" s="7"/>
      <c r="AU570" s="7"/>
      <c r="AV570" s="6"/>
      <c r="AW570" s="6"/>
      <c r="AX570" s="6"/>
      <c r="AY570" s="6"/>
      <c r="AZ570" s="6"/>
    </row>
    <row r="571" spans="7:54" s="4" customFormat="1" ht="12" customHeight="1" x14ac:dyDescent="0.25">
      <c r="G571" s="86"/>
      <c r="K571" s="7"/>
      <c r="Y571" s="5"/>
      <c r="AC571" s="5"/>
      <c r="AN571" s="6"/>
      <c r="AO571" s="6"/>
      <c r="AP571" s="7"/>
      <c r="AQ571" s="7"/>
      <c r="AR571" s="7"/>
      <c r="AS571" s="7"/>
      <c r="AU571" s="7"/>
      <c r="AV571" s="6"/>
      <c r="AW571" s="6"/>
      <c r="AX571" s="6"/>
      <c r="AY571" s="6"/>
      <c r="AZ571" s="2"/>
      <c r="BA571"/>
    </row>
    <row r="572" spans="7:54" s="4" customFormat="1" ht="12" customHeight="1" x14ac:dyDescent="0.25">
      <c r="G572" s="86"/>
      <c r="K572" s="7"/>
      <c r="Y572" s="5"/>
      <c r="AC572" s="5"/>
      <c r="AN572" s="6"/>
      <c r="AO572" s="6"/>
      <c r="AP572" s="7"/>
      <c r="AQ572" s="7"/>
      <c r="AR572" s="7"/>
      <c r="AS572" s="7"/>
      <c r="AU572" s="7"/>
      <c r="AV572" s="6"/>
      <c r="AW572" s="6"/>
      <c r="AX572" s="6"/>
      <c r="AY572" s="2"/>
      <c r="AZ572" s="2"/>
      <c r="BA572"/>
      <c r="BB572"/>
    </row>
    <row r="573" spans="7:54" s="4" customFormat="1" ht="12" customHeight="1" x14ac:dyDescent="0.25">
      <c r="G573" s="86"/>
      <c r="K573" s="7"/>
      <c r="Y573" s="5"/>
      <c r="AC573" s="5"/>
      <c r="AN573" s="6"/>
      <c r="AO573" s="6"/>
      <c r="AP573" s="7"/>
      <c r="AQ573" s="7"/>
      <c r="AR573" s="7"/>
      <c r="AS573" s="7"/>
      <c r="AU573" s="7"/>
      <c r="AV573" s="6"/>
      <c r="AW573" s="6"/>
      <c r="AX573" s="6"/>
      <c r="AY573" s="2"/>
      <c r="AZ573" s="2"/>
      <c r="BA573"/>
      <c r="BB573"/>
    </row>
    <row r="574" spans="7:54" s="4" customFormat="1" ht="12" customHeight="1" x14ac:dyDescent="0.25">
      <c r="G574" s="86"/>
      <c r="K574" s="7"/>
      <c r="Y574" s="5"/>
      <c r="AC574" s="5"/>
      <c r="AN574" s="6"/>
      <c r="AO574" s="6"/>
      <c r="AP574" s="7"/>
      <c r="AQ574" s="7"/>
      <c r="AR574" s="7"/>
      <c r="AS574" s="7"/>
      <c r="AU574" s="7"/>
      <c r="AV574" s="6"/>
      <c r="AW574" s="6"/>
      <c r="AX574" s="6"/>
      <c r="AY574" s="2"/>
      <c r="AZ574" s="2"/>
      <c r="BA574"/>
      <c r="BB574"/>
    </row>
    <row r="575" spans="7:54" s="4" customFormat="1" ht="12" customHeight="1" x14ac:dyDescent="0.25">
      <c r="G575" s="86"/>
      <c r="K575" s="7"/>
      <c r="Y575" s="5"/>
      <c r="AC575" s="5"/>
      <c r="AN575" s="6"/>
      <c r="AO575" s="6"/>
      <c r="AP575" s="7"/>
      <c r="AQ575" s="7"/>
      <c r="AR575" s="7"/>
      <c r="AS575" s="7"/>
      <c r="AU575" s="7"/>
      <c r="AV575" s="6"/>
      <c r="AW575" s="6"/>
      <c r="AX575" s="6"/>
      <c r="AY575" s="2"/>
      <c r="AZ575" s="2"/>
      <c r="BA575"/>
      <c r="BB575"/>
    </row>
    <row r="576" spans="7:54" s="4" customFormat="1" ht="12" customHeight="1" x14ac:dyDescent="0.25">
      <c r="G576" s="86"/>
      <c r="K576" s="7"/>
      <c r="Y576" s="5"/>
      <c r="AC576" s="5"/>
      <c r="AN576" s="6"/>
      <c r="AO576" s="6"/>
      <c r="AP576" s="7"/>
      <c r="AQ576" s="7"/>
      <c r="AR576" s="7"/>
      <c r="AS576" s="7"/>
      <c r="AU576" s="7"/>
      <c r="AV576" s="6"/>
      <c r="AW576" s="6"/>
      <c r="AX576" s="6"/>
      <c r="AY576" s="2"/>
      <c r="AZ576" s="2"/>
      <c r="BA576"/>
      <c r="BB576"/>
    </row>
    <row r="577" spans="7:7" x14ac:dyDescent="0.25">
      <c r="G577" s="86"/>
    </row>
    <row r="578" spans="7:7" x14ac:dyDescent="0.25">
      <c r="G578" s="86"/>
    </row>
    <row r="579" spans="7:7" x14ac:dyDescent="0.25">
      <c r="G579" s="86"/>
    </row>
    <row r="580" spans="7:7" x14ac:dyDescent="0.25">
      <c r="G580" s="86"/>
    </row>
    <row r="581" spans="7:7" x14ac:dyDescent="0.25">
      <c r="G581" s="86"/>
    </row>
    <row r="582" spans="7:7" x14ac:dyDescent="0.25">
      <c r="G582" s="86"/>
    </row>
    <row r="583" spans="7:7" x14ac:dyDescent="0.25">
      <c r="G583" s="86"/>
    </row>
    <row r="584" spans="7:7" x14ac:dyDescent="0.25">
      <c r="G584" s="86"/>
    </row>
    <row r="585" spans="7:7" x14ac:dyDescent="0.25">
      <c r="G585" s="86"/>
    </row>
    <row r="586" spans="7:7" x14ac:dyDescent="0.25">
      <c r="G586" s="86"/>
    </row>
    <row r="587" spans="7:7" x14ac:dyDescent="0.25">
      <c r="G587" s="86"/>
    </row>
    <row r="588" spans="7:7" x14ac:dyDescent="0.25">
      <c r="G588" s="86"/>
    </row>
    <row r="589" spans="7:7" x14ac:dyDescent="0.25">
      <c r="G589" s="86"/>
    </row>
    <row r="590" spans="7:7" x14ac:dyDescent="0.25">
      <c r="G590" s="86"/>
    </row>
    <row r="591" spans="7:7" x14ac:dyDescent="0.25">
      <c r="G591" s="86"/>
    </row>
    <row r="592" spans="7:7" x14ac:dyDescent="0.25">
      <c r="G592" s="86"/>
    </row>
    <row r="593" spans="7:7" x14ac:dyDescent="0.25">
      <c r="G593" s="86"/>
    </row>
    <row r="594" spans="7:7" x14ac:dyDescent="0.25">
      <c r="G594" s="86"/>
    </row>
    <row r="595" spans="7:7" x14ac:dyDescent="0.25">
      <c r="G595" s="86"/>
    </row>
    <row r="596" spans="7:7" x14ac:dyDescent="0.25">
      <c r="G596" s="86"/>
    </row>
    <row r="597" spans="7:7" x14ac:dyDescent="0.25">
      <c r="G597" s="86"/>
    </row>
    <row r="598" spans="7:7" x14ac:dyDescent="0.25">
      <c r="G598" s="86"/>
    </row>
    <row r="599" spans="7:7" x14ac:dyDescent="0.25">
      <c r="G599" s="86"/>
    </row>
    <row r="600" spans="7:7" x14ac:dyDescent="0.25">
      <c r="G600" s="86"/>
    </row>
    <row r="601" spans="7:7" x14ac:dyDescent="0.25">
      <c r="G601" s="86"/>
    </row>
    <row r="602" spans="7:7" x14ac:dyDescent="0.25">
      <c r="G602" s="86"/>
    </row>
    <row r="603" spans="7:7" x14ac:dyDescent="0.25">
      <c r="G603" s="86"/>
    </row>
    <row r="604" spans="7:7" x14ac:dyDescent="0.25">
      <c r="G604" s="86"/>
    </row>
    <row r="605" spans="7:7" x14ac:dyDescent="0.25">
      <c r="G605" s="86"/>
    </row>
    <row r="606" spans="7:7" x14ac:dyDescent="0.25">
      <c r="G606" s="86"/>
    </row>
    <row r="607" spans="7:7" x14ac:dyDescent="0.25">
      <c r="G607" s="86"/>
    </row>
    <row r="608" spans="7:7" x14ac:dyDescent="0.25">
      <c r="G608" s="86"/>
    </row>
    <row r="609" spans="7:7" x14ac:dyDescent="0.25">
      <c r="G609" s="86"/>
    </row>
    <row r="610" spans="7:7" x14ac:dyDescent="0.25">
      <c r="G610" s="86"/>
    </row>
    <row r="611" spans="7:7" x14ac:dyDescent="0.25">
      <c r="G611" s="86"/>
    </row>
    <row r="612" spans="7:7" x14ac:dyDescent="0.25">
      <c r="G612" s="86"/>
    </row>
    <row r="613" spans="7:7" x14ac:dyDescent="0.25">
      <c r="G613" s="86"/>
    </row>
    <row r="614" spans="7:7" x14ac:dyDescent="0.25">
      <c r="G614" s="86"/>
    </row>
    <row r="615" spans="7:7" x14ac:dyDescent="0.25">
      <c r="G615" s="86"/>
    </row>
    <row r="616" spans="7:7" x14ac:dyDescent="0.25">
      <c r="G616" s="86"/>
    </row>
    <row r="617" spans="7:7" x14ac:dyDescent="0.25">
      <c r="G617" s="86"/>
    </row>
    <row r="618" spans="7:7" x14ac:dyDescent="0.25">
      <c r="G618" s="86"/>
    </row>
    <row r="619" spans="7:7" x14ac:dyDescent="0.25">
      <c r="G619" s="86"/>
    </row>
    <row r="620" spans="7:7" x14ac:dyDescent="0.25">
      <c r="G620" s="86"/>
    </row>
    <row r="621" spans="7:7" x14ac:dyDescent="0.25">
      <c r="G621" s="86"/>
    </row>
    <row r="622" spans="7:7" x14ac:dyDescent="0.25">
      <c r="G622" s="86"/>
    </row>
    <row r="623" spans="7:7" x14ac:dyDescent="0.25">
      <c r="G623" s="86"/>
    </row>
    <row r="624" spans="7:7" x14ac:dyDescent="0.25">
      <c r="G624" s="86"/>
    </row>
    <row r="625" spans="7:7" x14ac:dyDescent="0.25">
      <c r="G625" s="86"/>
    </row>
    <row r="626" spans="7:7" x14ac:dyDescent="0.25">
      <c r="G626" s="86"/>
    </row>
    <row r="627" spans="7:7" x14ac:dyDescent="0.25">
      <c r="G627" s="86"/>
    </row>
    <row r="628" spans="7:7" x14ac:dyDescent="0.25">
      <c r="G628" s="86"/>
    </row>
    <row r="629" spans="7:7" x14ac:dyDescent="0.25">
      <c r="G629" s="86"/>
    </row>
    <row r="630" spans="7:7" x14ac:dyDescent="0.25">
      <c r="G630" s="86"/>
    </row>
    <row r="631" spans="7:7" x14ac:dyDescent="0.25">
      <c r="G631" s="86"/>
    </row>
    <row r="632" spans="7:7" x14ac:dyDescent="0.25">
      <c r="G632" s="86"/>
    </row>
    <row r="633" spans="7:7" x14ac:dyDescent="0.25">
      <c r="G633" s="86"/>
    </row>
    <row r="634" spans="7:7" x14ac:dyDescent="0.25">
      <c r="G634" s="86"/>
    </row>
    <row r="635" spans="7:7" x14ac:dyDescent="0.25">
      <c r="G635" s="86"/>
    </row>
    <row r="636" spans="7:7" x14ac:dyDescent="0.25">
      <c r="G636" s="86"/>
    </row>
    <row r="637" spans="7:7" x14ac:dyDescent="0.25">
      <c r="G637" s="86"/>
    </row>
    <row r="638" spans="7:7" x14ac:dyDescent="0.25">
      <c r="G638" s="86"/>
    </row>
    <row r="639" spans="7:7" x14ac:dyDescent="0.25">
      <c r="G639" s="86"/>
    </row>
    <row r="640" spans="7:7" x14ac:dyDescent="0.25">
      <c r="G640" s="86"/>
    </row>
    <row r="641" spans="7:7" x14ac:dyDescent="0.25">
      <c r="G641" s="86"/>
    </row>
    <row r="642" spans="7:7" x14ac:dyDescent="0.25">
      <c r="G642" s="86"/>
    </row>
    <row r="643" spans="7:7" x14ac:dyDescent="0.25">
      <c r="G643" s="86"/>
    </row>
    <row r="644" spans="7:7" x14ac:dyDescent="0.25">
      <c r="G644" s="86"/>
    </row>
    <row r="645" spans="7:7" x14ac:dyDescent="0.25">
      <c r="G645" s="86"/>
    </row>
    <row r="646" spans="7:7" x14ac:dyDescent="0.25">
      <c r="G646" s="86"/>
    </row>
    <row r="647" spans="7:7" x14ac:dyDescent="0.25">
      <c r="G647" s="86"/>
    </row>
    <row r="648" spans="7:7" x14ac:dyDescent="0.25">
      <c r="G648" s="86"/>
    </row>
    <row r="649" spans="7:7" x14ac:dyDescent="0.25">
      <c r="G649" s="86"/>
    </row>
    <row r="650" spans="7:7" x14ac:dyDescent="0.25">
      <c r="G650" s="86"/>
    </row>
    <row r="651" spans="7:7" x14ac:dyDescent="0.25">
      <c r="G651" s="86"/>
    </row>
    <row r="652" spans="7:7" x14ac:dyDescent="0.25">
      <c r="G652" s="86"/>
    </row>
    <row r="653" spans="7:7" x14ac:dyDescent="0.25">
      <c r="G653" s="86"/>
    </row>
    <row r="654" spans="7:7" x14ac:dyDescent="0.25">
      <c r="G654" s="86"/>
    </row>
    <row r="655" spans="7:7" x14ac:dyDescent="0.25">
      <c r="G655" s="86"/>
    </row>
    <row r="656" spans="7:7" x14ac:dyDescent="0.25">
      <c r="G656" s="86"/>
    </row>
    <row r="657" spans="7:7" x14ac:dyDescent="0.25">
      <c r="G657" s="86"/>
    </row>
    <row r="658" spans="7:7" x14ac:dyDescent="0.25">
      <c r="G658" s="86"/>
    </row>
    <row r="659" spans="7:7" x14ac:dyDescent="0.25">
      <c r="G659" s="86"/>
    </row>
    <row r="660" spans="7:7" x14ac:dyDescent="0.25">
      <c r="G660" s="86"/>
    </row>
    <row r="661" spans="7:7" x14ac:dyDescent="0.25">
      <c r="G661" s="86"/>
    </row>
    <row r="662" spans="7:7" x14ac:dyDescent="0.25">
      <c r="G662" s="86"/>
    </row>
    <row r="663" spans="7:7" x14ac:dyDescent="0.25">
      <c r="G663" s="86"/>
    </row>
    <row r="664" spans="7:7" x14ac:dyDescent="0.25">
      <c r="G664" s="86"/>
    </row>
    <row r="665" spans="7:7" x14ac:dyDescent="0.25">
      <c r="G665" s="86"/>
    </row>
    <row r="666" spans="7:7" x14ac:dyDescent="0.25">
      <c r="G666" s="86"/>
    </row>
    <row r="667" spans="7:7" x14ac:dyDescent="0.25">
      <c r="G667" s="86"/>
    </row>
    <row r="668" spans="7:7" x14ac:dyDescent="0.25">
      <c r="G668" s="86"/>
    </row>
    <row r="669" spans="7:7" x14ac:dyDescent="0.25">
      <c r="G669" s="86"/>
    </row>
    <row r="670" spans="7:7" x14ac:dyDescent="0.25">
      <c r="G670" s="86"/>
    </row>
    <row r="671" spans="7:7" x14ac:dyDescent="0.25">
      <c r="G671" s="86"/>
    </row>
    <row r="672" spans="7:7" x14ac:dyDescent="0.25">
      <c r="G672" s="86"/>
    </row>
    <row r="673" spans="7:7" x14ac:dyDescent="0.25">
      <c r="G673" s="86"/>
    </row>
    <row r="674" spans="7:7" x14ac:dyDescent="0.25">
      <c r="G674" s="86"/>
    </row>
    <row r="675" spans="7:7" x14ac:dyDescent="0.25">
      <c r="G675" s="86"/>
    </row>
    <row r="676" spans="7:7" x14ac:dyDescent="0.25">
      <c r="G676" s="86"/>
    </row>
    <row r="677" spans="7:7" x14ac:dyDescent="0.25">
      <c r="G677" s="86"/>
    </row>
    <row r="678" spans="7:7" x14ac:dyDescent="0.25">
      <c r="G678" s="86"/>
    </row>
    <row r="679" spans="7:7" x14ac:dyDescent="0.25">
      <c r="G679" s="86"/>
    </row>
    <row r="680" spans="7:7" x14ac:dyDescent="0.25">
      <c r="G680" s="86"/>
    </row>
    <row r="681" spans="7:7" x14ac:dyDescent="0.25">
      <c r="G681" s="86"/>
    </row>
    <row r="682" spans="7:7" x14ac:dyDescent="0.25">
      <c r="G682" s="86"/>
    </row>
    <row r="683" spans="7:7" x14ac:dyDescent="0.25">
      <c r="G683" s="86"/>
    </row>
    <row r="684" spans="7:7" x14ac:dyDescent="0.25">
      <c r="G684" s="86"/>
    </row>
    <row r="685" spans="7:7" x14ac:dyDescent="0.25">
      <c r="G685" s="86"/>
    </row>
    <row r="686" spans="7:7" x14ac:dyDescent="0.25">
      <c r="G686" s="86"/>
    </row>
    <row r="687" spans="7:7" x14ac:dyDescent="0.25">
      <c r="G687" s="86"/>
    </row>
    <row r="688" spans="7:7" x14ac:dyDescent="0.25">
      <c r="G688" s="86"/>
    </row>
    <row r="689" spans="7:7" x14ac:dyDescent="0.25">
      <c r="G689" s="86"/>
    </row>
    <row r="690" spans="7:7" x14ac:dyDescent="0.25">
      <c r="G690" s="86"/>
    </row>
    <row r="691" spans="7:7" x14ac:dyDescent="0.25">
      <c r="G691" s="86"/>
    </row>
    <row r="692" spans="7:7" x14ac:dyDescent="0.25">
      <c r="G692" s="86"/>
    </row>
    <row r="693" spans="7:7" x14ac:dyDescent="0.25">
      <c r="G693" s="86"/>
    </row>
    <row r="694" spans="7:7" x14ac:dyDescent="0.25">
      <c r="G694" s="86"/>
    </row>
    <row r="695" spans="7:7" x14ac:dyDescent="0.25">
      <c r="G695" s="86"/>
    </row>
    <row r="696" spans="7:7" x14ac:dyDescent="0.25">
      <c r="G696" s="86"/>
    </row>
    <row r="697" spans="7:7" x14ac:dyDescent="0.25">
      <c r="G697" s="86"/>
    </row>
    <row r="698" spans="7:7" x14ac:dyDescent="0.25">
      <c r="G698" s="86"/>
    </row>
    <row r="699" spans="7:7" x14ac:dyDescent="0.25">
      <c r="G699" s="86"/>
    </row>
    <row r="700" spans="7:7" x14ac:dyDescent="0.25">
      <c r="G700" s="86"/>
    </row>
    <row r="701" spans="7:7" x14ac:dyDescent="0.25">
      <c r="G701" s="86"/>
    </row>
    <row r="702" spans="7:7" x14ac:dyDescent="0.25">
      <c r="G702" s="86"/>
    </row>
    <row r="703" spans="7:7" x14ac:dyDescent="0.25">
      <c r="G703" s="86"/>
    </row>
    <row r="704" spans="7:7" x14ac:dyDescent="0.25">
      <c r="G704" s="86"/>
    </row>
    <row r="705" spans="7:7" x14ac:dyDescent="0.25">
      <c r="G705" s="86"/>
    </row>
    <row r="706" spans="7:7" x14ac:dyDescent="0.25">
      <c r="G706" s="86"/>
    </row>
    <row r="707" spans="7:7" x14ac:dyDescent="0.25">
      <c r="G707" s="86"/>
    </row>
    <row r="708" spans="7:7" x14ac:dyDescent="0.25">
      <c r="G708" s="86"/>
    </row>
    <row r="709" spans="7:7" x14ac:dyDescent="0.25">
      <c r="G709" s="86"/>
    </row>
    <row r="710" spans="7:7" x14ac:dyDescent="0.25">
      <c r="G710" s="86"/>
    </row>
    <row r="711" spans="7:7" x14ac:dyDescent="0.25">
      <c r="G711" s="86"/>
    </row>
    <row r="712" spans="7:7" x14ac:dyDescent="0.25">
      <c r="G712" s="86"/>
    </row>
    <row r="713" spans="7:7" x14ac:dyDescent="0.25">
      <c r="G713" s="86"/>
    </row>
    <row r="714" spans="7:7" x14ac:dyDescent="0.25">
      <c r="G714" s="86"/>
    </row>
    <row r="715" spans="7:7" x14ac:dyDescent="0.25">
      <c r="G715" s="86"/>
    </row>
    <row r="716" spans="7:7" x14ac:dyDescent="0.25">
      <c r="G716" s="86"/>
    </row>
    <row r="717" spans="7:7" x14ac:dyDescent="0.25">
      <c r="G717" s="86"/>
    </row>
    <row r="718" spans="7:7" x14ac:dyDescent="0.25">
      <c r="G718" s="86"/>
    </row>
    <row r="719" spans="7:7" x14ac:dyDescent="0.25">
      <c r="G719" s="86"/>
    </row>
    <row r="720" spans="7:7" x14ac:dyDescent="0.25">
      <c r="G720" s="86"/>
    </row>
    <row r="721" spans="7:7" x14ac:dyDescent="0.25">
      <c r="G721" s="86"/>
    </row>
    <row r="722" spans="7:7" x14ac:dyDescent="0.25">
      <c r="G722" s="86"/>
    </row>
    <row r="723" spans="7:7" x14ac:dyDescent="0.25">
      <c r="G723" s="86"/>
    </row>
    <row r="724" spans="7:7" x14ac:dyDescent="0.25">
      <c r="G724" s="86"/>
    </row>
    <row r="725" spans="7:7" x14ac:dyDescent="0.25">
      <c r="G725" s="86"/>
    </row>
    <row r="726" spans="7:7" x14ac:dyDescent="0.25">
      <c r="G726" s="86"/>
    </row>
    <row r="727" spans="7:7" x14ac:dyDescent="0.25">
      <c r="G727" s="86"/>
    </row>
    <row r="728" spans="7:7" x14ac:dyDescent="0.25">
      <c r="G728" s="86"/>
    </row>
    <row r="729" spans="7:7" x14ac:dyDescent="0.25">
      <c r="G729" s="86"/>
    </row>
    <row r="730" spans="7:7" x14ac:dyDescent="0.25">
      <c r="G730" s="86"/>
    </row>
    <row r="731" spans="7:7" x14ac:dyDescent="0.25">
      <c r="G731" s="86"/>
    </row>
    <row r="732" spans="7:7" x14ac:dyDescent="0.25">
      <c r="G732" s="86"/>
    </row>
    <row r="733" spans="7:7" x14ac:dyDescent="0.25">
      <c r="G733" s="86"/>
    </row>
    <row r="734" spans="7:7" x14ac:dyDescent="0.25">
      <c r="G734" s="86"/>
    </row>
    <row r="735" spans="7:7" x14ac:dyDescent="0.25">
      <c r="G735" s="86"/>
    </row>
    <row r="736" spans="7:7" x14ac:dyDescent="0.25">
      <c r="G736" s="86"/>
    </row>
    <row r="737" spans="7:7" x14ac:dyDescent="0.25">
      <c r="G737" s="86"/>
    </row>
    <row r="738" spans="7:7" x14ac:dyDescent="0.25">
      <c r="G738" s="86"/>
    </row>
    <row r="739" spans="7:7" x14ac:dyDescent="0.25">
      <c r="G739" s="86"/>
    </row>
    <row r="740" spans="7:7" x14ac:dyDescent="0.25">
      <c r="G740" s="86"/>
    </row>
    <row r="741" spans="7:7" x14ac:dyDescent="0.25">
      <c r="G741" s="86"/>
    </row>
    <row r="742" spans="7:7" x14ac:dyDescent="0.25">
      <c r="G742" s="86"/>
    </row>
    <row r="743" spans="7:7" x14ac:dyDescent="0.25">
      <c r="G743" s="86"/>
    </row>
    <row r="744" spans="7:7" x14ac:dyDescent="0.25">
      <c r="G744" s="86"/>
    </row>
    <row r="745" spans="7:7" x14ac:dyDescent="0.25">
      <c r="G745" s="86"/>
    </row>
    <row r="746" spans="7:7" x14ac:dyDescent="0.25">
      <c r="G746" s="86"/>
    </row>
    <row r="747" spans="7:7" x14ac:dyDescent="0.25">
      <c r="G747" s="86"/>
    </row>
    <row r="748" spans="7:7" x14ac:dyDescent="0.25">
      <c r="G748" s="86"/>
    </row>
    <row r="749" spans="7:7" x14ac:dyDescent="0.25">
      <c r="G749" s="86"/>
    </row>
    <row r="750" spans="7:7" x14ac:dyDescent="0.25">
      <c r="G750" s="86"/>
    </row>
    <row r="751" spans="7:7" x14ac:dyDescent="0.25">
      <c r="G751" s="86"/>
    </row>
    <row r="752" spans="7:7" x14ac:dyDescent="0.25">
      <c r="G752" s="86"/>
    </row>
    <row r="753" spans="7:7" x14ac:dyDescent="0.25">
      <c r="G753" s="86"/>
    </row>
    <row r="754" spans="7:7" x14ac:dyDescent="0.25">
      <c r="G754" s="86"/>
    </row>
    <row r="755" spans="7:7" x14ac:dyDescent="0.25">
      <c r="G755" s="86"/>
    </row>
    <row r="756" spans="7:7" x14ac:dyDescent="0.25">
      <c r="G756" s="86"/>
    </row>
    <row r="757" spans="7:7" x14ac:dyDescent="0.25">
      <c r="G757" s="86"/>
    </row>
    <row r="758" spans="7:7" x14ac:dyDescent="0.25">
      <c r="G758" s="86"/>
    </row>
    <row r="759" spans="7:7" x14ac:dyDescent="0.25">
      <c r="G759" s="86"/>
    </row>
    <row r="760" spans="7:7" x14ac:dyDescent="0.25">
      <c r="G760" s="86"/>
    </row>
    <row r="761" spans="7:7" x14ac:dyDescent="0.25">
      <c r="G761" s="86"/>
    </row>
    <row r="762" spans="7:7" x14ac:dyDescent="0.25">
      <c r="G762" s="86"/>
    </row>
    <row r="763" spans="7:7" x14ac:dyDescent="0.25">
      <c r="G763" s="86"/>
    </row>
    <row r="764" spans="7:7" x14ac:dyDescent="0.25">
      <c r="G764" s="86"/>
    </row>
    <row r="765" spans="7:7" x14ac:dyDescent="0.25">
      <c r="G765" s="86"/>
    </row>
    <row r="766" spans="7:7" x14ac:dyDescent="0.25">
      <c r="G766" s="86"/>
    </row>
    <row r="767" spans="7:7" x14ac:dyDescent="0.25">
      <c r="G767" s="86"/>
    </row>
    <row r="768" spans="7:7" x14ac:dyDescent="0.25">
      <c r="G768" s="86"/>
    </row>
    <row r="769" spans="7:7" x14ac:dyDescent="0.25">
      <c r="G769" s="86"/>
    </row>
    <row r="770" spans="7:7" x14ac:dyDescent="0.25">
      <c r="G770" s="86"/>
    </row>
    <row r="771" spans="7:7" x14ac:dyDescent="0.25">
      <c r="G771" s="86"/>
    </row>
    <row r="772" spans="7:7" x14ac:dyDescent="0.25">
      <c r="G772" s="86"/>
    </row>
    <row r="773" spans="7:7" x14ac:dyDescent="0.25">
      <c r="G773" s="86"/>
    </row>
    <row r="774" spans="7:7" x14ac:dyDescent="0.25">
      <c r="G774" s="86"/>
    </row>
    <row r="775" spans="7:7" x14ac:dyDescent="0.25">
      <c r="G775" s="86"/>
    </row>
    <row r="776" spans="7:7" x14ac:dyDescent="0.25">
      <c r="G776" s="86"/>
    </row>
    <row r="777" spans="7:7" x14ac:dyDescent="0.25">
      <c r="G777" s="86"/>
    </row>
    <row r="778" spans="7:7" x14ac:dyDescent="0.25">
      <c r="G778" s="86"/>
    </row>
    <row r="779" spans="7:7" x14ac:dyDescent="0.25">
      <c r="G779" s="86"/>
    </row>
    <row r="780" spans="7:7" x14ac:dyDescent="0.25">
      <c r="G780" s="86"/>
    </row>
    <row r="781" spans="7:7" x14ac:dyDescent="0.25">
      <c r="G781" s="86"/>
    </row>
    <row r="782" spans="7:7" x14ac:dyDescent="0.25">
      <c r="G782" s="86"/>
    </row>
    <row r="783" spans="7:7" x14ac:dyDescent="0.25">
      <c r="G783" s="86"/>
    </row>
    <row r="784" spans="7:7" x14ac:dyDescent="0.25">
      <c r="G784" s="86"/>
    </row>
    <row r="785" spans="7:7" x14ac:dyDescent="0.25">
      <c r="G785" s="86"/>
    </row>
    <row r="786" spans="7:7" x14ac:dyDescent="0.25">
      <c r="G786" s="86"/>
    </row>
    <row r="787" spans="7:7" x14ac:dyDescent="0.25">
      <c r="G787" s="86"/>
    </row>
    <row r="788" spans="7:7" x14ac:dyDescent="0.25">
      <c r="G788" s="86"/>
    </row>
    <row r="789" spans="7:7" x14ac:dyDescent="0.25">
      <c r="G789" s="86"/>
    </row>
    <row r="790" spans="7:7" x14ac:dyDescent="0.25">
      <c r="G790" s="86"/>
    </row>
    <row r="791" spans="7:7" x14ac:dyDescent="0.25">
      <c r="G791" s="86"/>
    </row>
    <row r="792" spans="7:7" x14ac:dyDescent="0.25">
      <c r="G792" s="86"/>
    </row>
    <row r="793" spans="7:7" x14ac:dyDescent="0.25">
      <c r="G793" s="86"/>
    </row>
    <row r="794" spans="7:7" x14ac:dyDescent="0.25">
      <c r="G794" s="86"/>
    </row>
    <row r="795" spans="7:7" x14ac:dyDescent="0.25">
      <c r="G795" s="86"/>
    </row>
    <row r="796" spans="7:7" x14ac:dyDescent="0.25">
      <c r="G796" s="86"/>
    </row>
    <row r="797" spans="7:7" x14ac:dyDescent="0.25">
      <c r="G797" s="86"/>
    </row>
    <row r="798" spans="7:7" x14ac:dyDescent="0.25">
      <c r="G798" s="86"/>
    </row>
    <row r="799" spans="7:7" x14ac:dyDescent="0.25">
      <c r="G799" s="86"/>
    </row>
    <row r="800" spans="7:7" x14ac:dyDescent="0.25">
      <c r="G800" s="86"/>
    </row>
    <row r="801" spans="7:7" x14ac:dyDescent="0.25">
      <c r="G801" s="86"/>
    </row>
    <row r="802" spans="7:7" x14ac:dyDescent="0.25">
      <c r="G802" s="86"/>
    </row>
    <row r="803" spans="7:7" x14ac:dyDescent="0.25">
      <c r="G803" s="86"/>
    </row>
    <row r="804" spans="7:7" x14ac:dyDescent="0.25">
      <c r="G804" s="86"/>
    </row>
    <row r="805" spans="7:7" x14ac:dyDescent="0.25">
      <c r="G805" s="86"/>
    </row>
    <row r="806" spans="7:7" x14ac:dyDescent="0.25">
      <c r="G806" s="86"/>
    </row>
    <row r="807" spans="7:7" x14ac:dyDescent="0.25">
      <c r="G807" s="86"/>
    </row>
    <row r="808" spans="7:7" x14ac:dyDescent="0.25">
      <c r="G808" s="86"/>
    </row>
    <row r="809" spans="7:7" x14ac:dyDescent="0.25">
      <c r="G809" s="86"/>
    </row>
    <row r="810" spans="7:7" x14ac:dyDescent="0.25">
      <c r="G810" s="86"/>
    </row>
    <row r="811" spans="7:7" x14ac:dyDescent="0.25">
      <c r="G811" s="86"/>
    </row>
    <row r="812" spans="7:7" x14ac:dyDescent="0.25">
      <c r="G812" s="86"/>
    </row>
    <row r="813" spans="7:7" x14ac:dyDescent="0.25">
      <c r="G813" s="86"/>
    </row>
    <row r="814" spans="7:7" x14ac:dyDescent="0.25">
      <c r="G814" s="86"/>
    </row>
    <row r="815" spans="7:7" x14ac:dyDescent="0.25">
      <c r="G815" s="86"/>
    </row>
    <row r="816" spans="7:7" x14ac:dyDescent="0.25">
      <c r="G816" s="86"/>
    </row>
    <row r="817" spans="7:7" x14ac:dyDescent="0.25">
      <c r="G817" s="86"/>
    </row>
    <row r="818" spans="7:7" x14ac:dyDescent="0.25">
      <c r="G818" s="86"/>
    </row>
    <row r="819" spans="7:7" x14ac:dyDescent="0.25">
      <c r="G819" s="86"/>
    </row>
    <row r="820" spans="7:7" x14ac:dyDescent="0.25">
      <c r="G820" s="86"/>
    </row>
    <row r="821" spans="7:7" x14ac:dyDescent="0.25">
      <c r="G821" s="86"/>
    </row>
    <row r="822" spans="7:7" x14ac:dyDescent="0.25">
      <c r="G822" s="86"/>
    </row>
    <row r="823" spans="7:7" x14ac:dyDescent="0.25">
      <c r="G823" s="86"/>
    </row>
    <row r="824" spans="7:7" x14ac:dyDescent="0.25">
      <c r="G824" s="86"/>
    </row>
    <row r="825" spans="7:7" x14ac:dyDescent="0.25">
      <c r="G825" s="86"/>
    </row>
    <row r="826" spans="7:7" x14ac:dyDescent="0.25">
      <c r="G826" s="86"/>
    </row>
    <row r="827" spans="7:7" x14ac:dyDescent="0.25">
      <c r="G827" s="86"/>
    </row>
    <row r="828" spans="7:7" x14ac:dyDescent="0.25">
      <c r="G828" s="86"/>
    </row>
    <row r="829" spans="7:7" x14ac:dyDescent="0.25">
      <c r="G829" s="86"/>
    </row>
    <row r="830" spans="7:7" x14ac:dyDescent="0.25">
      <c r="G830" s="86"/>
    </row>
    <row r="831" spans="7:7" x14ac:dyDescent="0.25">
      <c r="G831" s="86"/>
    </row>
    <row r="832" spans="7:7" x14ac:dyDescent="0.25">
      <c r="G832" s="86"/>
    </row>
    <row r="833" spans="7:7" x14ac:dyDescent="0.25">
      <c r="G833" s="86"/>
    </row>
    <row r="834" spans="7:7" x14ac:dyDescent="0.25">
      <c r="G834" s="86"/>
    </row>
    <row r="835" spans="7:7" x14ac:dyDescent="0.25">
      <c r="G835" s="86"/>
    </row>
    <row r="836" spans="7:7" x14ac:dyDescent="0.25">
      <c r="G836" s="86"/>
    </row>
    <row r="837" spans="7:7" x14ac:dyDescent="0.25">
      <c r="G837" s="86"/>
    </row>
    <row r="838" spans="7:7" x14ac:dyDescent="0.25">
      <c r="G838" s="86"/>
    </row>
    <row r="839" spans="7:7" x14ac:dyDescent="0.25">
      <c r="G839" s="86"/>
    </row>
    <row r="840" spans="7:7" x14ac:dyDescent="0.25">
      <c r="G840" s="86"/>
    </row>
    <row r="841" spans="7:7" x14ac:dyDescent="0.25">
      <c r="G841" s="86"/>
    </row>
    <row r="842" spans="7:7" x14ac:dyDescent="0.25">
      <c r="G842" s="86"/>
    </row>
    <row r="843" spans="7:7" x14ac:dyDescent="0.25">
      <c r="G843" s="86"/>
    </row>
    <row r="844" spans="7:7" x14ac:dyDescent="0.25">
      <c r="G844" s="86"/>
    </row>
    <row r="845" spans="7:7" x14ac:dyDescent="0.25">
      <c r="G845" s="86"/>
    </row>
    <row r="846" spans="7:7" x14ac:dyDescent="0.25">
      <c r="G846" s="86"/>
    </row>
    <row r="847" spans="7:7" x14ac:dyDescent="0.25">
      <c r="G847" s="86"/>
    </row>
    <row r="848" spans="7:7" x14ac:dyDescent="0.25">
      <c r="G848" s="86"/>
    </row>
    <row r="849" spans="7:7" x14ac:dyDescent="0.25">
      <c r="G849" s="86"/>
    </row>
    <row r="850" spans="7:7" x14ac:dyDescent="0.25">
      <c r="G850" s="86"/>
    </row>
    <row r="851" spans="7:7" x14ac:dyDescent="0.25">
      <c r="G851" s="86"/>
    </row>
    <row r="852" spans="7:7" x14ac:dyDescent="0.25">
      <c r="G852" s="86"/>
    </row>
    <row r="853" spans="7:7" x14ac:dyDescent="0.25">
      <c r="G853" s="86"/>
    </row>
    <row r="854" spans="7:7" x14ac:dyDescent="0.25">
      <c r="G854" s="86"/>
    </row>
    <row r="855" spans="7:7" x14ac:dyDescent="0.25">
      <c r="G855" s="86"/>
    </row>
    <row r="856" spans="7:7" x14ac:dyDescent="0.25">
      <c r="G856" s="86"/>
    </row>
    <row r="857" spans="7:7" x14ac:dyDescent="0.25">
      <c r="G857" s="86"/>
    </row>
    <row r="858" spans="7:7" x14ac:dyDescent="0.25">
      <c r="G858" s="86"/>
    </row>
    <row r="859" spans="7:7" x14ac:dyDescent="0.25">
      <c r="G859" s="86"/>
    </row>
    <row r="860" spans="7:7" x14ac:dyDescent="0.25">
      <c r="G860" s="86"/>
    </row>
    <row r="861" spans="7:7" x14ac:dyDescent="0.25">
      <c r="G861" s="86"/>
    </row>
    <row r="862" spans="7:7" x14ac:dyDescent="0.25">
      <c r="G862" s="86"/>
    </row>
    <row r="863" spans="7:7" x14ac:dyDescent="0.25">
      <c r="G863" s="86"/>
    </row>
    <row r="864" spans="7:7" x14ac:dyDescent="0.25">
      <c r="G864" s="86"/>
    </row>
    <row r="865" spans="7:7" x14ac:dyDescent="0.25">
      <c r="G865" s="86"/>
    </row>
    <row r="866" spans="7:7" x14ac:dyDescent="0.25">
      <c r="G866" s="86"/>
    </row>
    <row r="867" spans="7:7" x14ac:dyDescent="0.25">
      <c r="G867" s="86"/>
    </row>
    <row r="868" spans="7:7" x14ac:dyDescent="0.25">
      <c r="G868" s="86"/>
    </row>
    <row r="869" spans="7:7" x14ac:dyDescent="0.25">
      <c r="G869" s="86"/>
    </row>
    <row r="870" spans="7:7" x14ac:dyDescent="0.25">
      <c r="G870" s="86"/>
    </row>
    <row r="871" spans="7:7" x14ac:dyDescent="0.25">
      <c r="G871" s="86"/>
    </row>
    <row r="872" spans="7:7" x14ac:dyDescent="0.25">
      <c r="G872" s="86"/>
    </row>
    <row r="873" spans="7:7" x14ac:dyDescent="0.25">
      <c r="G873" s="86"/>
    </row>
    <row r="874" spans="7:7" x14ac:dyDescent="0.25">
      <c r="G874" s="86"/>
    </row>
    <row r="875" spans="7:7" x14ac:dyDescent="0.25">
      <c r="G875" s="86"/>
    </row>
    <row r="876" spans="7:7" x14ac:dyDescent="0.25">
      <c r="G876" s="86"/>
    </row>
    <row r="877" spans="7:7" x14ac:dyDescent="0.25">
      <c r="G877" s="86"/>
    </row>
    <row r="878" spans="7:7" x14ac:dyDescent="0.25">
      <c r="G878" s="86"/>
    </row>
    <row r="879" spans="7:7" x14ac:dyDescent="0.25">
      <c r="G879" s="86"/>
    </row>
    <row r="880" spans="7:7" x14ac:dyDescent="0.25">
      <c r="G880" s="86"/>
    </row>
    <row r="881" spans="7:7" x14ac:dyDescent="0.25">
      <c r="G881" s="86"/>
    </row>
    <row r="882" spans="7:7" x14ac:dyDescent="0.25">
      <c r="G882" s="86"/>
    </row>
    <row r="883" spans="7:7" x14ac:dyDescent="0.25">
      <c r="G883" s="86"/>
    </row>
    <row r="884" spans="7:7" x14ac:dyDescent="0.25">
      <c r="G884" s="86"/>
    </row>
    <row r="885" spans="7:7" x14ac:dyDescent="0.25">
      <c r="G885" s="86"/>
    </row>
    <row r="886" spans="7:7" x14ac:dyDescent="0.25">
      <c r="G886" s="86"/>
    </row>
    <row r="887" spans="7:7" x14ac:dyDescent="0.25">
      <c r="G887" s="86"/>
    </row>
    <row r="888" spans="7:7" x14ac:dyDescent="0.25">
      <c r="G888" s="86"/>
    </row>
    <row r="889" spans="7:7" x14ac:dyDescent="0.25">
      <c r="G889" s="86"/>
    </row>
    <row r="890" spans="7:7" x14ac:dyDescent="0.25">
      <c r="G890" s="86"/>
    </row>
    <row r="891" spans="7:7" x14ac:dyDescent="0.25">
      <c r="G891" s="86"/>
    </row>
    <row r="892" spans="7:7" x14ac:dyDescent="0.25">
      <c r="G892" s="86"/>
    </row>
    <row r="893" spans="7:7" x14ac:dyDescent="0.25">
      <c r="G893" s="86"/>
    </row>
    <row r="894" spans="7:7" x14ac:dyDescent="0.25">
      <c r="G894" s="86"/>
    </row>
    <row r="895" spans="7:7" x14ac:dyDescent="0.25">
      <c r="G895" s="86"/>
    </row>
    <row r="896" spans="7:7" x14ac:dyDescent="0.25">
      <c r="G896" s="86"/>
    </row>
    <row r="897" spans="7:7" x14ac:dyDescent="0.25">
      <c r="G897" s="86"/>
    </row>
    <row r="898" spans="7:7" x14ac:dyDescent="0.25">
      <c r="G898" s="86"/>
    </row>
    <row r="899" spans="7:7" x14ac:dyDescent="0.25">
      <c r="G899" s="86"/>
    </row>
    <row r="900" spans="7:7" x14ac:dyDescent="0.25">
      <c r="G900" s="86"/>
    </row>
    <row r="901" spans="7:7" x14ac:dyDescent="0.25">
      <c r="G901" s="86"/>
    </row>
    <row r="902" spans="7:7" x14ac:dyDescent="0.25">
      <c r="G902" s="86"/>
    </row>
    <row r="903" spans="7:7" x14ac:dyDescent="0.25">
      <c r="G903" s="86"/>
    </row>
    <row r="904" spans="7:7" x14ac:dyDescent="0.25">
      <c r="G904" s="86"/>
    </row>
    <row r="905" spans="7:7" x14ac:dyDescent="0.25">
      <c r="G905" s="86"/>
    </row>
    <row r="906" spans="7:7" x14ac:dyDescent="0.25">
      <c r="G906" s="86"/>
    </row>
    <row r="907" spans="7:7" x14ac:dyDescent="0.25">
      <c r="G907" s="86"/>
    </row>
    <row r="908" spans="7:7" x14ac:dyDescent="0.25">
      <c r="G908" s="86"/>
    </row>
    <row r="909" spans="7:7" x14ac:dyDescent="0.25">
      <c r="G909" s="86"/>
    </row>
    <row r="910" spans="7:7" x14ac:dyDescent="0.25">
      <c r="G910" s="86"/>
    </row>
    <row r="911" spans="7:7" x14ac:dyDescent="0.25">
      <c r="G911" s="86"/>
    </row>
    <row r="912" spans="7:7" x14ac:dyDescent="0.25">
      <c r="G912" s="86"/>
    </row>
    <row r="913" spans="7:7" x14ac:dyDescent="0.25">
      <c r="G913" s="86"/>
    </row>
    <row r="914" spans="7:7" x14ac:dyDescent="0.25">
      <c r="G914" s="86"/>
    </row>
    <row r="915" spans="7:7" x14ac:dyDescent="0.25">
      <c r="G915" s="86"/>
    </row>
    <row r="916" spans="7:7" x14ac:dyDescent="0.25">
      <c r="G916" s="86"/>
    </row>
    <row r="917" spans="7:7" x14ac:dyDescent="0.25">
      <c r="G917" s="86"/>
    </row>
    <row r="918" spans="7:7" x14ac:dyDescent="0.25">
      <c r="G918" s="86"/>
    </row>
    <row r="919" spans="7:7" x14ac:dyDescent="0.25">
      <c r="G919" s="86"/>
    </row>
    <row r="920" spans="7:7" x14ac:dyDescent="0.25">
      <c r="G920" s="86"/>
    </row>
    <row r="921" spans="7:7" x14ac:dyDescent="0.25">
      <c r="G921" s="86"/>
    </row>
    <row r="922" spans="7:7" x14ac:dyDescent="0.25">
      <c r="G922" s="86"/>
    </row>
    <row r="923" spans="7:7" x14ac:dyDescent="0.25">
      <c r="G923" s="86"/>
    </row>
    <row r="924" spans="7:7" x14ac:dyDescent="0.25">
      <c r="G924" s="86"/>
    </row>
    <row r="925" spans="7:7" x14ac:dyDescent="0.25">
      <c r="G925" s="86"/>
    </row>
    <row r="926" spans="7:7" x14ac:dyDescent="0.25">
      <c r="G926" s="86"/>
    </row>
    <row r="927" spans="7:7" x14ac:dyDescent="0.25">
      <c r="G927" s="86"/>
    </row>
    <row r="928" spans="7:7" x14ac:dyDescent="0.25">
      <c r="G928" s="86"/>
    </row>
    <row r="929" spans="7:7" x14ac:dyDescent="0.25">
      <c r="G929" s="86"/>
    </row>
    <row r="930" spans="7:7" x14ac:dyDescent="0.25">
      <c r="G930" s="86"/>
    </row>
    <row r="931" spans="7:7" x14ac:dyDescent="0.25">
      <c r="G931" s="86"/>
    </row>
    <row r="932" spans="7:7" x14ac:dyDescent="0.25">
      <c r="G932" s="86"/>
    </row>
    <row r="933" spans="7:7" x14ac:dyDescent="0.25">
      <c r="G933" s="86"/>
    </row>
    <row r="934" spans="7:7" x14ac:dyDescent="0.25">
      <c r="G934" s="86"/>
    </row>
    <row r="935" spans="7:7" x14ac:dyDescent="0.25">
      <c r="G935" s="86"/>
    </row>
    <row r="936" spans="7:7" x14ac:dyDescent="0.25">
      <c r="G936" s="86"/>
    </row>
    <row r="937" spans="7:7" x14ac:dyDescent="0.25">
      <c r="G937" s="86"/>
    </row>
    <row r="938" spans="7:7" x14ac:dyDescent="0.25">
      <c r="G938" s="86"/>
    </row>
    <row r="939" spans="7:7" x14ac:dyDescent="0.25">
      <c r="G939" s="86"/>
    </row>
    <row r="940" spans="7:7" x14ac:dyDescent="0.25">
      <c r="G940" s="86"/>
    </row>
    <row r="941" spans="7:7" x14ac:dyDescent="0.25">
      <c r="G941" s="86"/>
    </row>
    <row r="942" spans="7:7" x14ac:dyDescent="0.25">
      <c r="G942" s="86"/>
    </row>
    <row r="943" spans="7:7" x14ac:dyDescent="0.25">
      <c r="G943" s="86"/>
    </row>
    <row r="944" spans="7:7" x14ac:dyDescent="0.25">
      <c r="G944" s="86"/>
    </row>
    <row r="945" spans="7:7" x14ac:dyDescent="0.25">
      <c r="G945" s="86"/>
    </row>
    <row r="946" spans="7:7" x14ac:dyDescent="0.25">
      <c r="G946" s="86"/>
    </row>
    <row r="947" spans="7:7" x14ac:dyDescent="0.25">
      <c r="G947" s="86"/>
    </row>
    <row r="948" spans="7:7" x14ac:dyDescent="0.25">
      <c r="G948" s="86"/>
    </row>
    <row r="949" spans="7:7" x14ac:dyDescent="0.25">
      <c r="G949" s="86"/>
    </row>
    <row r="950" spans="7:7" x14ac:dyDescent="0.25">
      <c r="G950" s="86"/>
    </row>
    <row r="951" spans="7:7" x14ac:dyDescent="0.25">
      <c r="G951" s="86"/>
    </row>
    <row r="952" spans="7:7" x14ac:dyDescent="0.25">
      <c r="G952" s="86"/>
    </row>
    <row r="953" spans="7:7" x14ac:dyDescent="0.25">
      <c r="G953" s="86"/>
    </row>
    <row r="954" spans="7:7" x14ac:dyDescent="0.25">
      <c r="G954" s="86"/>
    </row>
    <row r="955" spans="7:7" x14ac:dyDescent="0.25">
      <c r="G955" s="86"/>
    </row>
    <row r="956" spans="7:7" x14ac:dyDescent="0.25">
      <c r="G956" s="86"/>
    </row>
    <row r="957" spans="7:7" x14ac:dyDescent="0.25">
      <c r="G957" s="86"/>
    </row>
    <row r="958" spans="7:7" x14ac:dyDescent="0.25">
      <c r="G958" s="86"/>
    </row>
    <row r="959" spans="7:7" x14ac:dyDescent="0.25">
      <c r="G959" s="86"/>
    </row>
    <row r="960" spans="7:7" x14ac:dyDescent="0.25">
      <c r="G960" s="86"/>
    </row>
    <row r="961" spans="7:7" x14ac:dyDescent="0.25">
      <c r="G961" s="86"/>
    </row>
    <row r="962" spans="7:7" x14ac:dyDescent="0.25">
      <c r="G962" s="86"/>
    </row>
    <row r="963" spans="7:7" x14ac:dyDescent="0.25">
      <c r="G963" s="86"/>
    </row>
    <row r="964" spans="7:7" x14ac:dyDescent="0.25">
      <c r="G964" s="86"/>
    </row>
    <row r="965" spans="7:7" x14ac:dyDescent="0.25">
      <c r="G965" s="86"/>
    </row>
    <row r="966" spans="7:7" x14ac:dyDescent="0.25">
      <c r="G966" s="86"/>
    </row>
    <row r="967" spans="7:7" x14ac:dyDescent="0.25">
      <c r="G967" s="86"/>
    </row>
    <row r="968" spans="7:7" x14ac:dyDescent="0.25">
      <c r="G968" s="86"/>
    </row>
    <row r="969" spans="7:7" x14ac:dyDescent="0.25">
      <c r="G969" s="86"/>
    </row>
    <row r="970" spans="7:7" x14ac:dyDescent="0.25">
      <c r="G970" s="86"/>
    </row>
    <row r="971" spans="7:7" x14ac:dyDescent="0.25">
      <c r="G971" s="86"/>
    </row>
    <row r="972" spans="7:7" x14ac:dyDescent="0.25">
      <c r="G972" s="86"/>
    </row>
    <row r="973" spans="7:7" x14ac:dyDescent="0.25">
      <c r="G973" s="86"/>
    </row>
    <row r="974" spans="7:7" x14ac:dyDescent="0.25">
      <c r="G974" s="86"/>
    </row>
    <row r="975" spans="7:7" x14ac:dyDescent="0.25">
      <c r="G975" s="86"/>
    </row>
    <row r="976" spans="7:7" x14ac:dyDescent="0.25">
      <c r="G976" s="86"/>
    </row>
    <row r="977" spans="7:7" x14ac:dyDescent="0.25">
      <c r="G977" s="86"/>
    </row>
    <row r="978" spans="7:7" x14ac:dyDescent="0.25">
      <c r="G978" s="86"/>
    </row>
    <row r="979" spans="7:7" x14ac:dyDescent="0.25">
      <c r="G979" s="86"/>
    </row>
    <row r="980" spans="7:7" x14ac:dyDescent="0.25">
      <c r="G980" s="86"/>
    </row>
    <row r="981" spans="7:7" x14ac:dyDescent="0.25">
      <c r="G981" s="86"/>
    </row>
    <row r="982" spans="7:7" x14ac:dyDescent="0.25">
      <c r="G982" s="86"/>
    </row>
    <row r="983" spans="7:7" x14ac:dyDescent="0.25">
      <c r="G983" s="86"/>
    </row>
    <row r="984" spans="7:7" x14ac:dyDescent="0.25">
      <c r="G984" s="86"/>
    </row>
    <row r="985" spans="7:7" x14ac:dyDescent="0.25">
      <c r="G985" s="86"/>
    </row>
    <row r="986" spans="7:7" x14ac:dyDescent="0.25">
      <c r="G986" s="86"/>
    </row>
    <row r="987" spans="7:7" x14ac:dyDescent="0.25">
      <c r="G987" s="86"/>
    </row>
    <row r="988" spans="7:7" x14ac:dyDescent="0.25">
      <c r="G988" s="86"/>
    </row>
    <row r="989" spans="7:7" x14ac:dyDescent="0.25">
      <c r="G989" s="86"/>
    </row>
    <row r="990" spans="7:7" x14ac:dyDescent="0.25">
      <c r="G990" s="86"/>
    </row>
    <row r="991" spans="7:7" x14ac:dyDescent="0.25">
      <c r="G991" s="86"/>
    </row>
    <row r="992" spans="7:7" x14ac:dyDescent="0.25">
      <c r="G992" s="86"/>
    </row>
    <row r="993" spans="7:7" x14ac:dyDescent="0.25">
      <c r="G993" s="86"/>
    </row>
    <row r="994" spans="7:7" x14ac:dyDescent="0.25">
      <c r="G994" s="86"/>
    </row>
    <row r="995" spans="7:7" x14ac:dyDescent="0.25">
      <c r="G995" s="86"/>
    </row>
    <row r="996" spans="7:7" x14ac:dyDescent="0.25">
      <c r="G996" s="86"/>
    </row>
    <row r="997" spans="7:7" x14ac:dyDescent="0.25">
      <c r="G997" s="86"/>
    </row>
    <row r="998" spans="7:7" x14ac:dyDescent="0.25">
      <c r="G998" s="86"/>
    </row>
    <row r="999" spans="7:7" x14ac:dyDescent="0.25">
      <c r="G999" s="86"/>
    </row>
    <row r="1000" spans="7:7" x14ac:dyDescent="0.25">
      <c r="G1000" s="86"/>
    </row>
    <row r="1001" spans="7:7" x14ac:dyDescent="0.25">
      <c r="G1001" s="86"/>
    </row>
    <row r="1002" spans="7:7" x14ac:dyDescent="0.25">
      <c r="G1002" s="86"/>
    </row>
    <row r="1003" spans="7:7" x14ac:dyDescent="0.25">
      <c r="G1003" s="86"/>
    </row>
    <row r="1004" spans="7:7" x14ac:dyDescent="0.25">
      <c r="G1004" s="86"/>
    </row>
    <row r="1005" spans="7:7" x14ac:dyDescent="0.25">
      <c r="G1005" s="86"/>
    </row>
    <row r="1006" spans="7:7" x14ac:dyDescent="0.25">
      <c r="G1006" s="86"/>
    </row>
    <row r="1007" spans="7:7" x14ac:dyDescent="0.25">
      <c r="G1007" s="86"/>
    </row>
    <row r="1008" spans="7:7" x14ac:dyDescent="0.25">
      <c r="G1008" s="86"/>
    </row>
    <row r="1009" spans="7:7" x14ac:dyDescent="0.25">
      <c r="G1009" s="86"/>
    </row>
    <row r="1010" spans="7:7" x14ac:dyDescent="0.25">
      <c r="G1010" s="86"/>
    </row>
    <row r="1011" spans="7:7" x14ac:dyDescent="0.25">
      <c r="G1011" s="86"/>
    </row>
    <row r="1012" spans="7:7" x14ac:dyDescent="0.25">
      <c r="G1012" s="86"/>
    </row>
    <row r="1013" spans="7:7" x14ac:dyDescent="0.25">
      <c r="G1013" s="86"/>
    </row>
    <row r="1014" spans="7:7" x14ac:dyDescent="0.25">
      <c r="G1014" s="86"/>
    </row>
    <row r="1015" spans="7:7" x14ac:dyDescent="0.25">
      <c r="G1015" s="86"/>
    </row>
    <row r="1016" spans="7:7" x14ac:dyDescent="0.25">
      <c r="G1016" s="86"/>
    </row>
    <row r="1017" spans="7:7" x14ac:dyDescent="0.25">
      <c r="G1017" s="86"/>
    </row>
    <row r="1018" spans="7:7" x14ac:dyDescent="0.25">
      <c r="G1018" s="86"/>
    </row>
    <row r="1019" spans="7:7" x14ac:dyDescent="0.25">
      <c r="G1019" s="86"/>
    </row>
    <row r="1020" spans="7:7" x14ac:dyDescent="0.25">
      <c r="G1020" s="86"/>
    </row>
    <row r="1021" spans="7:7" x14ac:dyDescent="0.25">
      <c r="G1021" s="86"/>
    </row>
    <row r="1022" spans="7:7" x14ac:dyDescent="0.25">
      <c r="G1022" s="86"/>
    </row>
    <row r="1023" spans="7:7" x14ac:dyDescent="0.25">
      <c r="G1023" s="86"/>
    </row>
    <row r="1024" spans="7:7" x14ac:dyDescent="0.25">
      <c r="G1024" s="86"/>
    </row>
    <row r="1025" spans="7:7" x14ac:dyDescent="0.25">
      <c r="G1025" s="86"/>
    </row>
    <row r="1026" spans="7:7" x14ac:dyDescent="0.25">
      <c r="G1026" s="86"/>
    </row>
    <row r="1027" spans="7:7" x14ac:dyDescent="0.25">
      <c r="G1027" s="86"/>
    </row>
    <row r="1028" spans="7:7" x14ac:dyDescent="0.25">
      <c r="G1028" s="86"/>
    </row>
    <row r="1029" spans="7:7" x14ac:dyDescent="0.25">
      <c r="G1029" s="86"/>
    </row>
    <row r="1030" spans="7:7" x14ac:dyDescent="0.25">
      <c r="G1030" s="86"/>
    </row>
    <row r="1031" spans="7:7" x14ac:dyDescent="0.25">
      <c r="G1031" s="86"/>
    </row>
    <row r="1032" spans="7:7" x14ac:dyDescent="0.25">
      <c r="G1032" s="86"/>
    </row>
    <row r="1033" spans="7:7" x14ac:dyDescent="0.25">
      <c r="G1033" s="86"/>
    </row>
    <row r="1034" spans="7:7" x14ac:dyDescent="0.25">
      <c r="G1034" s="86"/>
    </row>
    <row r="1035" spans="7:7" x14ac:dyDescent="0.25">
      <c r="G1035" s="86"/>
    </row>
    <row r="1036" spans="7:7" x14ac:dyDescent="0.25">
      <c r="G1036" s="86"/>
    </row>
    <row r="1037" spans="7:7" x14ac:dyDescent="0.25">
      <c r="G1037" s="86"/>
    </row>
    <row r="1038" spans="7:7" x14ac:dyDescent="0.25">
      <c r="G1038" s="86"/>
    </row>
    <row r="1039" spans="7:7" x14ac:dyDescent="0.25">
      <c r="G1039" s="86"/>
    </row>
    <row r="1040" spans="7:7" x14ac:dyDescent="0.25">
      <c r="G1040" s="86"/>
    </row>
    <row r="1041" spans="7:7" x14ac:dyDescent="0.25">
      <c r="G1041" s="86"/>
    </row>
    <row r="1042" spans="7:7" x14ac:dyDescent="0.25">
      <c r="G1042" s="86"/>
    </row>
    <row r="1043" spans="7:7" x14ac:dyDescent="0.25">
      <c r="G1043" s="86"/>
    </row>
    <row r="1044" spans="7:7" x14ac:dyDescent="0.25">
      <c r="G1044" s="86"/>
    </row>
    <row r="1045" spans="7:7" x14ac:dyDescent="0.25">
      <c r="G1045" s="86"/>
    </row>
    <row r="1046" spans="7:7" x14ac:dyDescent="0.25">
      <c r="G1046" s="86"/>
    </row>
    <row r="1047" spans="7:7" x14ac:dyDescent="0.25">
      <c r="G1047" s="86"/>
    </row>
    <row r="1048" spans="7:7" x14ac:dyDescent="0.25">
      <c r="G1048" s="86"/>
    </row>
    <row r="1049" spans="7:7" x14ac:dyDescent="0.25">
      <c r="G1049" s="86"/>
    </row>
    <row r="1050" spans="7:7" x14ac:dyDescent="0.25">
      <c r="G1050" s="86"/>
    </row>
    <row r="1051" spans="7:7" x14ac:dyDescent="0.25">
      <c r="G1051" s="86"/>
    </row>
    <row r="1052" spans="7:7" x14ac:dyDescent="0.25">
      <c r="G1052" s="86"/>
    </row>
    <row r="1053" spans="7:7" x14ac:dyDescent="0.25">
      <c r="G1053" s="86"/>
    </row>
    <row r="1054" spans="7:7" x14ac:dyDescent="0.25">
      <c r="G1054" s="86"/>
    </row>
    <row r="1055" spans="7:7" x14ac:dyDescent="0.25">
      <c r="G1055" s="86"/>
    </row>
    <row r="1056" spans="7:7" x14ac:dyDescent="0.25">
      <c r="G1056" s="86"/>
    </row>
    <row r="1057" spans="7:7" x14ac:dyDescent="0.25">
      <c r="G1057" s="86"/>
    </row>
    <row r="1058" spans="7:7" x14ac:dyDescent="0.25">
      <c r="G1058" s="86"/>
    </row>
    <row r="1059" spans="7:7" x14ac:dyDescent="0.25">
      <c r="G1059" s="86"/>
    </row>
    <row r="1060" spans="7:7" x14ac:dyDescent="0.25">
      <c r="G1060" s="86"/>
    </row>
    <row r="1061" spans="7:7" x14ac:dyDescent="0.25">
      <c r="G1061" s="86"/>
    </row>
    <row r="1062" spans="7:7" x14ac:dyDescent="0.25">
      <c r="G1062" s="86"/>
    </row>
    <row r="1063" spans="7:7" x14ac:dyDescent="0.25">
      <c r="G1063" s="86"/>
    </row>
    <row r="1064" spans="7:7" x14ac:dyDescent="0.25">
      <c r="G1064" s="86"/>
    </row>
    <row r="1065" spans="7:7" x14ac:dyDescent="0.25">
      <c r="G1065" s="86"/>
    </row>
    <row r="1066" spans="7:7" x14ac:dyDescent="0.25">
      <c r="G1066" s="86"/>
    </row>
    <row r="1067" spans="7:7" x14ac:dyDescent="0.25">
      <c r="G1067" s="86"/>
    </row>
    <row r="1068" spans="7:7" x14ac:dyDescent="0.25">
      <c r="G1068" s="86"/>
    </row>
    <row r="1069" spans="7:7" x14ac:dyDescent="0.25">
      <c r="G1069" s="86"/>
    </row>
    <row r="1070" spans="7:7" x14ac:dyDescent="0.25">
      <c r="G1070" s="86"/>
    </row>
    <row r="1071" spans="7:7" x14ac:dyDescent="0.25">
      <c r="G1071" s="86"/>
    </row>
    <row r="1072" spans="7:7" x14ac:dyDescent="0.25">
      <c r="G1072" s="86"/>
    </row>
    <row r="1073" spans="7:7" x14ac:dyDescent="0.25">
      <c r="G1073" s="86"/>
    </row>
    <row r="1074" spans="7:7" x14ac:dyDescent="0.25">
      <c r="G1074" s="86"/>
    </row>
    <row r="1075" spans="7:7" x14ac:dyDescent="0.25">
      <c r="G1075" s="86"/>
    </row>
    <row r="1076" spans="7:7" x14ac:dyDescent="0.25">
      <c r="G1076" s="86"/>
    </row>
    <row r="1077" spans="7:7" x14ac:dyDescent="0.25">
      <c r="G1077" s="86"/>
    </row>
    <row r="1078" spans="7:7" x14ac:dyDescent="0.25">
      <c r="G1078" s="86"/>
    </row>
    <row r="1079" spans="7:7" x14ac:dyDescent="0.25">
      <c r="G1079" s="86"/>
    </row>
    <row r="1080" spans="7:7" x14ac:dyDescent="0.25">
      <c r="G1080" s="86"/>
    </row>
    <row r="1081" spans="7:7" x14ac:dyDescent="0.25">
      <c r="G1081" s="86"/>
    </row>
    <row r="1082" spans="7:7" x14ac:dyDescent="0.25">
      <c r="G1082" s="86"/>
    </row>
    <row r="1083" spans="7:7" x14ac:dyDescent="0.25">
      <c r="G1083" s="86"/>
    </row>
    <row r="1084" spans="7:7" x14ac:dyDescent="0.25">
      <c r="G1084" s="86"/>
    </row>
    <row r="1085" spans="7:7" x14ac:dyDescent="0.25">
      <c r="G1085" s="86"/>
    </row>
    <row r="1086" spans="7:7" x14ac:dyDescent="0.25">
      <c r="G1086" s="86"/>
    </row>
    <row r="1087" spans="7:7" x14ac:dyDescent="0.25">
      <c r="G1087" s="86"/>
    </row>
    <row r="1088" spans="7:7" x14ac:dyDescent="0.25">
      <c r="G1088" s="86"/>
    </row>
    <row r="1089" spans="7:7" x14ac:dyDescent="0.25">
      <c r="G1089" s="86"/>
    </row>
    <row r="1090" spans="7:7" x14ac:dyDescent="0.25">
      <c r="G1090" s="86"/>
    </row>
    <row r="1091" spans="7:7" x14ac:dyDescent="0.25">
      <c r="G1091" s="86"/>
    </row>
    <row r="1092" spans="7:7" x14ac:dyDescent="0.25">
      <c r="G1092" s="86"/>
    </row>
    <row r="1093" spans="7:7" x14ac:dyDescent="0.25">
      <c r="G1093" s="86"/>
    </row>
    <row r="1094" spans="7:7" x14ac:dyDescent="0.25">
      <c r="G1094" s="86"/>
    </row>
    <row r="1095" spans="7:7" x14ac:dyDescent="0.25">
      <c r="G1095" s="86"/>
    </row>
    <row r="1096" spans="7:7" x14ac:dyDescent="0.25">
      <c r="G1096" s="86"/>
    </row>
    <row r="1097" spans="7:7" x14ac:dyDescent="0.25">
      <c r="G1097" s="86"/>
    </row>
    <row r="1098" spans="7:7" x14ac:dyDescent="0.25">
      <c r="G1098" s="86"/>
    </row>
    <row r="1099" spans="7:7" x14ac:dyDescent="0.25">
      <c r="G1099" s="86"/>
    </row>
    <row r="1100" spans="7:7" x14ac:dyDescent="0.25">
      <c r="G1100" s="86"/>
    </row>
    <row r="1101" spans="7:7" x14ac:dyDescent="0.25">
      <c r="G1101" s="86"/>
    </row>
    <row r="1102" spans="7:7" x14ac:dyDescent="0.25">
      <c r="G1102" s="86"/>
    </row>
    <row r="1103" spans="7:7" x14ac:dyDescent="0.25">
      <c r="G1103" s="86"/>
    </row>
    <row r="1104" spans="7:7" x14ac:dyDescent="0.25">
      <c r="G1104" s="86"/>
    </row>
    <row r="1105" spans="7:7" x14ac:dyDescent="0.25">
      <c r="G1105" s="86"/>
    </row>
    <row r="1106" spans="7:7" x14ac:dyDescent="0.25">
      <c r="G1106" s="86"/>
    </row>
    <row r="1107" spans="7:7" x14ac:dyDescent="0.25">
      <c r="G1107" s="86"/>
    </row>
    <row r="1108" spans="7:7" x14ac:dyDescent="0.25">
      <c r="G1108" s="86"/>
    </row>
    <row r="1109" spans="7:7" x14ac:dyDescent="0.25">
      <c r="G1109" s="86"/>
    </row>
    <row r="1110" spans="7:7" x14ac:dyDescent="0.25">
      <c r="G1110" s="86"/>
    </row>
    <row r="1111" spans="7:7" x14ac:dyDescent="0.25">
      <c r="G1111" s="86"/>
    </row>
    <row r="1112" spans="7:7" x14ac:dyDescent="0.25">
      <c r="G1112" s="86"/>
    </row>
    <row r="1113" spans="7:7" x14ac:dyDescent="0.25">
      <c r="G1113" s="86"/>
    </row>
    <row r="1114" spans="7:7" x14ac:dyDescent="0.25">
      <c r="G1114" s="86"/>
    </row>
    <row r="1115" spans="7:7" x14ac:dyDescent="0.25">
      <c r="G1115" s="86"/>
    </row>
    <row r="1116" spans="7:7" x14ac:dyDescent="0.25">
      <c r="G1116" s="86"/>
    </row>
    <row r="1117" spans="7:7" x14ac:dyDescent="0.25">
      <c r="G1117" s="86"/>
    </row>
    <row r="1118" spans="7:7" x14ac:dyDescent="0.25">
      <c r="G1118" s="86"/>
    </row>
    <row r="1119" spans="7:7" x14ac:dyDescent="0.25">
      <c r="G1119" s="86"/>
    </row>
    <row r="1120" spans="7:7" x14ac:dyDescent="0.25">
      <c r="G1120" s="86"/>
    </row>
    <row r="1121" spans="7:7" x14ac:dyDescent="0.25">
      <c r="G1121" s="86"/>
    </row>
    <row r="1122" spans="7:7" x14ac:dyDescent="0.25">
      <c r="G1122" s="86"/>
    </row>
    <row r="1123" spans="7:7" x14ac:dyDescent="0.25">
      <c r="G1123" s="86"/>
    </row>
    <row r="1124" spans="7:7" x14ac:dyDescent="0.25">
      <c r="G1124" s="86"/>
    </row>
    <row r="1125" spans="7:7" x14ac:dyDescent="0.25">
      <c r="G1125" s="86"/>
    </row>
    <row r="1126" spans="7:7" x14ac:dyDescent="0.25">
      <c r="G1126" s="86"/>
    </row>
    <row r="1127" spans="7:7" x14ac:dyDescent="0.25">
      <c r="G1127" s="86"/>
    </row>
    <row r="1128" spans="7:7" x14ac:dyDescent="0.25">
      <c r="G1128" s="86"/>
    </row>
    <row r="1129" spans="7:7" x14ac:dyDescent="0.25">
      <c r="G1129" s="86"/>
    </row>
    <row r="1130" spans="7:7" x14ac:dyDescent="0.25">
      <c r="G1130" s="86"/>
    </row>
    <row r="1131" spans="7:7" x14ac:dyDescent="0.25">
      <c r="G1131" s="86"/>
    </row>
    <row r="1132" spans="7:7" x14ac:dyDescent="0.25">
      <c r="G1132" s="86"/>
    </row>
    <row r="1133" spans="7:7" x14ac:dyDescent="0.25">
      <c r="G1133" s="86"/>
    </row>
    <row r="1134" spans="7:7" x14ac:dyDescent="0.25">
      <c r="G1134" s="86"/>
    </row>
    <row r="1135" spans="7:7" x14ac:dyDescent="0.25">
      <c r="G1135" s="86"/>
    </row>
    <row r="1136" spans="7:7" x14ac:dyDescent="0.25">
      <c r="G1136" s="86"/>
    </row>
    <row r="1137" spans="7:7" x14ac:dyDescent="0.25">
      <c r="G1137" s="86"/>
    </row>
    <row r="1138" spans="7:7" x14ac:dyDescent="0.25">
      <c r="G1138" s="86"/>
    </row>
    <row r="1139" spans="7:7" x14ac:dyDescent="0.25">
      <c r="G1139" s="86"/>
    </row>
    <row r="1140" spans="7:7" x14ac:dyDescent="0.25">
      <c r="G1140" s="86"/>
    </row>
    <row r="1141" spans="7:7" x14ac:dyDescent="0.25">
      <c r="G1141" s="86"/>
    </row>
    <row r="1142" spans="7:7" x14ac:dyDescent="0.25">
      <c r="G1142" s="86"/>
    </row>
    <row r="1143" spans="7:7" x14ac:dyDescent="0.25">
      <c r="G1143" s="86"/>
    </row>
    <row r="1144" spans="7:7" x14ac:dyDescent="0.25">
      <c r="G1144" s="86"/>
    </row>
    <row r="1145" spans="7:7" x14ac:dyDescent="0.25">
      <c r="G1145" s="86"/>
    </row>
    <row r="1146" spans="7:7" x14ac:dyDescent="0.25">
      <c r="G1146" s="86"/>
    </row>
    <row r="1147" spans="7:7" x14ac:dyDescent="0.25">
      <c r="G1147" s="86"/>
    </row>
    <row r="1148" spans="7:7" x14ac:dyDescent="0.25">
      <c r="G1148" s="86"/>
    </row>
    <row r="1149" spans="7:7" x14ac:dyDescent="0.25">
      <c r="G1149" s="86"/>
    </row>
    <row r="1150" spans="7:7" x14ac:dyDescent="0.25">
      <c r="G1150" s="86"/>
    </row>
    <row r="1151" spans="7:7" x14ac:dyDescent="0.25">
      <c r="G1151" s="86"/>
    </row>
    <row r="1152" spans="7:7" x14ac:dyDescent="0.25">
      <c r="G1152" s="86"/>
    </row>
    <row r="1153" spans="7:7" x14ac:dyDescent="0.25">
      <c r="G1153" s="86"/>
    </row>
    <row r="1154" spans="7:7" x14ac:dyDescent="0.25">
      <c r="G1154" s="86"/>
    </row>
    <row r="1155" spans="7:7" x14ac:dyDescent="0.25">
      <c r="G1155" s="86"/>
    </row>
    <row r="1156" spans="7:7" x14ac:dyDescent="0.25">
      <c r="G1156" s="86"/>
    </row>
    <row r="1157" spans="7:7" x14ac:dyDescent="0.25">
      <c r="G1157" s="86"/>
    </row>
    <row r="1158" spans="7:7" x14ac:dyDescent="0.25">
      <c r="G1158" s="86"/>
    </row>
    <row r="1159" spans="7:7" x14ac:dyDescent="0.25">
      <c r="G1159" s="86"/>
    </row>
    <row r="1160" spans="7:7" x14ac:dyDescent="0.25">
      <c r="G1160" s="86"/>
    </row>
    <row r="1161" spans="7:7" x14ac:dyDescent="0.25">
      <c r="G1161" s="86"/>
    </row>
    <row r="1162" spans="7:7" x14ac:dyDescent="0.25">
      <c r="G1162" s="86"/>
    </row>
    <row r="1163" spans="7:7" x14ac:dyDescent="0.25">
      <c r="G1163" s="86"/>
    </row>
    <row r="1164" spans="7:7" x14ac:dyDescent="0.25">
      <c r="G1164" s="86"/>
    </row>
    <row r="1165" spans="7:7" x14ac:dyDescent="0.25">
      <c r="G1165" s="86"/>
    </row>
    <row r="1166" spans="7:7" x14ac:dyDescent="0.25">
      <c r="G1166" s="86"/>
    </row>
    <row r="1167" spans="7:7" x14ac:dyDescent="0.25">
      <c r="G1167" s="86"/>
    </row>
    <row r="1168" spans="7:7" x14ac:dyDescent="0.25">
      <c r="G1168" s="86"/>
    </row>
    <row r="1169" spans="7:7" x14ac:dyDescent="0.25">
      <c r="G1169" s="86"/>
    </row>
    <row r="1170" spans="7:7" x14ac:dyDescent="0.25">
      <c r="G1170" s="86"/>
    </row>
    <row r="1171" spans="7:7" x14ac:dyDescent="0.25">
      <c r="G1171" s="86"/>
    </row>
    <row r="1172" spans="7:7" x14ac:dyDescent="0.25">
      <c r="G1172" s="86"/>
    </row>
    <row r="1173" spans="7:7" x14ac:dyDescent="0.25">
      <c r="G1173" s="86"/>
    </row>
    <row r="1174" spans="7:7" x14ac:dyDescent="0.25">
      <c r="G1174" s="86"/>
    </row>
    <row r="1175" spans="7:7" x14ac:dyDescent="0.25">
      <c r="G1175" s="86"/>
    </row>
    <row r="1176" spans="7:7" x14ac:dyDescent="0.25">
      <c r="G1176" s="86"/>
    </row>
    <row r="1177" spans="7:7" x14ac:dyDescent="0.25">
      <c r="G1177" s="86"/>
    </row>
    <row r="1178" spans="7:7" x14ac:dyDescent="0.25">
      <c r="G1178" s="86"/>
    </row>
    <row r="1179" spans="7:7" x14ac:dyDescent="0.25">
      <c r="G1179" s="86"/>
    </row>
    <row r="1180" spans="7:7" x14ac:dyDescent="0.25">
      <c r="G1180" s="86"/>
    </row>
    <row r="1181" spans="7:7" x14ac:dyDescent="0.25">
      <c r="G1181" s="86"/>
    </row>
    <row r="1182" spans="7:7" x14ac:dyDescent="0.25">
      <c r="G1182" s="86"/>
    </row>
    <row r="1183" spans="7:7" x14ac:dyDescent="0.25">
      <c r="G1183" s="86"/>
    </row>
    <row r="1184" spans="7:7" x14ac:dyDescent="0.25">
      <c r="G1184" s="86"/>
    </row>
    <row r="1185" spans="7:7" x14ac:dyDescent="0.25">
      <c r="G1185" s="86"/>
    </row>
    <row r="1186" spans="7:7" x14ac:dyDescent="0.25">
      <c r="G1186" s="86"/>
    </row>
    <row r="1187" spans="7:7" x14ac:dyDescent="0.25">
      <c r="G1187" s="86"/>
    </row>
    <row r="1188" spans="7:7" x14ac:dyDescent="0.25">
      <c r="G1188" s="86"/>
    </row>
    <row r="1189" spans="7:7" x14ac:dyDescent="0.25">
      <c r="G1189" s="86"/>
    </row>
    <row r="1190" spans="7:7" x14ac:dyDescent="0.25">
      <c r="G1190" s="86"/>
    </row>
    <row r="1191" spans="7:7" x14ac:dyDescent="0.25">
      <c r="G1191" s="86"/>
    </row>
    <row r="1192" spans="7:7" x14ac:dyDescent="0.25">
      <c r="G1192" s="86"/>
    </row>
    <row r="1193" spans="7:7" x14ac:dyDescent="0.25">
      <c r="G1193" s="86"/>
    </row>
    <row r="1194" spans="7:7" x14ac:dyDescent="0.25">
      <c r="G1194" s="86"/>
    </row>
    <row r="1195" spans="7:7" x14ac:dyDescent="0.25">
      <c r="G1195" s="86"/>
    </row>
    <row r="1196" spans="7:7" x14ac:dyDescent="0.25">
      <c r="G1196" s="86"/>
    </row>
    <row r="1197" spans="7:7" x14ac:dyDescent="0.25">
      <c r="G1197" s="86"/>
    </row>
    <row r="1198" spans="7:7" x14ac:dyDescent="0.25">
      <c r="G1198" s="86"/>
    </row>
    <row r="1199" spans="7:7" x14ac:dyDescent="0.25">
      <c r="G1199" s="86"/>
    </row>
    <row r="1200" spans="7:7" x14ac:dyDescent="0.25">
      <c r="G1200" s="86"/>
    </row>
    <row r="1201" spans="7:7" x14ac:dyDescent="0.25">
      <c r="G1201" s="86"/>
    </row>
    <row r="1202" spans="7:7" x14ac:dyDescent="0.25">
      <c r="G1202" s="86"/>
    </row>
    <row r="1203" spans="7:7" x14ac:dyDescent="0.25">
      <c r="G1203" s="86"/>
    </row>
    <row r="1204" spans="7:7" x14ac:dyDescent="0.25">
      <c r="G1204" s="86"/>
    </row>
    <row r="1205" spans="7:7" x14ac:dyDescent="0.25">
      <c r="G1205" s="86"/>
    </row>
    <row r="1206" spans="7:7" x14ac:dyDescent="0.25">
      <c r="G1206" s="86"/>
    </row>
    <row r="1207" spans="7:7" x14ac:dyDescent="0.25">
      <c r="G1207" s="86"/>
    </row>
    <row r="1208" spans="7:7" x14ac:dyDescent="0.25">
      <c r="G1208" s="86"/>
    </row>
    <row r="1209" spans="7:7" x14ac:dyDescent="0.25">
      <c r="G1209" s="86"/>
    </row>
    <row r="1210" spans="7:7" x14ac:dyDescent="0.25">
      <c r="G1210" s="86"/>
    </row>
    <row r="1211" spans="7:7" x14ac:dyDescent="0.25">
      <c r="G1211" s="86"/>
    </row>
    <row r="1212" spans="7:7" x14ac:dyDescent="0.25">
      <c r="G1212" s="86"/>
    </row>
    <row r="1213" spans="7:7" x14ac:dyDescent="0.25">
      <c r="G1213" s="86"/>
    </row>
    <row r="1214" spans="7:7" x14ac:dyDescent="0.25">
      <c r="G1214" s="86"/>
    </row>
    <row r="1215" spans="7:7" x14ac:dyDescent="0.25">
      <c r="G1215" s="86"/>
    </row>
    <row r="1216" spans="7:7" x14ac:dyDescent="0.25">
      <c r="G1216" s="86"/>
    </row>
    <row r="1217" spans="7:7" x14ac:dyDescent="0.25">
      <c r="G1217" s="86"/>
    </row>
    <row r="1218" spans="7:7" x14ac:dyDescent="0.25">
      <c r="G1218" s="86"/>
    </row>
    <row r="1219" spans="7:7" x14ac:dyDescent="0.25">
      <c r="G1219" s="86"/>
    </row>
    <row r="1220" spans="7:7" x14ac:dyDescent="0.25">
      <c r="G1220" s="86"/>
    </row>
    <row r="1221" spans="7:7" x14ac:dyDescent="0.25">
      <c r="G1221" s="86"/>
    </row>
    <row r="1222" spans="7:7" x14ac:dyDescent="0.25">
      <c r="G1222" s="86"/>
    </row>
    <row r="1223" spans="7:7" x14ac:dyDescent="0.25">
      <c r="G1223" s="86"/>
    </row>
    <row r="1224" spans="7:7" x14ac:dyDescent="0.25">
      <c r="G1224" s="86"/>
    </row>
    <row r="1225" spans="7:7" x14ac:dyDescent="0.25">
      <c r="G1225" s="86"/>
    </row>
    <row r="1226" spans="7:7" x14ac:dyDescent="0.25">
      <c r="G1226" s="86"/>
    </row>
    <row r="1227" spans="7:7" x14ac:dyDescent="0.25">
      <c r="G1227" s="86"/>
    </row>
    <row r="1228" spans="7:7" x14ac:dyDescent="0.25">
      <c r="G1228" s="86"/>
    </row>
    <row r="1229" spans="7:7" x14ac:dyDescent="0.25">
      <c r="G1229" s="86"/>
    </row>
    <row r="1230" spans="7:7" x14ac:dyDescent="0.25">
      <c r="G1230" s="86"/>
    </row>
    <row r="1231" spans="7:7" x14ac:dyDescent="0.25">
      <c r="G1231" s="86"/>
    </row>
    <row r="1232" spans="7:7" x14ac:dyDescent="0.25">
      <c r="G1232" s="86"/>
    </row>
    <row r="1233" spans="7:7" x14ac:dyDescent="0.25">
      <c r="G1233" s="86"/>
    </row>
    <row r="1234" spans="7:7" x14ac:dyDescent="0.25">
      <c r="G1234" s="86"/>
    </row>
    <row r="1235" spans="7:7" x14ac:dyDescent="0.25">
      <c r="G1235" s="86"/>
    </row>
    <row r="1236" spans="7:7" x14ac:dyDescent="0.25">
      <c r="G1236" s="86"/>
    </row>
    <row r="1237" spans="7:7" x14ac:dyDescent="0.25">
      <c r="G1237" s="86"/>
    </row>
    <row r="1238" spans="7:7" x14ac:dyDescent="0.25">
      <c r="G1238" s="86"/>
    </row>
    <row r="1239" spans="7:7" x14ac:dyDescent="0.25">
      <c r="G1239" s="86"/>
    </row>
    <row r="1240" spans="7:7" x14ac:dyDescent="0.25">
      <c r="G1240" s="86"/>
    </row>
    <row r="1241" spans="7:7" x14ac:dyDescent="0.25">
      <c r="G1241" s="86"/>
    </row>
    <row r="1242" spans="7:7" x14ac:dyDescent="0.25">
      <c r="G1242" s="86"/>
    </row>
    <row r="1243" spans="7:7" x14ac:dyDescent="0.25">
      <c r="G1243" s="86"/>
    </row>
    <row r="1244" spans="7:7" x14ac:dyDescent="0.25">
      <c r="G1244" s="86"/>
    </row>
    <row r="1245" spans="7:7" x14ac:dyDescent="0.25">
      <c r="G1245" s="86"/>
    </row>
    <row r="1246" spans="7:7" x14ac:dyDescent="0.25">
      <c r="G1246" s="86"/>
    </row>
    <row r="1247" spans="7:7" x14ac:dyDescent="0.25">
      <c r="G1247" s="86"/>
    </row>
    <row r="1248" spans="7:7" x14ac:dyDescent="0.25">
      <c r="G1248" s="86"/>
    </row>
    <row r="1249" spans="7:7" x14ac:dyDescent="0.25">
      <c r="G1249" s="86"/>
    </row>
    <row r="1250" spans="7:7" x14ac:dyDescent="0.25">
      <c r="G1250" s="86"/>
    </row>
    <row r="1251" spans="7:7" x14ac:dyDescent="0.25">
      <c r="G1251" s="86"/>
    </row>
    <row r="1252" spans="7:7" x14ac:dyDescent="0.25">
      <c r="G1252" s="86"/>
    </row>
    <row r="1253" spans="7:7" x14ac:dyDescent="0.25">
      <c r="G1253" s="86"/>
    </row>
    <row r="1254" spans="7:7" x14ac:dyDescent="0.25">
      <c r="G1254" s="86"/>
    </row>
    <row r="1255" spans="7:7" x14ac:dyDescent="0.25">
      <c r="G1255" s="86"/>
    </row>
    <row r="1256" spans="7:7" x14ac:dyDescent="0.25">
      <c r="G1256" s="86"/>
    </row>
    <row r="1257" spans="7:7" x14ac:dyDescent="0.25">
      <c r="G1257" s="86"/>
    </row>
    <row r="1258" spans="7:7" x14ac:dyDescent="0.25">
      <c r="G1258" s="86"/>
    </row>
    <row r="1259" spans="7:7" x14ac:dyDescent="0.25">
      <c r="G1259" s="86"/>
    </row>
    <row r="1260" spans="7:7" x14ac:dyDescent="0.25">
      <c r="G1260" s="86"/>
    </row>
    <row r="1261" spans="7:7" x14ac:dyDescent="0.25">
      <c r="G1261" s="86"/>
    </row>
    <row r="1262" spans="7:7" x14ac:dyDescent="0.25">
      <c r="G1262" s="86"/>
    </row>
    <row r="1263" spans="7:7" x14ac:dyDescent="0.25">
      <c r="G1263" s="86"/>
    </row>
    <row r="1264" spans="7:7" x14ac:dyDescent="0.25">
      <c r="G1264" s="86"/>
    </row>
    <row r="1265" spans="7:7" x14ac:dyDescent="0.25">
      <c r="G1265" s="86"/>
    </row>
    <row r="1266" spans="7:7" x14ac:dyDescent="0.25">
      <c r="G1266" s="86"/>
    </row>
    <row r="1267" spans="7:7" x14ac:dyDescent="0.25">
      <c r="G1267" s="86"/>
    </row>
    <row r="1268" spans="7:7" x14ac:dyDescent="0.25">
      <c r="G1268" s="86"/>
    </row>
    <row r="1269" spans="7:7" x14ac:dyDescent="0.25">
      <c r="G1269" s="86"/>
    </row>
    <row r="1270" spans="7:7" x14ac:dyDescent="0.25">
      <c r="G1270" s="86"/>
    </row>
    <row r="1271" spans="7:7" x14ac:dyDescent="0.25">
      <c r="G1271" s="86"/>
    </row>
    <row r="1272" spans="7:7" x14ac:dyDescent="0.25">
      <c r="G1272" s="86"/>
    </row>
    <row r="1273" spans="7:7" x14ac:dyDescent="0.25">
      <c r="G1273" s="86"/>
    </row>
    <row r="1274" spans="7:7" x14ac:dyDescent="0.25">
      <c r="G1274" s="86"/>
    </row>
    <row r="1275" spans="7:7" x14ac:dyDescent="0.25">
      <c r="G1275" s="86"/>
    </row>
    <row r="1276" spans="7:7" x14ac:dyDescent="0.25">
      <c r="G1276" s="86"/>
    </row>
    <row r="1277" spans="7:7" x14ac:dyDescent="0.25">
      <c r="G1277" s="86"/>
    </row>
    <row r="1278" spans="7:7" x14ac:dyDescent="0.25">
      <c r="G1278" s="86"/>
    </row>
    <row r="1279" spans="7:7" x14ac:dyDescent="0.25">
      <c r="G1279" s="86"/>
    </row>
    <row r="1280" spans="7:7" x14ac:dyDescent="0.25">
      <c r="G1280" s="86"/>
    </row>
    <row r="1281" spans="7:7" x14ac:dyDescent="0.25">
      <c r="G1281" s="86"/>
    </row>
    <row r="1282" spans="7:7" x14ac:dyDescent="0.25">
      <c r="G1282" s="86"/>
    </row>
    <row r="1283" spans="7:7" x14ac:dyDescent="0.25">
      <c r="G1283" s="86"/>
    </row>
    <row r="1284" spans="7:7" x14ac:dyDescent="0.25">
      <c r="G1284" s="86"/>
    </row>
    <row r="1285" spans="7:7" x14ac:dyDescent="0.25">
      <c r="G1285" s="86"/>
    </row>
    <row r="1286" spans="7:7" x14ac:dyDescent="0.25">
      <c r="G1286" s="86"/>
    </row>
    <row r="1287" spans="7:7" x14ac:dyDescent="0.25">
      <c r="G1287" s="86"/>
    </row>
    <row r="1288" spans="7:7" x14ac:dyDescent="0.25">
      <c r="G1288" s="86"/>
    </row>
    <row r="1289" spans="7:7" x14ac:dyDescent="0.25">
      <c r="G1289" s="86"/>
    </row>
    <row r="1290" spans="7:7" x14ac:dyDescent="0.25">
      <c r="G1290" s="86"/>
    </row>
    <row r="1291" spans="7:7" x14ac:dyDescent="0.25">
      <c r="G1291" s="86"/>
    </row>
    <row r="1292" spans="7:7" x14ac:dyDescent="0.25">
      <c r="G1292" s="86"/>
    </row>
    <row r="1293" spans="7:7" x14ac:dyDescent="0.25">
      <c r="G1293" s="86"/>
    </row>
    <row r="1294" spans="7:7" x14ac:dyDescent="0.25">
      <c r="G1294" s="86"/>
    </row>
    <row r="1295" spans="7:7" x14ac:dyDescent="0.25">
      <c r="G1295" s="86"/>
    </row>
    <row r="1296" spans="7:7" x14ac:dyDescent="0.25">
      <c r="G1296" s="86"/>
    </row>
    <row r="1297" spans="7:7" x14ac:dyDescent="0.25">
      <c r="G1297" s="86"/>
    </row>
    <row r="1298" spans="7:7" x14ac:dyDescent="0.25">
      <c r="G1298" s="86"/>
    </row>
    <row r="1299" spans="7:7" x14ac:dyDescent="0.25">
      <c r="G1299" s="86"/>
    </row>
    <row r="1300" spans="7:7" x14ac:dyDescent="0.25">
      <c r="G1300" s="86"/>
    </row>
    <row r="1301" spans="7:7" x14ac:dyDescent="0.25">
      <c r="G1301" s="86"/>
    </row>
    <row r="1302" spans="7:7" x14ac:dyDescent="0.25">
      <c r="G1302" s="86"/>
    </row>
    <row r="1303" spans="7:7" x14ac:dyDescent="0.25">
      <c r="G1303" s="86"/>
    </row>
    <row r="1304" spans="7:7" x14ac:dyDescent="0.25">
      <c r="G1304" s="86"/>
    </row>
    <row r="1305" spans="7:7" x14ac:dyDescent="0.25">
      <c r="G1305" s="86"/>
    </row>
    <row r="1306" spans="7:7" x14ac:dyDescent="0.25">
      <c r="G1306" s="86"/>
    </row>
    <row r="1307" spans="7:7" x14ac:dyDescent="0.25">
      <c r="G1307" s="86"/>
    </row>
    <row r="1308" spans="7:7" x14ac:dyDescent="0.25">
      <c r="G1308" s="86"/>
    </row>
    <row r="1309" spans="7:7" x14ac:dyDescent="0.25">
      <c r="G1309" s="86"/>
    </row>
    <row r="1310" spans="7:7" x14ac:dyDescent="0.25">
      <c r="G1310" s="86"/>
    </row>
    <row r="1311" spans="7:7" x14ac:dyDescent="0.25">
      <c r="G1311" s="86"/>
    </row>
    <row r="1312" spans="7:7" x14ac:dyDescent="0.25">
      <c r="G1312" s="86"/>
    </row>
    <row r="1313" spans="7:7" x14ac:dyDescent="0.25">
      <c r="G1313" s="86"/>
    </row>
    <row r="1314" spans="7:7" x14ac:dyDescent="0.25">
      <c r="G1314" s="86"/>
    </row>
    <row r="1315" spans="7:7" x14ac:dyDescent="0.25">
      <c r="G1315" s="86"/>
    </row>
    <row r="1316" spans="7:7" x14ac:dyDescent="0.25">
      <c r="G1316" s="86"/>
    </row>
    <row r="1317" spans="7:7" x14ac:dyDescent="0.25">
      <c r="G1317" s="86"/>
    </row>
    <row r="1318" spans="7:7" x14ac:dyDescent="0.25">
      <c r="G1318" s="86"/>
    </row>
    <row r="1319" spans="7:7" x14ac:dyDescent="0.25">
      <c r="G1319" s="86"/>
    </row>
    <row r="1320" spans="7:7" x14ac:dyDescent="0.25">
      <c r="G1320" s="86"/>
    </row>
    <row r="1321" spans="7:7" x14ac:dyDescent="0.25">
      <c r="G1321" s="86"/>
    </row>
    <row r="1322" spans="7:7" x14ac:dyDescent="0.25">
      <c r="G1322" s="86"/>
    </row>
    <row r="1323" spans="7:7" x14ac:dyDescent="0.25">
      <c r="G1323" s="86"/>
    </row>
    <row r="1324" spans="7:7" x14ac:dyDescent="0.25">
      <c r="G1324" s="86"/>
    </row>
    <row r="1325" spans="7:7" x14ac:dyDescent="0.25">
      <c r="G1325" s="86"/>
    </row>
    <row r="1326" spans="7:7" x14ac:dyDescent="0.25">
      <c r="G1326" s="86"/>
    </row>
    <row r="1327" spans="7:7" x14ac:dyDescent="0.25">
      <c r="G1327" s="86"/>
    </row>
    <row r="1328" spans="7:7" x14ac:dyDescent="0.25">
      <c r="G1328" s="86"/>
    </row>
    <row r="1329" spans="7:7" x14ac:dyDescent="0.25">
      <c r="G1329" s="86"/>
    </row>
    <row r="1330" spans="7:7" x14ac:dyDescent="0.25">
      <c r="G1330" s="86"/>
    </row>
    <row r="1331" spans="7:7" x14ac:dyDescent="0.25">
      <c r="G1331" s="86"/>
    </row>
    <row r="1332" spans="7:7" x14ac:dyDescent="0.25">
      <c r="G1332" s="86"/>
    </row>
    <row r="1333" spans="7:7" x14ac:dyDescent="0.25">
      <c r="G1333" s="86"/>
    </row>
    <row r="1334" spans="7:7" x14ac:dyDescent="0.25">
      <c r="G1334" s="86"/>
    </row>
    <row r="1335" spans="7:7" x14ac:dyDescent="0.25">
      <c r="G1335" s="86"/>
    </row>
    <row r="1336" spans="7:7" x14ac:dyDescent="0.25">
      <c r="G1336" s="86"/>
    </row>
    <row r="1337" spans="7:7" x14ac:dyDescent="0.25">
      <c r="G1337" s="86"/>
    </row>
    <row r="1338" spans="7:7" x14ac:dyDescent="0.25">
      <c r="G1338" s="86"/>
    </row>
    <row r="1339" spans="7:7" x14ac:dyDescent="0.25">
      <c r="G1339" s="86"/>
    </row>
    <row r="1340" spans="7:7" x14ac:dyDescent="0.25">
      <c r="G1340" s="86"/>
    </row>
    <row r="1341" spans="7:7" x14ac:dyDescent="0.25">
      <c r="G1341" s="86"/>
    </row>
    <row r="1342" spans="7:7" x14ac:dyDescent="0.25">
      <c r="G1342" s="86"/>
    </row>
    <row r="1343" spans="7:7" x14ac:dyDescent="0.25">
      <c r="G1343" s="86"/>
    </row>
    <row r="1344" spans="7:7" x14ac:dyDescent="0.25">
      <c r="G1344" s="86"/>
    </row>
    <row r="1345" spans="7:7" x14ac:dyDescent="0.25">
      <c r="G1345" s="86"/>
    </row>
    <row r="1346" spans="7:7" x14ac:dyDescent="0.25">
      <c r="G1346" s="86"/>
    </row>
    <row r="1347" spans="7:7" x14ac:dyDescent="0.25">
      <c r="G1347" s="86"/>
    </row>
    <row r="1348" spans="7:7" x14ac:dyDescent="0.25">
      <c r="G1348" s="86"/>
    </row>
    <row r="1349" spans="7:7" x14ac:dyDescent="0.25">
      <c r="G1349" s="86"/>
    </row>
    <row r="1350" spans="7:7" x14ac:dyDescent="0.25">
      <c r="G1350" s="86"/>
    </row>
    <row r="1351" spans="7:7" x14ac:dyDescent="0.25">
      <c r="G1351" s="86"/>
    </row>
    <row r="1352" spans="7:7" x14ac:dyDescent="0.25">
      <c r="G1352" s="86"/>
    </row>
    <row r="1353" spans="7:7" x14ac:dyDescent="0.25">
      <c r="G1353" s="86"/>
    </row>
    <row r="1354" spans="7:7" x14ac:dyDescent="0.25">
      <c r="G1354" s="86"/>
    </row>
    <row r="1355" spans="7:7" x14ac:dyDescent="0.25">
      <c r="G1355" s="86"/>
    </row>
    <row r="1356" spans="7:7" x14ac:dyDescent="0.25">
      <c r="G1356" s="86"/>
    </row>
    <row r="1357" spans="7:7" x14ac:dyDescent="0.25">
      <c r="G1357" s="86"/>
    </row>
    <row r="1358" spans="7:7" x14ac:dyDescent="0.25">
      <c r="G1358" s="86"/>
    </row>
    <row r="1359" spans="7:7" x14ac:dyDescent="0.25">
      <c r="G1359" s="86"/>
    </row>
    <row r="1360" spans="7:7" x14ac:dyDescent="0.25">
      <c r="G1360" s="86"/>
    </row>
    <row r="1361" spans="7:7" x14ac:dyDescent="0.25">
      <c r="G1361" s="86"/>
    </row>
    <row r="1362" spans="7:7" x14ac:dyDescent="0.25">
      <c r="G1362" s="86"/>
    </row>
    <row r="1363" spans="7:7" x14ac:dyDescent="0.25">
      <c r="G1363" s="86"/>
    </row>
    <row r="1364" spans="7:7" x14ac:dyDescent="0.25">
      <c r="G1364" s="86"/>
    </row>
    <row r="1365" spans="7:7" x14ac:dyDescent="0.25">
      <c r="G1365" s="86"/>
    </row>
    <row r="1366" spans="7:7" x14ac:dyDescent="0.25">
      <c r="G1366" s="86"/>
    </row>
    <row r="1367" spans="7:7" x14ac:dyDescent="0.25">
      <c r="G1367" s="86"/>
    </row>
    <row r="1368" spans="7:7" x14ac:dyDescent="0.25">
      <c r="G1368" s="86"/>
    </row>
    <row r="1369" spans="7:7" x14ac:dyDescent="0.25">
      <c r="G1369" s="86"/>
    </row>
    <row r="1370" spans="7:7" x14ac:dyDescent="0.25">
      <c r="G1370" s="86"/>
    </row>
    <row r="1371" spans="7:7" x14ac:dyDescent="0.25">
      <c r="G1371" s="86"/>
    </row>
    <row r="1372" spans="7:7" x14ac:dyDescent="0.25">
      <c r="G1372" s="86"/>
    </row>
    <row r="1373" spans="7:7" x14ac:dyDescent="0.25">
      <c r="G1373" s="86"/>
    </row>
    <row r="1374" spans="7:7" x14ac:dyDescent="0.25">
      <c r="G1374" s="86"/>
    </row>
    <row r="1375" spans="7:7" x14ac:dyDescent="0.25">
      <c r="G1375" s="86"/>
    </row>
    <row r="1376" spans="7:7" x14ac:dyDescent="0.25">
      <c r="G1376" s="86"/>
    </row>
    <row r="1377" spans="7:7" x14ac:dyDescent="0.25">
      <c r="G1377" s="86"/>
    </row>
    <row r="1378" spans="7:7" x14ac:dyDescent="0.25">
      <c r="G1378" s="86"/>
    </row>
    <row r="1379" spans="7:7" x14ac:dyDescent="0.25">
      <c r="G1379" s="86"/>
    </row>
    <row r="1380" spans="7:7" x14ac:dyDescent="0.25">
      <c r="G1380" s="86"/>
    </row>
    <row r="1381" spans="7:7" x14ac:dyDescent="0.25">
      <c r="G1381" s="86"/>
    </row>
    <row r="1382" spans="7:7" x14ac:dyDescent="0.25">
      <c r="G1382" s="86"/>
    </row>
    <row r="1383" spans="7:7" x14ac:dyDescent="0.25">
      <c r="G1383" s="86"/>
    </row>
    <row r="1384" spans="7:7" x14ac:dyDescent="0.25">
      <c r="G1384" s="86"/>
    </row>
    <row r="1385" spans="7:7" x14ac:dyDescent="0.25">
      <c r="G1385" s="86"/>
    </row>
    <row r="1386" spans="7:7" x14ac:dyDescent="0.25">
      <c r="G1386" s="86"/>
    </row>
    <row r="1387" spans="7:7" x14ac:dyDescent="0.25">
      <c r="G1387" s="86"/>
    </row>
    <row r="1388" spans="7:7" x14ac:dyDescent="0.25">
      <c r="G1388" s="86"/>
    </row>
    <row r="1389" spans="7:7" x14ac:dyDescent="0.25">
      <c r="G1389" s="86"/>
    </row>
    <row r="1390" spans="7:7" x14ac:dyDescent="0.25">
      <c r="G1390" s="86"/>
    </row>
    <row r="1391" spans="7:7" x14ac:dyDescent="0.25">
      <c r="G1391" s="86"/>
    </row>
    <row r="1392" spans="7:7" x14ac:dyDescent="0.25">
      <c r="G1392" s="86"/>
    </row>
    <row r="1393" spans="7:7" x14ac:dyDescent="0.25">
      <c r="G1393" s="86"/>
    </row>
    <row r="1394" spans="7:7" x14ac:dyDescent="0.25">
      <c r="G1394" s="86"/>
    </row>
    <row r="1395" spans="7:7" x14ac:dyDescent="0.25">
      <c r="G1395" s="86"/>
    </row>
    <row r="1396" spans="7:7" x14ac:dyDescent="0.25">
      <c r="G1396" s="86"/>
    </row>
    <row r="1397" spans="7:7" x14ac:dyDescent="0.25">
      <c r="G1397" s="86"/>
    </row>
    <row r="1398" spans="7:7" x14ac:dyDescent="0.25">
      <c r="G1398" s="86"/>
    </row>
    <row r="1399" spans="7:7" x14ac:dyDescent="0.25">
      <c r="G1399" s="86"/>
    </row>
    <row r="1400" spans="7:7" x14ac:dyDescent="0.25">
      <c r="G1400" s="86"/>
    </row>
    <row r="1401" spans="7:7" x14ac:dyDescent="0.25">
      <c r="G1401" s="86"/>
    </row>
    <row r="1402" spans="7:7" x14ac:dyDescent="0.25">
      <c r="G1402" s="86"/>
    </row>
    <row r="1403" spans="7:7" x14ac:dyDescent="0.25">
      <c r="G1403" s="86"/>
    </row>
    <row r="1404" spans="7:7" x14ac:dyDescent="0.25">
      <c r="G1404" s="86"/>
    </row>
    <row r="1405" spans="7:7" x14ac:dyDescent="0.25">
      <c r="G1405" s="86"/>
    </row>
    <row r="1406" spans="7:7" x14ac:dyDescent="0.25">
      <c r="G1406" s="86"/>
    </row>
    <row r="1407" spans="7:7" x14ac:dyDescent="0.25">
      <c r="G1407" s="86"/>
    </row>
  </sheetData>
  <mergeCells count="10">
    <mergeCell ref="G12:G13"/>
    <mergeCell ref="H12:H13"/>
    <mergeCell ref="AI18:AK18"/>
    <mergeCell ref="AU18:AZ18"/>
    <mergeCell ref="AE18:AG18"/>
    <mergeCell ref="O18:Q18"/>
    <mergeCell ref="S18:U18"/>
    <mergeCell ref="W18:Y18"/>
    <mergeCell ref="AA18:AC18"/>
    <mergeCell ref="AM18:AS18"/>
  </mergeCells>
  <conditionalFormatting sqref="J20:J280">
    <cfRule type="colorScale" priority="1">
      <colorScale>
        <cfvo type="num" val="-100"/>
        <cfvo type="num" val="0"/>
        <cfvo type="num" val="1000"/>
        <color rgb="FFF8696B"/>
        <color theme="0"/>
        <color rgb="FF63BE7B"/>
      </colorScale>
    </cfRule>
  </conditionalFormatting>
  <dataValidations count="3">
    <dataValidation type="list" allowBlank="1" showInputMessage="1" showErrorMessage="1" sqref="H14">
      <formula1>"DAX,FTSEMIB,IBEX,UK"</formula1>
    </dataValidation>
    <dataValidation type="list" allowBlank="1" showInputMessage="1" showErrorMessage="1" sqref="E10">
      <formula1>"100,200,300,400,500"</formula1>
    </dataValidation>
    <dataValidation type="list" allowBlank="1" showInputMessage="1" showErrorMessage="1" sqref="H12:H13">
      <formula1>"DAX,FTSEMIB,IBEX,UK,CAC,NASDAQ"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CmcMarkets</vt:lpstr>
      <vt:lpstr>BreakEvenGap</vt:lpstr>
      <vt:lpstr>FeeInv</vt:lpstr>
      <vt:lpstr>FeeOSLG</vt:lpstr>
      <vt:lpstr>InvestIniz</vt:lpstr>
      <vt:lpstr>LastPL</vt:lpstr>
      <vt:lpstr>Lotto</vt:lpstr>
      <vt:lpstr>Margine</vt:lpstr>
      <vt:lpstr>MargineCAC</vt:lpstr>
      <vt:lpstr>MargineDAX</vt:lpstr>
      <vt:lpstr>MargineFTSEMIB</vt:lpstr>
      <vt:lpstr>MargineIBEX</vt:lpstr>
      <vt:lpstr>MargineNASDAQ</vt:lpstr>
      <vt:lpstr>MargineUK</vt:lpstr>
      <vt:lpstr>Market</vt:lpstr>
      <vt:lpstr>MaxLoss</vt:lpstr>
      <vt:lpstr>Nominale</vt:lpstr>
      <vt:lpstr>NumLotti</vt:lpstr>
      <vt:lpstr>OSGLLimit</vt:lpstr>
      <vt:lpstr>SpreadCAC</vt:lpstr>
      <vt:lpstr>SpreadDAX</vt:lpstr>
      <vt:lpstr>SpreadFTSEMIB</vt:lpstr>
      <vt:lpstr>SpreadIBEX</vt:lpstr>
      <vt:lpstr>SpreadNASDAQ</vt:lpstr>
      <vt:lpstr>SpreadUK</vt:lpstr>
      <vt:lpstr>TotalGain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2017-02-03T07:49:34Z</dcterms:created>
  <dcterms:modified xsi:type="dcterms:W3CDTF">2017-02-03T16:47:35Z</dcterms:modified>
</cp:coreProperties>
</file>