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98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J9" i="1" l="1"/>
  <c r="AJ17" i="1"/>
  <c r="AJ25" i="1"/>
  <c r="AJ33" i="1"/>
  <c r="AJ41" i="1"/>
  <c r="AJ49" i="1"/>
  <c r="AJ57" i="1"/>
  <c r="AJ65" i="1"/>
  <c r="AJ73" i="1"/>
  <c r="AJ81" i="1"/>
  <c r="AJ89" i="1"/>
  <c r="AJ10" i="1"/>
  <c r="AJ18" i="1"/>
  <c r="AJ26" i="1"/>
  <c r="AJ34" i="1"/>
  <c r="AJ42" i="1"/>
  <c r="AJ50" i="1"/>
  <c r="AJ58" i="1"/>
  <c r="AJ66" i="1"/>
  <c r="AJ74" i="1"/>
  <c r="AJ82" i="1"/>
  <c r="AJ11" i="1"/>
  <c r="AJ19" i="1"/>
  <c r="AJ27" i="1"/>
  <c r="AJ35" i="1"/>
  <c r="AJ43" i="1"/>
  <c r="AJ51" i="1"/>
  <c r="AJ59" i="1"/>
  <c r="AJ67" i="1"/>
  <c r="AJ75" i="1"/>
  <c r="AJ83" i="1"/>
  <c r="AJ12" i="1"/>
  <c r="AJ20" i="1"/>
  <c r="AJ28" i="1"/>
  <c r="AJ36" i="1"/>
  <c r="AJ44" i="1"/>
  <c r="AJ52" i="1"/>
  <c r="AJ60" i="1"/>
  <c r="AJ68" i="1"/>
  <c r="AJ76" i="1"/>
  <c r="AJ84" i="1"/>
  <c r="AJ13" i="1"/>
  <c r="AJ21" i="1"/>
  <c r="AJ29" i="1"/>
  <c r="AJ37" i="1"/>
  <c r="AJ45" i="1"/>
  <c r="AJ53" i="1"/>
  <c r="AJ61" i="1"/>
  <c r="AJ69" i="1"/>
  <c r="AJ77" i="1"/>
  <c r="AJ85" i="1"/>
  <c r="AJ14" i="1"/>
  <c r="AJ22" i="1"/>
  <c r="AJ30" i="1"/>
  <c r="AJ38" i="1"/>
  <c r="AJ46" i="1"/>
  <c r="AJ54" i="1"/>
  <c r="AJ62" i="1"/>
  <c r="AJ70" i="1"/>
  <c r="AJ78" i="1"/>
  <c r="AJ86" i="1"/>
  <c r="AJ15" i="1"/>
  <c r="AJ23" i="1"/>
  <c r="AJ31" i="1"/>
  <c r="AJ39" i="1"/>
  <c r="AJ47" i="1"/>
  <c r="AJ55" i="1"/>
  <c r="AJ63" i="1"/>
  <c r="AJ71" i="1"/>
  <c r="AJ79" i="1"/>
  <c r="AJ87" i="1"/>
  <c r="AJ16" i="1"/>
  <c r="AJ24" i="1"/>
  <c r="AJ32" i="1"/>
  <c r="AJ40" i="1"/>
  <c r="AJ56" i="1"/>
  <c r="AJ64" i="1"/>
  <c r="AJ72" i="1"/>
  <c r="AJ80" i="1"/>
  <c r="AJ88" i="1"/>
  <c r="AJ48" i="1"/>
  <c r="AJ8" i="1"/>
  <c r="AI9" i="1"/>
  <c r="AI17" i="1"/>
  <c r="AI25" i="1"/>
  <c r="AI33" i="1"/>
  <c r="AI41" i="1"/>
  <c r="AI49" i="1"/>
  <c r="AI57" i="1"/>
  <c r="AI65" i="1"/>
  <c r="AI73" i="1"/>
  <c r="AI81" i="1"/>
  <c r="AI89" i="1"/>
  <c r="AI10" i="1"/>
  <c r="AI18" i="1"/>
  <c r="AI26" i="1"/>
  <c r="AI34" i="1"/>
  <c r="AI42" i="1"/>
  <c r="AI50" i="1"/>
  <c r="AI58" i="1"/>
  <c r="AI66" i="1"/>
  <c r="AI74" i="1"/>
  <c r="AI82" i="1"/>
  <c r="AI11" i="1"/>
  <c r="AI19" i="1"/>
  <c r="AI27" i="1"/>
  <c r="AI35" i="1"/>
  <c r="AI43" i="1"/>
  <c r="AI51" i="1"/>
  <c r="AI59" i="1"/>
  <c r="AI67" i="1"/>
  <c r="AI75" i="1"/>
  <c r="AI83" i="1"/>
  <c r="AI12" i="1"/>
  <c r="AI20" i="1"/>
  <c r="AI28" i="1"/>
  <c r="AI36" i="1"/>
  <c r="AI44" i="1"/>
  <c r="AI52" i="1"/>
  <c r="AI60" i="1"/>
  <c r="AI68" i="1"/>
  <c r="AI76" i="1"/>
  <c r="AI84" i="1"/>
  <c r="AI13" i="1"/>
  <c r="AI21" i="1"/>
  <c r="AI29" i="1"/>
  <c r="AI37" i="1"/>
  <c r="AI45" i="1"/>
  <c r="AI53" i="1"/>
  <c r="AI61" i="1"/>
  <c r="AI69" i="1"/>
  <c r="AI77" i="1"/>
  <c r="AI85" i="1"/>
  <c r="AI14" i="1"/>
  <c r="AI22" i="1"/>
  <c r="AI30" i="1"/>
  <c r="AI38" i="1"/>
  <c r="AI46" i="1"/>
  <c r="AI54" i="1"/>
  <c r="AI62" i="1"/>
  <c r="AI70" i="1"/>
  <c r="AI78" i="1"/>
  <c r="AI86" i="1"/>
  <c r="AI15" i="1"/>
  <c r="AI23" i="1"/>
  <c r="AI31" i="1"/>
  <c r="AI39" i="1"/>
  <c r="AI47" i="1"/>
  <c r="AI55" i="1"/>
  <c r="AI63" i="1"/>
  <c r="AI71" i="1"/>
  <c r="AI79" i="1"/>
  <c r="AI87" i="1"/>
  <c r="AI16" i="1"/>
  <c r="AI24" i="1"/>
  <c r="AI32" i="1"/>
  <c r="AI48" i="1"/>
  <c r="AI56" i="1"/>
  <c r="AI64" i="1"/>
  <c r="AI72" i="1"/>
  <c r="AI80" i="1"/>
  <c r="AI88" i="1"/>
  <c r="AI40" i="1"/>
  <c r="AI8" i="1"/>
  <c r="AH8" i="1" a="1"/>
  <c r="AG8" i="1" a="1"/>
  <c r="AF9" i="1"/>
  <c r="AF17" i="1"/>
  <c r="AF25" i="1"/>
  <c r="AF33" i="1"/>
  <c r="AF41" i="1"/>
  <c r="AF49" i="1"/>
  <c r="AF57" i="1"/>
  <c r="AF65" i="1"/>
  <c r="AF73" i="1"/>
  <c r="AF81" i="1"/>
  <c r="AF89" i="1"/>
  <c r="AF10" i="1"/>
  <c r="AF18" i="1"/>
  <c r="AF26" i="1"/>
  <c r="AF34" i="1"/>
  <c r="AF42" i="1"/>
  <c r="AF50" i="1"/>
  <c r="AF58" i="1"/>
  <c r="AF66" i="1"/>
  <c r="AF74" i="1"/>
  <c r="AF82" i="1"/>
  <c r="AF11" i="1"/>
  <c r="AF19" i="1"/>
  <c r="AF27" i="1"/>
  <c r="AF35" i="1"/>
  <c r="AF43" i="1"/>
  <c r="AF51" i="1"/>
  <c r="AF59" i="1"/>
  <c r="AF67" i="1"/>
  <c r="AF75" i="1"/>
  <c r="AF83" i="1"/>
  <c r="AF12" i="1"/>
  <c r="AF20" i="1"/>
  <c r="AF28" i="1"/>
  <c r="AF36" i="1"/>
  <c r="AF44" i="1"/>
  <c r="AF52" i="1"/>
  <c r="AF60" i="1"/>
  <c r="AF68" i="1"/>
  <c r="AF76" i="1"/>
  <c r="AF84" i="1"/>
  <c r="AF13" i="1"/>
  <c r="AF21" i="1"/>
  <c r="AF29" i="1"/>
  <c r="AF37" i="1"/>
  <c r="AF45" i="1"/>
  <c r="AF53" i="1"/>
  <c r="AF61" i="1"/>
  <c r="AF69" i="1"/>
  <c r="AF77" i="1"/>
  <c r="AF85" i="1"/>
  <c r="AF14" i="1"/>
  <c r="AF22" i="1"/>
  <c r="AF30" i="1"/>
  <c r="AF38" i="1"/>
  <c r="AF46" i="1"/>
  <c r="AF54" i="1"/>
  <c r="AF62" i="1"/>
  <c r="AF70" i="1"/>
  <c r="AF78" i="1"/>
  <c r="AF86" i="1"/>
  <c r="AF15" i="1"/>
  <c r="AF23" i="1"/>
  <c r="AF31" i="1"/>
  <c r="AF39" i="1"/>
  <c r="AF47" i="1"/>
  <c r="AF55" i="1"/>
  <c r="AF63" i="1"/>
  <c r="AF71" i="1"/>
  <c r="AF79" i="1"/>
  <c r="AF87" i="1"/>
  <c r="AF16" i="1"/>
  <c r="AF24" i="1"/>
  <c r="AF32" i="1"/>
  <c r="AF40" i="1"/>
  <c r="AF48" i="1"/>
  <c r="AF56" i="1"/>
  <c r="AF72" i="1"/>
  <c r="AF80" i="1"/>
  <c r="AF88" i="1"/>
  <c r="AF64" i="1"/>
  <c r="AF8" i="1"/>
  <c r="AE9" i="1"/>
  <c r="AE17" i="1"/>
  <c r="AE25" i="1"/>
  <c r="AE33" i="1"/>
  <c r="AE41" i="1"/>
  <c r="AE49" i="1"/>
  <c r="AE57" i="1"/>
  <c r="AE65" i="1"/>
  <c r="AE73" i="1"/>
  <c r="AE81" i="1"/>
  <c r="AE89" i="1"/>
  <c r="AE10" i="1"/>
  <c r="AE18" i="1"/>
  <c r="AE26" i="1"/>
  <c r="AE34" i="1"/>
  <c r="AE42" i="1"/>
  <c r="AE50" i="1"/>
  <c r="AE58" i="1"/>
  <c r="AE66" i="1"/>
  <c r="AE74" i="1"/>
  <c r="AE82" i="1"/>
  <c r="AE11" i="1"/>
  <c r="AE19" i="1"/>
  <c r="AE27" i="1"/>
  <c r="AE35" i="1"/>
  <c r="AE43" i="1"/>
  <c r="AE51" i="1"/>
  <c r="AE59" i="1"/>
  <c r="AE67" i="1"/>
  <c r="AE75" i="1"/>
  <c r="AE83" i="1"/>
  <c r="AE12" i="1"/>
  <c r="AE20" i="1"/>
  <c r="AE28" i="1"/>
  <c r="AE36" i="1"/>
  <c r="AE44" i="1"/>
  <c r="AE52" i="1"/>
  <c r="AE60" i="1"/>
  <c r="AE68" i="1"/>
  <c r="AE76" i="1"/>
  <c r="AE84" i="1"/>
  <c r="AE13" i="1"/>
  <c r="AE21" i="1"/>
  <c r="AE29" i="1"/>
  <c r="AE37" i="1"/>
  <c r="AE45" i="1"/>
  <c r="AE53" i="1"/>
  <c r="AE61" i="1"/>
  <c r="AE69" i="1"/>
  <c r="AE77" i="1"/>
  <c r="AE85" i="1"/>
  <c r="AE14" i="1"/>
  <c r="AE22" i="1"/>
  <c r="AE30" i="1"/>
  <c r="AE38" i="1"/>
  <c r="AE46" i="1"/>
  <c r="AE54" i="1"/>
  <c r="AE62" i="1"/>
  <c r="AE70" i="1"/>
  <c r="AE78" i="1"/>
  <c r="AE86" i="1"/>
  <c r="AE15" i="1"/>
  <c r="AE23" i="1"/>
  <c r="AE31" i="1"/>
  <c r="AE39" i="1"/>
  <c r="AE47" i="1"/>
  <c r="AE55" i="1"/>
  <c r="AE63" i="1"/>
  <c r="AE71" i="1"/>
  <c r="AE79" i="1"/>
  <c r="AE87" i="1"/>
  <c r="AE16" i="1"/>
  <c r="AE32" i="1"/>
  <c r="AE40" i="1"/>
  <c r="AE48" i="1"/>
  <c r="AE56" i="1"/>
  <c r="AE64" i="1"/>
  <c r="AE72" i="1"/>
  <c r="AE88" i="1"/>
  <c r="AE24" i="1"/>
  <c r="AE80" i="1"/>
  <c r="AE8" i="1"/>
  <c r="AD8" i="1" a="1"/>
  <c r="AC8" i="1" a="1"/>
  <c r="Q5" i="1"/>
  <c r="Q8" i="1"/>
  <c r="Q12" i="1"/>
  <c r="Q11" i="1"/>
  <c r="Q10" i="1"/>
  <c r="Q9" i="1"/>
  <c r="AH15" i="1" l="1"/>
  <c r="AH23" i="1"/>
  <c r="AH31" i="1"/>
  <c r="AH39" i="1"/>
  <c r="AH47" i="1"/>
  <c r="AH55" i="1"/>
  <c r="AH63" i="1"/>
  <c r="AH71" i="1"/>
  <c r="AH79" i="1"/>
  <c r="AH87" i="1"/>
  <c r="AH8" i="1"/>
  <c r="AH16" i="1"/>
  <c r="AH24" i="1"/>
  <c r="AH32" i="1"/>
  <c r="AH40" i="1"/>
  <c r="AH48" i="1"/>
  <c r="AH56" i="1"/>
  <c r="AH64" i="1"/>
  <c r="AH72" i="1"/>
  <c r="AH80" i="1"/>
  <c r="AH88" i="1"/>
  <c r="AH9" i="1"/>
  <c r="AH17" i="1"/>
  <c r="AH25" i="1"/>
  <c r="AH33" i="1"/>
  <c r="AH41" i="1"/>
  <c r="AH49" i="1"/>
  <c r="AH57" i="1"/>
  <c r="AH65" i="1"/>
  <c r="AH73" i="1"/>
  <c r="AH81" i="1"/>
  <c r="AH89" i="1"/>
  <c r="AH10" i="1"/>
  <c r="AH18" i="1"/>
  <c r="AH26" i="1"/>
  <c r="AH34" i="1"/>
  <c r="AH42" i="1"/>
  <c r="AH50" i="1"/>
  <c r="AH58" i="1"/>
  <c r="AH66" i="1"/>
  <c r="AH74" i="1"/>
  <c r="AH82" i="1"/>
  <c r="AH11" i="1"/>
  <c r="AH19" i="1"/>
  <c r="AH27" i="1"/>
  <c r="AH35" i="1"/>
  <c r="AH43" i="1"/>
  <c r="AH51" i="1"/>
  <c r="AH59" i="1"/>
  <c r="AH67" i="1"/>
  <c r="AH75" i="1"/>
  <c r="AH83" i="1"/>
  <c r="AH12" i="1"/>
  <c r="AH20" i="1"/>
  <c r="AH28" i="1"/>
  <c r="AH36" i="1"/>
  <c r="AH44" i="1"/>
  <c r="AH52" i="1"/>
  <c r="AH60" i="1"/>
  <c r="AH68" i="1"/>
  <c r="AH76" i="1"/>
  <c r="AH84" i="1"/>
  <c r="AH13" i="1"/>
  <c r="AH21" i="1"/>
  <c r="AH29" i="1"/>
  <c r="AH37" i="1"/>
  <c r="AH45" i="1"/>
  <c r="AH53" i="1"/>
  <c r="AH61" i="1"/>
  <c r="AH69" i="1"/>
  <c r="AH77" i="1"/>
  <c r="AH85" i="1"/>
  <c r="AH14" i="1"/>
  <c r="AH22" i="1"/>
  <c r="AH30" i="1"/>
  <c r="AH38" i="1"/>
  <c r="AH46" i="1"/>
  <c r="AH54" i="1"/>
  <c r="AH62" i="1"/>
  <c r="AH70" i="1"/>
  <c r="AH78" i="1"/>
  <c r="AH86" i="1"/>
  <c r="AG15" i="1"/>
  <c r="AG23" i="1"/>
  <c r="AG31" i="1"/>
  <c r="AG39" i="1"/>
  <c r="AG47" i="1"/>
  <c r="AG55" i="1"/>
  <c r="AG63" i="1"/>
  <c r="AG71" i="1"/>
  <c r="AG79" i="1"/>
  <c r="AG87" i="1"/>
  <c r="AG8" i="1"/>
  <c r="AG16" i="1"/>
  <c r="AG24" i="1"/>
  <c r="AG32" i="1"/>
  <c r="AG40" i="1"/>
  <c r="AG48" i="1"/>
  <c r="AG56" i="1"/>
  <c r="AG64" i="1"/>
  <c r="AG72" i="1"/>
  <c r="AG80" i="1"/>
  <c r="AG88" i="1"/>
  <c r="AG9" i="1"/>
  <c r="AG17" i="1"/>
  <c r="AG25" i="1"/>
  <c r="AG33" i="1"/>
  <c r="AG41" i="1"/>
  <c r="AG49" i="1"/>
  <c r="AG57" i="1"/>
  <c r="AG65" i="1"/>
  <c r="AG73" i="1"/>
  <c r="AG81" i="1"/>
  <c r="AG89" i="1"/>
  <c r="AG10" i="1"/>
  <c r="AG18" i="1"/>
  <c r="AG26" i="1"/>
  <c r="AG34" i="1"/>
  <c r="AG42" i="1"/>
  <c r="AG50" i="1"/>
  <c r="AG66" i="1"/>
  <c r="AG74" i="1"/>
  <c r="AG82" i="1"/>
  <c r="AG11" i="1"/>
  <c r="AG19" i="1"/>
  <c r="AG27" i="1"/>
  <c r="AG35" i="1"/>
  <c r="AG43" i="1"/>
  <c r="AG51" i="1"/>
  <c r="AG59" i="1"/>
  <c r="AG67" i="1"/>
  <c r="AG75" i="1"/>
  <c r="AG83" i="1"/>
  <c r="AG20" i="1"/>
  <c r="AG28" i="1"/>
  <c r="AG52" i="1"/>
  <c r="AG68" i="1"/>
  <c r="AG84" i="1"/>
  <c r="AG13" i="1"/>
  <c r="AG29" i="1"/>
  <c r="AG45" i="1"/>
  <c r="AG69" i="1"/>
  <c r="AG85" i="1"/>
  <c r="AG14" i="1"/>
  <c r="AG30" i="1"/>
  <c r="AG46" i="1"/>
  <c r="AG70" i="1"/>
  <c r="AG86" i="1"/>
  <c r="AG58" i="1"/>
  <c r="AG12" i="1"/>
  <c r="AG36" i="1"/>
  <c r="AG44" i="1"/>
  <c r="AG60" i="1"/>
  <c r="AG76" i="1"/>
  <c r="AG21" i="1"/>
  <c r="AG37" i="1"/>
  <c r="AG53" i="1"/>
  <c r="AG61" i="1"/>
  <c r="AG77" i="1"/>
  <c r="AG22" i="1"/>
  <c r="AG38" i="1"/>
  <c r="AG54" i="1"/>
  <c r="AG62" i="1"/>
  <c r="AG78" i="1"/>
  <c r="AD15" i="1"/>
  <c r="AD23" i="1"/>
  <c r="AD31" i="1"/>
  <c r="AD39" i="1"/>
  <c r="AD47" i="1"/>
  <c r="AD55" i="1"/>
  <c r="AD63" i="1"/>
  <c r="AD71" i="1"/>
  <c r="AD79" i="1"/>
  <c r="AD87" i="1"/>
  <c r="AD8" i="1"/>
  <c r="AD16" i="1"/>
  <c r="AD24" i="1"/>
  <c r="AD32" i="1"/>
  <c r="AD40" i="1"/>
  <c r="AD48" i="1"/>
  <c r="AD56" i="1"/>
  <c r="AD64" i="1"/>
  <c r="AD72" i="1"/>
  <c r="AD80" i="1"/>
  <c r="AD88" i="1"/>
  <c r="AD9" i="1"/>
  <c r="AD17" i="1"/>
  <c r="AD25" i="1"/>
  <c r="AD33" i="1"/>
  <c r="AD41" i="1"/>
  <c r="AD49" i="1"/>
  <c r="AD57" i="1"/>
  <c r="AD65" i="1"/>
  <c r="AD73" i="1"/>
  <c r="AD81" i="1"/>
  <c r="AD89" i="1"/>
  <c r="AD10" i="1"/>
  <c r="AD18" i="1"/>
  <c r="AD26" i="1"/>
  <c r="AD34" i="1"/>
  <c r="AD42" i="1"/>
  <c r="AD50" i="1"/>
  <c r="AD58" i="1"/>
  <c r="AD66" i="1"/>
  <c r="AD74" i="1"/>
  <c r="AD82" i="1"/>
  <c r="AD11" i="1"/>
  <c r="AD19" i="1"/>
  <c r="AD27" i="1"/>
  <c r="AD35" i="1"/>
  <c r="AD43" i="1"/>
  <c r="AD51" i="1"/>
  <c r="AD59" i="1"/>
  <c r="AD67" i="1"/>
  <c r="AD75" i="1"/>
  <c r="AD83" i="1"/>
  <c r="AD12" i="1"/>
  <c r="AD20" i="1"/>
  <c r="AD28" i="1"/>
  <c r="AD36" i="1"/>
  <c r="AD44" i="1"/>
  <c r="AD52" i="1"/>
  <c r="AD60" i="1"/>
  <c r="AD68" i="1"/>
  <c r="AD76" i="1"/>
  <c r="AD84" i="1"/>
  <c r="AD13" i="1"/>
  <c r="AD21" i="1"/>
  <c r="AD29" i="1"/>
  <c r="AD37" i="1"/>
  <c r="AD45" i="1"/>
  <c r="AD53" i="1"/>
  <c r="AD61" i="1"/>
  <c r="AD69" i="1"/>
  <c r="AD77" i="1"/>
  <c r="AD85" i="1"/>
  <c r="AD14" i="1"/>
  <c r="AD22" i="1"/>
  <c r="AD30" i="1"/>
  <c r="AD38" i="1"/>
  <c r="AD46" i="1"/>
  <c r="AD54" i="1"/>
  <c r="AD62" i="1"/>
  <c r="AD70" i="1"/>
  <c r="AD78" i="1"/>
  <c r="AD86" i="1"/>
  <c r="AC14" i="1"/>
  <c r="AC22" i="1"/>
  <c r="AC30" i="1"/>
  <c r="AC38" i="1"/>
  <c r="AC46" i="1"/>
  <c r="AC54" i="1"/>
  <c r="AC62" i="1"/>
  <c r="AC70" i="1"/>
  <c r="AC78" i="1"/>
  <c r="AC86" i="1"/>
  <c r="AC15" i="1"/>
  <c r="AC23" i="1"/>
  <c r="AC31" i="1"/>
  <c r="AC39" i="1"/>
  <c r="AC47" i="1"/>
  <c r="AC55" i="1"/>
  <c r="AC63" i="1"/>
  <c r="AC71" i="1"/>
  <c r="AC79" i="1"/>
  <c r="AC87" i="1"/>
  <c r="AC8" i="1"/>
  <c r="AC16" i="1"/>
  <c r="AC24" i="1"/>
  <c r="AC32" i="1"/>
  <c r="AC40" i="1"/>
  <c r="AC48" i="1"/>
  <c r="AC56" i="1"/>
  <c r="AC64" i="1"/>
  <c r="AC72" i="1"/>
  <c r="AC80" i="1"/>
  <c r="AC88" i="1"/>
  <c r="AC9" i="1"/>
  <c r="AC17" i="1"/>
  <c r="AC25" i="1"/>
  <c r="AC33" i="1"/>
  <c r="AC41" i="1"/>
  <c r="AC49" i="1"/>
  <c r="AC57" i="1"/>
  <c r="AC65" i="1"/>
  <c r="AC73" i="1"/>
  <c r="AC81" i="1"/>
  <c r="AC89" i="1"/>
  <c r="AC10" i="1"/>
  <c r="AC18" i="1"/>
  <c r="AC26" i="1"/>
  <c r="AC34" i="1"/>
  <c r="AC42" i="1"/>
  <c r="AC50" i="1"/>
  <c r="AC58" i="1"/>
  <c r="AC66" i="1"/>
  <c r="AC74" i="1"/>
  <c r="AC82" i="1"/>
  <c r="AC11" i="1"/>
  <c r="AC19" i="1"/>
  <c r="AC27" i="1"/>
  <c r="AC35" i="1"/>
  <c r="AC43" i="1"/>
  <c r="AC51" i="1"/>
  <c r="AC59" i="1"/>
  <c r="AC67" i="1"/>
  <c r="AC75" i="1"/>
  <c r="AC83" i="1"/>
  <c r="AC12" i="1"/>
  <c r="AC20" i="1"/>
  <c r="AC28" i="1"/>
  <c r="AC36" i="1"/>
  <c r="AC44" i="1"/>
  <c r="AC52" i="1"/>
  <c r="AC60" i="1"/>
  <c r="AC68" i="1"/>
  <c r="AC76" i="1"/>
  <c r="AC84" i="1"/>
  <c r="AC13" i="1"/>
  <c r="AC21" i="1"/>
  <c r="AC29" i="1"/>
  <c r="AC37" i="1"/>
  <c r="AC45" i="1"/>
  <c r="AC53" i="1"/>
  <c r="AC61" i="1"/>
  <c r="AC69" i="1"/>
  <c r="AC77" i="1"/>
  <c r="AC85" i="1"/>
  <c r="AB13" i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B52" i="1" s="1"/>
  <c r="AB53" i="1" s="1"/>
  <c r="AB54" i="1" s="1"/>
  <c r="AB55" i="1" s="1"/>
  <c r="AB56" i="1" s="1"/>
  <c r="AB57" i="1" s="1"/>
  <c r="AB58" i="1" s="1"/>
  <c r="AB59" i="1" s="1"/>
  <c r="AB60" i="1" s="1"/>
  <c r="AB61" i="1" s="1"/>
  <c r="AB62" i="1" s="1"/>
  <c r="AB63" i="1" s="1"/>
  <c r="AB64" i="1" s="1"/>
  <c r="AB65" i="1" s="1"/>
  <c r="AB66" i="1" s="1"/>
  <c r="AB67" i="1" s="1"/>
  <c r="AB68" i="1" s="1"/>
  <c r="AB69" i="1" s="1"/>
  <c r="AB70" i="1" s="1"/>
  <c r="AB71" i="1" s="1"/>
  <c r="AB72" i="1" s="1"/>
  <c r="AB73" i="1" s="1"/>
  <c r="AB74" i="1" s="1"/>
  <c r="AB75" i="1" s="1"/>
  <c r="AB76" i="1" s="1"/>
  <c r="AB77" i="1" s="1"/>
  <c r="AB78" i="1" s="1"/>
  <c r="AB79" i="1" s="1"/>
  <c r="AB80" i="1" s="1"/>
  <c r="AB81" i="1" s="1"/>
  <c r="AB82" i="1" s="1"/>
  <c r="AB83" i="1" s="1"/>
  <c r="AB84" i="1" s="1"/>
  <c r="AB85" i="1" s="1"/>
  <c r="AB86" i="1" s="1"/>
  <c r="AB87" i="1" s="1"/>
  <c r="AB88" i="1" s="1"/>
  <c r="AB89" i="1" s="1"/>
  <c r="O5" i="1"/>
  <c r="M9" i="1"/>
  <c r="M10" i="1"/>
  <c r="M11" i="1"/>
  <c r="M12" i="1"/>
  <c r="M8" i="1"/>
  <c r="L9" i="1"/>
  <c r="L10" i="1"/>
  <c r="L11" i="1"/>
  <c r="L12" i="1"/>
  <c r="L8" i="1"/>
  <c r="I9" i="1"/>
  <c r="I10" i="1"/>
  <c r="I11" i="1"/>
  <c r="I12" i="1"/>
  <c r="I8" i="1"/>
  <c r="H12" i="1"/>
  <c r="H8" i="1"/>
  <c r="H9" i="1"/>
  <c r="H10" i="1"/>
  <c r="H11" i="1"/>
  <c r="O8" i="1"/>
  <c r="O10" i="1"/>
  <c r="O9" i="1"/>
  <c r="O12" i="1"/>
  <c r="O11" i="1"/>
  <c r="R8" i="1" l="1"/>
  <c r="R12" i="1"/>
  <c r="R11" i="1"/>
  <c r="R10" i="1"/>
  <c r="R9" i="1"/>
  <c r="P8" i="1"/>
  <c r="P10" i="1"/>
  <c r="P9" i="1"/>
  <c r="P12" i="1"/>
  <c r="P11" i="1"/>
  <c r="E13" i="1"/>
  <c r="O13" i="1"/>
  <c r="H13" i="1"/>
  <c r="I13" i="1"/>
  <c r="L13" i="1"/>
  <c r="M13" i="1"/>
  <c r="Q13" i="1"/>
  <c r="R13" i="1" l="1"/>
  <c r="P13" i="1"/>
  <c r="E14" i="1"/>
  <c r="O14" i="1"/>
  <c r="H14" i="1"/>
  <c r="I14" i="1"/>
  <c r="L14" i="1"/>
  <c r="M14" i="1"/>
  <c r="Q14" i="1"/>
  <c r="R14" i="1" l="1"/>
  <c r="P14" i="1"/>
  <c r="E15" i="1"/>
  <c r="O15" i="1"/>
  <c r="H15" i="1"/>
  <c r="I15" i="1"/>
  <c r="L15" i="1"/>
  <c r="M15" i="1"/>
  <c r="Q15" i="1"/>
  <c r="R15" i="1" l="1"/>
  <c r="P15" i="1"/>
  <c r="E16" i="1"/>
  <c r="O16" i="1"/>
  <c r="H16" i="1"/>
  <c r="I16" i="1"/>
  <c r="L16" i="1"/>
  <c r="M16" i="1"/>
  <c r="Q16" i="1"/>
  <c r="R16" i="1" l="1"/>
  <c r="P16" i="1"/>
  <c r="E17" i="1"/>
  <c r="O17" i="1"/>
  <c r="H17" i="1"/>
  <c r="I17" i="1"/>
  <c r="L17" i="1"/>
  <c r="M17" i="1"/>
  <c r="Q17" i="1"/>
  <c r="R17" i="1" l="1"/>
  <c r="P17" i="1"/>
  <c r="E18" i="1"/>
  <c r="O18" i="1"/>
  <c r="H18" i="1"/>
  <c r="I18" i="1"/>
  <c r="L18" i="1"/>
  <c r="M18" i="1"/>
  <c r="Q18" i="1"/>
  <c r="R18" i="1" l="1"/>
  <c r="P18" i="1"/>
  <c r="E19" i="1"/>
  <c r="O19" i="1"/>
  <c r="H19" i="1"/>
  <c r="I19" i="1"/>
  <c r="L19" i="1"/>
  <c r="M19" i="1"/>
  <c r="Q19" i="1"/>
  <c r="R19" i="1" l="1"/>
  <c r="P19" i="1"/>
  <c r="E20" i="1"/>
  <c r="O20" i="1"/>
  <c r="H20" i="1"/>
  <c r="I20" i="1"/>
  <c r="L20" i="1"/>
  <c r="M20" i="1"/>
  <c r="Q20" i="1"/>
  <c r="R20" i="1" l="1"/>
  <c r="P20" i="1"/>
  <c r="E21" i="1"/>
  <c r="O21" i="1"/>
  <c r="H21" i="1"/>
  <c r="I21" i="1"/>
  <c r="L21" i="1"/>
  <c r="M21" i="1"/>
  <c r="Q21" i="1"/>
  <c r="R21" i="1" l="1"/>
  <c r="P21" i="1"/>
  <c r="E22" i="1"/>
  <c r="O22" i="1"/>
  <c r="H22" i="1"/>
  <c r="I22" i="1"/>
  <c r="L22" i="1"/>
  <c r="M22" i="1"/>
  <c r="Q22" i="1"/>
  <c r="R22" i="1" l="1"/>
  <c r="P22" i="1"/>
  <c r="E23" i="1"/>
  <c r="O23" i="1"/>
  <c r="H23" i="1"/>
  <c r="I23" i="1"/>
  <c r="L23" i="1"/>
  <c r="M23" i="1"/>
  <c r="Q23" i="1"/>
  <c r="R23" i="1" l="1"/>
  <c r="P23" i="1"/>
  <c r="E24" i="1"/>
  <c r="O24" i="1"/>
  <c r="H24" i="1"/>
  <c r="I24" i="1"/>
  <c r="L24" i="1"/>
  <c r="M24" i="1"/>
  <c r="Q24" i="1"/>
  <c r="R24" i="1" l="1"/>
  <c r="P24" i="1"/>
  <c r="E25" i="1"/>
  <c r="O25" i="1"/>
  <c r="H25" i="1"/>
  <c r="I25" i="1"/>
  <c r="L25" i="1"/>
  <c r="M25" i="1"/>
  <c r="Q25" i="1"/>
  <c r="R25" i="1" l="1"/>
  <c r="P25" i="1"/>
  <c r="E26" i="1"/>
  <c r="O26" i="1"/>
  <c r="H26" i="1"/>
  <c r="I26" i="1"/>
  <c r="L26" i="1"/>
  <c r="M26" i="1"/>
  <c r="Q26" i="1"/>
  <c r="R26" i="1" l="1"/>
  <c r="P26" i="1"/>
  <c r="E27" i="1"/>
  <c r="O27" i="1"/>
  <c r="H27" i="1"/>
  <c r="I27" i="1"/>
  <c r="L27" i="1"/>
  <c r="M27" i="1"/>
  <c r="Q27" i="1"/>
  <c r="R27" i="1" l="1"/>
  <c r="P27" i="1"/>
  <c r="E28" i="1"/>
  <c r="O28" i="1"/>
  <c r="H28" i="1"/>
  <c r="I28" i="1"/>
  <c r="L28" i="1"/>
  <c r="M28" i="1"/>
  <c r="Q28" i="1"/>
  <c r="R28" i="1" l="1"/>
  <c r="P28" i="1"/>
  <c r="E29" i="1"/>
  <c r="O29" i="1"/>
  <c r="H29" i="1"/>
  <c r="I29" i="1"/>
  <c r="L29" i="1"/>
  <c r="M29" i="1"/>
  <c r="Q29" i="1"/>
  <c r="R29" i="1" l="1"/>
  <c r="P29" i="1"/>
  <c r="E30" i="1"/>
  <c r="O30" i="1"/>
  <c r="H30" i="1"/>
  <c r="I30" i="1"/>
  <c r="L30" i="1"/>
  <c r="M30" i="1"/>
  <c r="Q30" i="1"/>
  <c r="R30" i="1" l="1"/>
  <c r="P30" i="1"/>
  <c r="E31" i="1"/>
  <c r="O31" i="1"/>
  <c r="H31" i="1"/>
  <c r="I31" i="1"/>
  <c r="L31" i="1"/>
  <c r="M31" i="1"/>
  <c r="Q31" i="1"/>
  <c r="R31" i="1" l="1"/>
  <c r="P31" i="1"/>
  <c r="E32" i="1"/>
  <c r="O32" i="1"/>
  <c r="H32" i="1"/>
  <c r="I32" i="1"/>
  <c r="L32" i="1"/>
  <c r="M32" i="1"/>
  <c r="Q32" i="1"/>
  <c r="R32" i="1" l="1"/>
  <c r="P32" i="1"/>
  <c r="E33" i="1"/>
  <c r="O33" i="1"/>
  <c r="H33" i="1"/>
  <c r="I33" i="1"/>
  <c r="L33" i="1"/>
  <c r="M33" i="1"/>
  <c r="Q33" i="1"/>
  <c r="R33" i="1" l="1"/>
  <c r="P33" i="1"/>
  <c r="E34" i="1"/>
  <c r="O34" i="1"/>
  <c r="H34" i="1"/>
  <c r="I34" i="1"/>
  <c r="L34" i="1"/>
  <c r="M34" i="1"/>
  <c r="Q34" i="1"/>
  <c r="R34" i="1" l="1"/>
  <c r="P34" i="1"/>
  <c r="E35" i="1"/>
  <c r="O35" i="1"/>
  <c r="H35" i="1"/>
  <c r="I35" i="1"/>
  <c r="L35" i="1"/>
  <c r="M35" i="1"/>
  <c r="Q35" i="1"/>
  <c r="R35" i="1" l="1"/>
  <c r="P35" i="1"/>
  <c r="E36" i="1"/>
  <c r="O36" i="1"/>
  <c r="H36" i="1"/>
  <c r="I36" i="1"/>
  <c r="L36" i="1"/>
  <c r="M36" i="1"/>
  <c r="Q36" i="1"/>
  <c r="R36" i="1" l="1"/>
  <c r="P36" i="1"/>
  <c r="E37" i="1"/>
  <c r="O37" i="1"/>
  <c r="H37" i="1"/>
  <c r="I37" i="1"/>
  <c r="L37" i="1"/>
  <c r="M37" i="1"/>
  <c r="Q37" i="1"/>
  <c r="R37" i="1" l="1"/>
  <c r="P37" i="1"/>
  <c r="E38" i="1"/>
  <c r="O38" i="1"/>
  <c r="H38" i="1"/>
  <c r="I38" i="1"/>
  <c r="L38" i="1"/>
  <c r="M38" i="1"/>
  <c r="Q38" i="1"/>
  <c r="R38" i="1" l="1"/>
  <c r="P38" i="1"/>
  <c r="E39" i="1"/>
  <c r="O39" i="1"/>
  <c r="H39" i="1"/>
  <c r="I39" i="1"/>
  <c r="L39" i="1"/>
  <c r="M39" i="1"/>
  <c r="Q39" i="1"/>
  <c r="R39" i="1" l="1"/>
  <c r="P39" i="1"/>
  <c r="E40" i="1"/>
  <c r="O40" i="1"/>
  <c r="H40" i="1"/>
  <c r="I40" i="1"/>
  <c r="L40" i="1"/>
  <c r="M40" i="1"/>
  <c r="Q40" i="1"/>
  <c r="R40" i="1" l="1"/>
  <c r="P40" i="1"/>
  <c r="E41" i="1"/>
  <c r="O41" i="1"/>
  <c r="H41" i="1"/>
  <c r="I41" i="1"/>
  <c r="L41" i="1"/>
  <c r="M41" i="1"/>
  <c r="Q41" i="1"/>
  <c r="R41" i="1" l="1"/>
  <c r="P41" i="1"/>
  <c r="E42" i="1"/>
  <c r="O42" i="1"/>
  <c r="H42" i="1"/>
  <c r="I42" i="1"/>
  <c r="L42" i="1"/>
  <c r="M42" i="1"/>
  <c r="Q42" i="1"/>
  <c r="R42" i="1" l="1"/>
  <c r="P42" i="1"/>
  <c r="E43" i="1"/>
  <c r="O43" i="1"/>
  <c r="H43" i="1"/>
  <c r="I43" i="1"/>
  <c r="L43" i="1"/>
  <c r="M43" i="1"/>
  <c r="Q43" i="1"/>
  <c r="R43" i="1" l="1"/>
  <c r="P43" i="1"/>
  <c r="E44" i="1"/>
  <c r="O44" i="1"/>
  <c r="H44" i="1"/>
  <c r="I44" i="1"/>
  <c r="L44" i="1"/>
  <c r="M44" i="1"/>
  <c r="Q44" i="1"/>
  <c r="R44" i="1" l="1"/>
  <c r="P44" i="1"/>
  <c r="E45" i="1"/>
  <c r="O45" i="1"/>
  <c r="H45" i="1"/>
  <c r="I45" i="1"/>
  <c r="L45" i="1"/>
  <c r="M45" i="1"/>
  <c r="Q45" i="1"/>
  <c r="R45" i="1" l="1"/>
  <c r="P45" i="1"/>
  <c r="E46" i="1"/>
  <c r="O46" i="1"/>
  <c r="H46" i="1"/>
  <c r="I46" i="1"/>
  <c r="L46" i="1"/>
  <c r="M46" i="1"/>
  <c r="Q46" i="1"/>
  <c r="R46" i="1" l="1"/>
  <c r="P46" i="1"/>
  <c r="E47" i="1"/>
  <c r="O47" i="1"/>
  <c r="H47" i="1"/>
  <c r="I47" i="1"/>
  <c r="L47" i="1"/>
  <c r="M47" i="1"/>
  <c r="Q47" i="1"/>
  <c r="R47" i="1" l="1"/>
  <c r="P47" i="1"/>
  <c r="E48" i="1"/>
  <c r="O48" i="1"/>
  <c r="H48" i="1"/>
  <c r="I48" i="1"/>
  <c r="L48" i="1"/>
  <c r="M48" i="1"/>
  <c r="Q48" i="1"/>
  <c r="R48" i="1" l="1"/>
  <c r="P48" i="1"/>
  <c r="E49" i="1"/>
  <c r="O49" i="1"/>
  <c r="H49" i="1"/>
  <c r="I49" i="1"/>
  <c r="L49" i="1"/>
  <c r="M49" i="1"/>
  <c r="Q49" i="1"/>
  <c r="R49" i="1" l="1"/>
  <c r="P49" i="1"/>
  <c r="E50" i="1"/>
  <c r="O50" i="1"/>
  <c r="H50" i="1"/>
  <c r="I50" i="1"/>
  <c r="L50" i="1"/>
  <c r="M50" i="1"/>
  <c r="Q50" i="1"/>
  <c r="R50" i="1" l="1"/>
  <c r="P50" i="1"/>
  <c r="E51" i="1"/>
  <c r="O51" i="1"/>
  <c r="H51" i="1"/>
  <c r="I51" i="1"/>
  <c r="L51" i="1"/>
  <c r="M51" i="1"/>
  <c r="Q51" i="1"/>
  <c r="R51" i="1" l="1"/>
  <c r="P51" i="1"/>
  <c r="E52" i="1"/>
  <c r="O52" i="1"/>
  <c r="H52" i="1"/>
  <c r="I52" i="1"/>
  <c r="L52" i="1"/>
  <c r="M52" i="1"/>
  <c r="Q52" i="1"/>
  <c r="R52" i="1" l="1"/>
  <c r="P52" i="1"/>
  <c r="E53" i="1"/>
  <c r="O53" i="1"/>
  <c r="H53" i="1"/>
  <c r="I53" i="1"/>
  <c r="L53" i="1"/>
  <c r="M53" i="1"/>
  <c r="Q53" i="1"/>
  <c r="R53" i="1" l="1"/>
  <c r="P53" i="1"/>
  <c r="E54" i="1"/>
  <c r="O54" i="1"/>
  <c r="H54" i="1"/>
  <c r="I54" i="1"/>
  <c r="L54" i="1"/>
  <c r="M54" i="1"/>
  <c r="Q54" i="1"/>
  <c r="R54" i="1" l="1"/>
  <c r="P54" i="1"/>
  <c r="E55" i="1"/>
  <c r="O55" i="1"/>
  <c r="H55" i="1"/>
  <c r="I55" i="1"/>
  <c r="L55" i="1"/>
  <c r="M55" i="1"/>
  <c r="Q55" i="1"/>
  <c r="R55" i="1" l="1"/>
  <c r="P55" i="1"/>
  <c r="E56" i="1"/>
  <c r="O56" i="1"/>
  <c r="H56" i="1"/>
  <c r="I56" i="1"/>
  <c r="L56" i="1"/>
  <c r="M56" i="1"/>
  <c r="Q56" i="1"/>
  <c r="R56" i="1" l="1"/>
  <c r="P56" i="1"/>
  <c r="E57" i="1"/>
  <c r="O57" i="1"/>
  <c r="H57" i="1"/>
  <c r="I57" i="1"/>
  <c r="L57" i="1"/>
  <c r="M57" i="1"/>
  <c r="Q57" i="1"/>
  <c r="R57" i="1" l="1"/>
  <c r="P57" i="1"/>
  <c r="E58" i="1"/>
  <c r="O58" i="1"/>
  <c r="H58" i="1"/>
  <c r="I58" i="1"/>
  <c r="L58" i="1"/>
  <c r="M58" i="1"/>
  <c r="Q58" i="1"/>
  <c r="R58" i="1" l="1"/>
  <c r="P58" i="1"/>
  <c r="E59" i="1"/>
  <c r="O59" i="1"/>
  <c r="H59" i="1"/>
  <c r="I59" i="1"/>
  <c r="L59" i="1"/>
  <c r="M59" i="1"/>
  <c r="Q59" i="1"/>
  <c r="R59" i="1" l="1"/>
  <c r="P59" i="1"/>
  <c r="E60" i="1"/>
  <c r="O60" i="1"/>
  <c r="H60" i="1"/>
  <c r="I60" i="1"/>
  <c r="L60" i="1"/>
  <c r="M60" i="1"/>
  <c r="Q60" i="1"/>
  <c r="R60" i="1" l="1"/>
  <c r="P60" i="1"/>
  <c r="E61" i="1"/>
  <c r="O61" i="1"/>
  <c r="H61" i="1"/>
  <c r="I61" i="1"/>
  <c r="L61" i="1"/>
  <c r="M61" i="1"/>
  <c r="Q61" i="1"/>
  <c r="R61" i="1" l="1"/>
  <c r="P61" i="1"/>
  <c r="E62" i="1"/>
  <c r="O62" i="1"/>
  <c r="H62" i="1"/>
  <c r="I62" i="1"/>
  <c r="L62" i="1"/>
  <c r="M62" i="1"/>
  <c r="Q62" i="1"/>
  <c r="R62" i="1" l="1"/>
  <c r="P62" i="1"/>
  <c r="E63" i="1"/>
  <c r="O63" i="1"/>
  <c r="H63" i="1"/>
  <c r="I63" i="1"/>
  <c r="L63" i="1"/>
  <c r="M63" i="1"/>
  <c r="Q63" i="1"/>
  <c r="R63" i="1" l="1"/>
  <c r="P63" i="1"/>
  <c r="E64" i="1"/>
  <c r="O64" i="1"/>
  <c r="H64" i="1"/>
  <c r="I64" i="1"/>
  <c r="L64" i="1"/>
  <c r="M64" i="1"/>
  <c r="Q64" i="1"/>
  <c r="R64" i="1" l="1"/>
  <c r="P64" i="1"/>
  <c r="E65" i="1"/>
  <c r="O65" i="1"/>
  <c r="H65" i="1"/>
  <c r="I65" i="1"/>
  <c r="L65" i="1"/>
  <c r="M65" i="1"/>
  <c r="Q65" i="1"/>
  <c r="R65" i="1" l="1"/>
  <c r="P65" i="1"/>
  <c r="E66" i="1"/>
  <c r="O66" i="1"/>
  <c r="H66" i="1"/>
  <c r="I66" i="1"/>
  <c r="L66" i="1"/>
  <c r="M66" i="1"/>
  <c r="Q66" i="1"/>
  <c r="R66" i="1" l="1"/>
  <c r="P66" i="1"/>
  <c r="E67" i="1"/>
  <c r="O67" i="1"/>
  <c r="H67" i="1"/>
  <c r="I67" i="1"/>
  <c r="L67" i="1"/>
  <c r="M67" i="1"/>
  <c r="Q67" i="1"/>
  <c r="R67" i="1" l="1"/>
  <c r="P67" i="1"/>
  <c r="E68" i="1"/>
  <c r="O68" i="1"/>
  <c r="H68" i="1"/>
  <c r="I68" i="1"/>
  <c r="L68" i="1"/>
  <c r="M68" i="1"/>
  <c r="Q68" i="1"/>
  <c r="R68" i="1" l="1"/>
  <c r="P68" i="1"/>
  <c r="E69" i="1"/>
  <c r="O69" i="1"/>
  <c r="H69" i="1"/>
  <c r="I69" i="1"/>
  <c r="L69" i="1"/>
  <c r="M69" i="1"/>
  <c r="Q69" i="1"/>
  <c r="R69" i="1" l="1"/>
  <c r="P69" i="1"/>
  <c r="E70" i="1"/>
  <c r="O70" i="1"/>
  <c r="H70" i="1"/>
  <c r="I70" i="1"/>
  <c r="L70" i="1"/>
  <c r="M70" i="1"/>
  <c r="Q70" i="1"/>
  <c r="R70" i="1" l="1"/>
  <c r="P70" i="1"/>
  <c r="E71" i="1"/>
  <c r="O71" i="1"/>
  <c r="H71" i="1"/>
  <c r="I71" i="1"/>
  <c r="L71" i="1"/>
  <c r="M71" i="1"/>
  <c r="Q71" i="1"/>
  <c r="R71" i="1" l="1"/>
  <c r="P71" i="1"/>
  <c r="E72" i="1"/>
  <c r="O72" i="1"/>
  <c r="H72" i="1"/>
  <c r="I72" i="1"/>
  <c r="L72" i="1"/>
  <c r="M72" i="1"/>
  <c r="Q72" i="1"/>
  <c r="R72" i="1" l="1"/>
  <c r="P72" i="1"/>
  <c r="E73" i="1"/>
  <c r="O73" i="1"/>
  <c r="H73" i="1"/>
  <c r="I73" i="1"/>
  <c r="L73" i="1"/>
  <c r="M73" i="1"/>
  <c r="Q73" i="1"/>
  <c r="R73" i="1" l="1"/>
  <c r="P73" i="1"/>
  <c r="E74" i="1"/>
  <c r="O74" i="1"/>
  <c r="H74" i="1"/>
  <c r="I74" i="1"/>
  <c r="L74" i="1"/>
  <c r="M74" i="1"/>
  <c r="Q74" i="1"/>
  <c r="R74" i="1" l="1"/>
  <c r="P74" i="1"/>
  <c r="E75" i="1"/>
  <c r="O75" i="1"/>
  <c r="H75" i="1"/>
  <c r="I75" i="1"/>
  <c r="L75" i="1"/>
  <c r="M75" i="1"/>
  <c r="Q75" i="1"/>
  <c r="R75" i="1" l="1"/>
  <c r="P75" i="1"/>
  <c r="E76" i="1"/>
  <c r="O76" i="1"/>
  <c r="H76" i="1"/>
  <c r="I76" i="1"/>
  <c r="L76" i="1"/>
  <c r="M76" i="1"/>
  <c r="Q76" i="1"/>
  <c r="R76" i="1" l="1"/>
  <c r="P76" i="1"/>
  <c r="E77" i="1"/>
  <c r="O77" i="1"/>
  <c r="H77" i="1"/>
  <c r="I77" i="1"/>
  <c r="L77" i="1"/>
  <c r="M77" i="1"/>
  <c r="Q77" i="1"/>
  <c r="R77" i="1" l="1"/>
  <c r="P77" i="1"/>
  <c r="E78" i="1"/>
  <c r="O78" i="1"/>
  <c r="H78" i="1"/>
  <c r="I78" i="1"/>
  <c r="L78" i="1"/>
  <c r="M78" i="1"/>
  <c r="Q78" i="1"/>
  <c r="R78" i="1" l="1"/>
  <c r="P78" i="1"/>
  <c r="E79" i="1"/>
  <c r="O79" i="1"/>
  <c r="H79" i="1"/>
  <c r="I79" i="1"/>
  <c r="L79" i="1"/>
  <c r="M79" i="1"/>
  <c r="Q79" i="1"/>
  <c r="R79" i="1" l="1"/>
  <c r="P79" i="1"/>
  <c r="E80" i="1"/>
  <c r="O80" i="1"/>
  <c r="H80" i="1"/>
  <c r="I80" i="1"/>
  <c r="L80" i="1"/>
  <c r="M80" i="1"/>
  <c r="Q80" i="1"/>
  <c r="R80" i="1" l="1"/>
  <c r="P80" i="1"/>
  <c r="E81" i="1"/>
  <c r="O81" i="1"/>
  <c r="H81" i="1"/>
  <c r="I81" i="1"/>
  <c r="L81" i="1"/>
  <c r="M81" i="1"/>
  <c r="Q81" i="1"/>
  <c r="R81" i="1" l="1"/>
  <c r="P81" i="1"/>
  <c r="E82" i="1"/>
  <c r="O82" i="1"/>
  <c r="H82" i="1"/>
  <c r="I82" i="1"/>
  <c r="L82" i="1"/>
  <c r="M82" i="1"/>
  <c r="Q82" i="1"/>
  <c r="R82" i="1" l="1"/>
  <c r="P82" i="1"/>
  <c r="E83" i="1"/>
  <c r="O83" i="1"/>
  <c r="H83" i="1"/>
  <c r="I83" i="1"/>
  <c r="L83" i="1"/>
  <c r="M83" i="1"/>
  <c r="Q83" i="1"/>
  <c r="R83" i="1" l="1"/>
  <c r="P83" i="1"/>
  <c r="E84" i="1"/>
  <c r="O84" i="1"/>
  <c r="H84" i="1"/>
  <c r="I84" i="1"/>
  <c r="L84" i="1"/>
  <c r="M84" i="1"/>
  <c r="Q84" i="1"/>
  <c r="R84" i="1" l="1"/>
  <c r="P84" i="1"/>
  <c r="E85" i="1"/>
  <c r="O85" i="1"/>
  <c r="H85" i="1"/>
  <c r="I85" i="1"/>
  <c r="L85" i="1"/>
  <c r="M85" i="1"/>
  <c r="Q85" i="1"/>
  <c r="R85" i="1" l="1"/>
  <c r="P85" i="1"/>
  <c r="E86" i="1"/>
  <c r="O86" i="1"/>
  <c r="H86" i="1"/>
  <c r="I86" i="1"/>
  <c r="L86" i="1"/>
  <c r="M86" i="1"/>
  <c r="Q86" i="1"/>
  <c r="R86" i="1" l="1"/>
  <c r="P86" i="1"/>
  <c r="E87" i="1"/>
  <c r="O87" i="1"/>
  <c r="H87" i="1"/>
  <c r="I87" i="1"/>
  <c r="L87" i="1"/>
  <c r="M87" i="1"/>
  <c r="Q87" i="1"/>
  <c r="R87" i="1" l="1"/>
  <c r="P87" i="1"/>
  <c r="E88" i="1"/>
  <c r="O88" i="1"/>
  <c r="H88" i="1"/>
  <c r="I88" i="1"/>
  <c r="L88" i="1"/>
  <c r="M88" i="1"/>
  <c r="Q88" i="1"/>
  <c r="R88" i="1" l="1"/>
  <c r="P88" i="1"/>
  <c r="E89" i="1"/>
  <c r="F8" i="1" a="1"/>
  <c r="G8" i="1" a="1"/>
  <c r="J8" i="1" a="1"/>
  <c r="K8" i="1" a="1"/>
  <c r="O89" i="1"/>
  <c r="H89" i="1"/>
  <c r="I89" i="1"/>
  <c r="L89" i="1"/>
  <c r="M89" i="1"/>
  <c r="Q89" i="1"/>
  <c r="R89" i="1" l="1"/>
  <c r="P89" i="1"/>
  <c r="K23" i="1"/>
  <c r="K87" i="1"/>
  <c r="K64" i="1"/>
  <c r="K41" i="1"/>
  <c r="K18" i="1"/>
  <c r="K82" i="1"/>
  <c r="K67" i="1"/>
  <c r="K52" i="1"/>
  <c r="K37" i="1"/>
  <c r="K22" i="1"/>
  <c r="K86" i="1"/>
  <c r="K31" i="1"/>
  <c r="K8" i="1"/>
  <c r="K72" i="1"/>
  <c r="K49" i="1"/>
  <c r="K26" i="1"/>
  <c r="K11" i="1"/>
  <c r="K75" i="1"/>
  <c r="K60" i="1"/>
  <c r="K45" i="1"/>
  <c r="K30" i="1"/>
  <c r="K71" i="1"/>
  <c r="K84" i="1"/>
  <c r="K79" i="1"/>
  <c r="K88" i="1"/>
  <c r="K81" i="1"/>
  <c r="K74" i="1"/>
  <c r="K12" i="1"/>
  <c r="K13" i="1"/>
  <c r="K14" i="1"/>
  <c r="K38" i="1"/>
  <c r="K15" i="1"/>
  <c r="K24" i="1"/>
  <c r="K10" i="1"/>
  <c r="K28" i="1"/>
  <c r="K46" i="1"/>
  <c r="K16" i="1"/>
  <c r="K9" i="1"/>
  <c r="K89" i="1"/>
  <c r="K19" i="1"/>
  <c r="K20" i="1"/>
  <c r="K21" i="1"/>
  <c r="K17" i="1"/>
  <c r="K27" i="1"/>
  <c r="K29" i="1"/>
  <c r="K39" i="1"/>
  <c r="K32" i="1"/>
  <c r="K25" i="1"/>
  <c r="K34" i="1"/>
  <c r="K35" i="1"/>
  <c r="K36" i="1"/>
  <c r="K53" i="1"/>
  <c r="K54" i="1"/>
  <c r="K47" i="1"/>
  <c r="K40" i="1"/>
  <c r="K33" i="1"/>
  <c r="K42" i="1"/>
  <c r="K43" i="1"/>
  <c r="K44" i="1"/>
  <c r="K61" i="1"/>
  <c r="K62" i="1"/>
  <c r="K55" i="1"/>
  <c r="K48" i="1"/>
  <c r="K57" i="1"/>
  <c r="K50" i="1"/>
  <c r="K51" i="1"/>
  <c r="K68" i="1"/>
  <c r="K69" i="1"/>
  <c r="K70" i="1"/>
  <c r="K63" i="1"/>
  <c r="K56" i="1"/>
  <c r="K65" i="1"/>
  <c r="K58" i="1"/>
  <c r="K59" i="1"/>
  <c r="K76" i="1"/>
  <c r="K77" i="1"/>
  <c r="K78" i="1"/>
  <c r="K80" i="1"/>
  <c r="K73" i="1"/>
  <c r="K66" i="1"/>
  <c r="K83" i="1"/>
  <c r="K85" i="1"/>
  <c r="J71" i="1"/>
  <c r="J48" i="1"/>
  <c r="J25" i="1"/>
  <c r="J89" i="1"/>
  <c r="J66" i="1"/>
  <c r="J51" i="1"/>
  <c r="J36" i="1"/>
  <c r="J21" i="1"/>
  <c r="J85" i="1"/>
  <c r="J70" i="1"/>
  <c r="J15" i="1"/>
  <c r="J79" i="1"/>
  <c r="J56" i="1"/>
  <c r="J33" i="1"/>
  <c r="J10" i="1"/>
  <c r="J74" i="1"/>
  <c r="J59" i="1"/>
  <c r="J44" i="1"/>
  <c r="J29" i="1"/>
  <c r="J14" i="1"/>
  <c r="J78" i="1"/>
  <c r="J31" i="1"/>
  <c r="J24" i="1"/>
  <c r="J17" i="1"/>
  <c r="J26" i="1"/>
  <c r="J27" i="1"/>
  <c r="J28" i="1"/>
  <c r="J45" i="1"/>
  <c r="J46" i="1"/>
  <c r="J49" i="1"/>
  <c r="J43" i="1"/>
  <c r="J61" i="1"/>
  <c r="J39" i="1"/>
  <c r="J32" i="1"/>
  <c r="J41" i="1"/>
  <c r="J34" i="1"/>
  <c r="J35" i="1"/>
  <c r="J52" i="1"/>
  <c r="J53" i="1"/>
  <c r="J54" i="1"/>
  <c r="J47" i="1"/>
  <c r="J42" i="1"/>
  <c r="J60" i="1"/>
  <c r="J55" i="1"/>
  <c r="J64" i="1"/>
  <c r="J57" i="1"/>
  <c r="J50" i="1"/>
  <c r="J67" i="1"/>
  <c r="J68" i="1"/>
  <c r="J69" i="1"/>
  <c r="J86" i="1"/>
  <c r="J63" i="1"/>
  <c r="J72" i="1"/>
  <c r="J65" i="1"/>
  <c r="J58" i="1"/>
  <c r="J75" i="1"/>
  <c r="J76" i="1"/>
  <c r="J77" i="1"/>
  <c r="J87" i="1"/>
  <c r="J80" i="1"/>
  <c r="J73" i="1"/>
  <c r="J82" i="1"/>
  <c r="J83" i="1"/>
  <c r="J84" i="1"/>
  <c r="J22" i="1"/>
  <c r="J8" i="1"/>
  <c r="J88" i="1"/>
  <c r="J81" i="1"/>
  <c r="J11" i="1"/>
  <c r="J12" i="1"/>
  <c r="J13" i="1"/>
  <c r="J30" i="1"/>
  <c r="J23" i="1"/>
  <c r="J16" i="1"/>
  <c r="J9" i="1"/>
  <c r="J18" i="1"/>
  <c r="J19" i="1"/>
  <c r="J20" i="1"/>
  <c r="J37" i="1"/>
  <c r="J38" i="1"/>
  <c r="J40" i="1"/>
  <c r="J62" i="1"/>
  <c r="G55" i="1"/>
  <c r="G32" i="1"/>
  <c r="G9" i="1"/>
  <c r="G73" i="1"/>
  <c r="G50" i="1"/>
  <c r="G35" i="1"/>
  <c r="G20" i="1"/>
  <c r="G84" i="1"/>
  <c r="G69" i="1"/>
  <c r="G54" i="1"/>
  <c r="G63" i="1"/>
  <c r="G40" i="1"/>
  <c r="G17" i="1"/>
  <c r="G47" i="1"/>
  <c r="G56" i="1"/>
  <c r="G49" i="1"/>
  <c r="G34" i="1"/>
  <c r="G27" i="1"/>
  <c r="G28" i="1"/>
  <c r="G21" i="1"/>
  <c r="G14" i="1"/>
  <c r="G86" i="1"/>
  <c r="G42" i="1"/>
  <c r="G29" i="1"/>
  <c r="G79" i="1"/>
  <c r="G65" i="1"/>
  <c r="G44" i="1"/>
  <c r="G71" i="1"/>
  <c r="G64" i="1"/>
  <c r="G57" i="1"/>
  <c r="G43" i="1"/>
  <c r="G36" i="1"/>
  <c r="G22" i="1"/>
  <c r="G72" i="1"/>
  <c r="G51" i="1"/>
  <c r="G30" i="1"/>
  <c r="G87" i="1"/>
  <c r="G80" i="1"/>
  <c r="G81" i="1"/>
  <c r="G66" i="1"/>
  <c r="G59" i="1"/>
  <c r="G52" i="1"/>
  <c r="G45" i="1"/>
  <c r="G38" i="1"/>
  <c r="G15" i="1"/>
  <c r="G8" i="1"/>
  <c r="G88" i="1"/>
  <c r="G89" i="1"/>
  <c r="G74" i="1"/>
  <c r="G67" i="1"/>
  <c r="G60" i="1"/>
  <c r="G53" i="1"/>
  <c r="G46" i="1"/>
  <c r="G23" i="1"/>
  <c r="G16" i="1"/>
  <c r="G25" i="1"/>
  <c r="G10" i="1"/>
  <c r="G82" i="1"/>
  <c r="G75" i="1"/>
  <c r="G68" i="1"/>
  <c r="G61" i="1"/>
  <c r="G62" i="1"/>
  <c r="G31" i="1"/>
  <c r="G24" i="1"/>
  <c r="G33" i="1"/>
  <c r="G18" i="1"/>
  <c r="G11" i="1"/>
  <c r="G83" i="1"/>
  <c r="G76" i="1"/>
  <c r="G77" i="1"/>
  <c r="G70" i="1"/>
  <c r="G39" i="1"/>
  <c r="G48" i="1"/>
  <c r="G41" i="1"/>
  <c r="G26" i="1"/>
  <c r="G19" i="1"/>
  <c r="G12" i="1"/>
  <c r="G13" i="1"/>
  <c r="G85" i="1"/>
  <c r="G78" i="1"/>
  <c r="G58" i="1"/>
  <c r="G37" i="1"/>
  <c r="F34" i="1"/>
  <c r="F19" i="1"/>
  <c r="F83" i="1"/>
  <c r="F68" i="1"/>
  <c r="F53" i="1"/>
  <c r="F38" i="1"/>
  <c r="F23" i="1"/>
  <c r="F87" i="1"/>
  <c r="F64" i="1"/>
  <c r="F41" i="1"/>
  <c r="F24" i="1"/>
  <c r="F74" i="1"/>
  <c r="F67" i="1"/>
  <c r="F60" i="1"/>
  <c r="F61" i="1"/>
  <c r="F54" i="1"/>
  <c r="F47" i="1"/>
  <c r="F32" i="1"/>
  <c r="F17" i="1"/>
  <c r="F89" i="1"/>
  <c r="F82" i="1"/>
  <c r="F76" i="1"/>
  <c r="F40" i="1"/>
  <c r="F18" i="1"/>
  <c r="F77" i="1"/>
  <c r="F48" i="1"/>
  <c r="F75" i="1"/>
  <c r="F55" i="1"/>
  <c r="F84" i="1"/>
  <c r="F63" i="1"/>
  <c r="F12" i="1"/>
  <c r="F26" i="1"/>
  <c r="F27" i="1"/>
  <c r="F20" i="1"/>
  <c r="F13" i="1"/>
  <c r="F85" i="1"/>
  <c r="F78" i="1"/>
  <c r="F71" i="1"/>
  <c r="F56" i="1"/>
  <c r="F49" i="1"/>
  <c r="F42" i="1"/>
  <c r="F35" i="1"/>
  <c r="F28" i="1"/>
  <c r="F21" i="1"/>
  <c r="F14" i="1"/>
  <c r="F86" i="1"/>
  <c r="F79" i="1"/>
  <c r="F72" i="1"/>
  <c r="F57" i="1"/>
  <c r="F50" i="1"/>
  <c r="F43" i="1"/>
  <c r="F36" i="1"/>
  <c r="F29" i="1"/>
  <c r="F22" i="1"/>
  <c r="F15" i="1"/>
  <c r="F8" i="1"/>
  <c r="F80" i="1"/>
  <c r="F65" i="1"/>
  <c r="F58" i="1"/>
  <c r="F51" i="1"/>
  <c r="F44" i="1"/>
  <c r="F37" i="1"/>
  <c r="F30" i="1"/>
  <c r="F31" i="1"/>
  <c r="F16" i="1"/>
  <c r="F88" i="1"/>
  <c r="F73" i="1"/>
  <c r="F66" i="1"/>
  <c r="F59" i="1"/>
  <c r="F52" i="1"/>
  <c r="F45" i="1"/>
  <c r="F46" i="1"/>
  <c r="F39" i="1"/>
  <c r="F9" i="1"/>
  <c r="F81" i="1"/>
  <c r="F10" i="1"/>
  <c r="F69" i="1"/>
  <c r="F62" i="1"/>
  <c r="F25" i="1"/>
  <c r="F11" i="1"/>
  <c r="F70" i="1"/>
  <c r="F33" i="1"/>
</calcChain>
</file>

<file path=xl/sharedStrings.xml><?xml version="1.0" encoding="utf-8"?>
<sst xmlns="http://schemas.openxmlformats.org/spreadsheetml/2006/main" count="69" uniqueCount="15">
  <si>
    <t>x</t>
  </si>
  <si>
    <t>y</t>
  </si>
  <si>
    <t>Natural</t>
  </si>
  <si>
    <t>Hyman</t>
  </si>
  <si>
    <t>xlInterp1D</t>
  </si>
  <si>
    <t>xlInterpCubicSpline</t>
  </si>
  <si>
    <t>Extr. Cubic</t>
  </si>
  <si>
    <t>Bound. First</t>
  </si>
  <si>
    <t>Bound. Second</t>
  </si>
  <si>
    <t>Vettoriale</t>
  </si>
  <si>
    <t>Singola</t>
  </si>
  <si>
    <t>DIFF</t>
  </si>
  <si>
    <t>Natual</t>
  </si>
  <si>
    <t>qlInterpolation</t>
  </si>
  <si>
    <t>xlInterpp1D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</si>
</sst>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5" formatCode="0.0000%"/>
    <numFmt numFmtId="166" formatCode="_([$€-2]* #,##0.00_);_([$€-2]* \(#,##0.00\);_([$€-2]* &quot;-&quot;??_)"/>
    <numFmt numFmtId="167" formatCode="General_)"/>
    <numFmt numFmtId="168" formatCode="#,##0.0;#,##0.0"/>
    <numFmt numFmtId="169" formatCode="&quot;£&quot;#,##0;[Red]\-&quot;£&quot;#,##0"/>
    <numFmt numFmtId="173" formatCode="0.00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name val="Courier New"/>
      <family val="3"/>
    </font>
    <font>
      <b/>
      <sz val="14"/>
      <color rgb="FFFF0000"/>
      <name val="Courier New"/>
      <family val="3"/>
    </font>
    <font>
      <sz val="10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color rgb="FFFF0000"/>
      <name val="Courier New"/>
      <family val="3"/>
    </font>
    <font>
      <b/>
      <sz val="12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gray0625">
        <fgColor indexed="22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166" fontId="4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67" fontId="7" fillId="0" borderId="0"/>
    <xf numFmtId="168" fontId="8" fillId="7" borderId="0">
      <alignment horizontal="center" vertical="center"/>
    </xf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14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5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7" xfId="0" applyFont="1" applyBorder="1"/>
    <xf numFmtId="0" fontId="1" fillId="0" borderId="12" xfId="0" applyFont="1" applyBorder="1" applyAlignment="1">
      <alignment horizontal="right"/>
    </xf>
    <xf numFmtId="173" fontId="2" fillId="0" borderId="7" xfId="0" applyNumberFormat="1" applyFont="1" applyBorder="1" applyAlignment="1">
      <alignment horizontal="center"/>
    </xf>
    <xf numFmtId="173" fontId="2" fillId="4" borderId="7" xfId="0" applyNumberFormat="1" applyFont="1" applyFill="1" applyBorder="1" applyAlignment="1">
      <alignment horizontal="center"/>
    </xf>
    <xf numFmtId="173" fontId="2" fillId="4" borderId="12" xfId="0" applyNumberFormat="1" applyFont="1" applyFill="1" applyBorder="1" applyAlignment="1">
      <alignment horizontal="center"/>
    </xf>
    <xf numFmtId="173" fontId="2" fillId="4" borderId="8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right"/>
    </xf>
    <xf numFmtId="173" fontId="1" fillId="0" borderId="0" xfId="0" applyNumberFormat="1" applyFont="1" applyAlignment="1">
      <alignment horizontal="center"/>
    </xf>
    <xf numFmtId="173" fontId="2" fillId="4" borderId="4" xfId="0" applyNumberFormat="1" applyFont="1" applyFill="1" applyBorder="1" applyAlignment="1">
      <alignment horizontal="center"/>
    </xf>
    <xf numFmtId="173" fontId="2" fillId="4" borderId="10" xfId="0" applyNumberFormat="1" applyFont="1" applyFill="1" applyBorder="1" applyAlignment="1">
      <alignment horizontal="center"/>
    </xf>
    <xf numFmtId="173" fontId="1" fillId="0" borderId="8" xfId="0" applyNumberFormat="1" applyFont="1" applyBorder="1" applyAlignment="1">
      <alignment horizontal="center"/>
    </xf>
    <xf numFmtId="173" fontId="1" fillId="0" borderId="7" xfId="0" applyNumberFormat="1" applyFont="1" applyBorder="1" applyAlignment="1">
      <alignment horizontal="center"/>
    </xf>
    <xf numFmtId="173" fontId="1" fillId="0" borderId="12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11" fontId="9" fillId="0" borderId="8" xfId="0" applyNumberFormat="1" applyFont="1" applyBorder="1" applyAlignment="1">
      <alignment horizontal="center"/>
    </xf>
    <xf numFmtId="11" fontId="9" fillId="0" borderId="7" xfId="0" applyNumberFormat="1" applyFont="1" applyBorder="1" applyAlignment="1">
      <alignment horizontal="center"/>
    </xf>
    <xf numFmtId="11" fontId="9" fillId="0" borderId="12" xfId="0" applyNumberFormat="1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" fillId="0" borderId="12" xfId="0" applyFont="1" applyFill="1" applyBorder="1" applyAlignment="1">
      <alignment horizontal="center"/>
    </xf>
    <xf numFmtId="173" fontId="1" fillId="0" borderId="8" xfId="0" applyNumberFormat="1" applyFont="1" applyFill="1" applyBorder="1" applyAlignment="1">
      <alignment horizontal="center"/>
    </xf>
    <xf numFmtId="173" fontId="1" fillId="0" borderId="7" xfId="0" applyNumberFormat="1" applyFont="1" applyFill="1" applyBorder="1" applyAlignment="1">
      <alignment horizontal="center"/>
    </xf>
    <xf numFmtId="173" fontId="2" fillId="4" borderId="0" xfId="0" applyNumberFormat="1" applyFont="1" applyFill="1" applyBorder="1" applyAlignment="1">
      <alignment horizontal="center"/>
    </xf>
    <xf numFmtId="173" fontId="2" fillId="4" borderId="13" xfId="0" applyNumberFormat="1" applyFont="1" applyFill="1" applyBorder="1" applyAlignment="1">
      <alignment horizontal="center"/>
    </xf>
    <xf numFmtId="173" fontId="1" fillId="0" borderId="0" xfId="0" applyNumberFormat="1" applyFont="1" applyFill="1" applyBorder="1" applyAlignment="1">
      <alignment horizontal="center"/>
    </xf>
  </cellXfs>
  <cellStyles count="12">
    <cellStyle name="Euro" xfId="5"/>
    <cellStyle name="Migliaia (0)_AZIONI" xfId="6"/>
    <cellStyle name="Migliaia_AZIONI" xfId="7"/>
    <cellStyle name="Normal" xfId="0" builtinId="0"/>
    <cellStyle name="Normal 2" xfId="1"/>
    <cellStyle name="Normal 3" xfId="3"/>
    <cellStyle name="Normale_AZIONI" xfId="8"/>
    <cellStyle name="Percent 2" xfId="2"/>
    <cellStyle name="Percent 3" xfId="4"/>
    <cellStyle name="result" xfId="9"/>
    <cellStyle name="Valuta (0)_AZIONI" xfId="10"/>
    <cellStyle name="Valuta_AZIONI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978725208810535E-2"/>
          <c:y val="5.8695882462307419E-2"/>
          <c:w val="0.87465905028238966"/>
          <c:h val="0.82787077512441687"/>
        </c:manualLayout>
      </c:layout>
      <c:scatterChart>
        <c:scatterStyle val="smoothMarker"/>
        <c:varyColors val="0"/>
        <c:ser>
          <c:idx val="0"/>
          <c:order val="0"/>
          <c:tx>
            <c:v>natural</c:v>
          </c:tx>
          <c:marker>
            <c:symbol val="circle"/>
            <c:size val="4"/>
          </c:marker>
          <c:xVal>
            <c:numRef>
              <c:f>Sheet1!$E$8:$E$89</c:f>
              <c:numCache>
                <c:formatCode>General</c:formatCode>
                <c:ptCount val="82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1.2000000000000002</c:v>
                </c:pt>
                <c:pt idx="7">
                  <c:v>1.3000000000000003</c:v>
                </c:pt>
                <c:pt idx="8">
                  <c:v>1.4000000000000004</c:v>
                </c:pt>
                <c:pt idx="9">
                  <c:v>1.5000000000000004</c:v>
                </c:pt>
                <c:pt idx="10">
                  <c:v>1.6000000000000005</c:v>
                </c:pt>
                <c:pt idx="11">
                  <c:v>1.7000000000000006</c:v>
                </c:pt>
                <c:pt idx="12">
                  <c:v>1.8000000000000007</c:v>
                </c:pt>
                <c:pt idx="13">
                  <c:v>1.9000000000000008</c:v>
                </c:pt>
                <c:pt idx="14">
                  <c:v>2.0000000000000009</c:v>
                </c:pt>
                <c:pt idx="15">
                  <c:v>2.100000000000001</c:v>
                </c:pt>
                <c:pt idx="16">
                  <c:v>2.2000000000000011</c:v>
                </c:pt>
                <c:pt idx="17">
                  <c:v>2.3000000000000012</c:v>
                </c:pt>
                <c:pt idx="18">
                  <c:v>2.4000000000000012</c:v>
                </c:pt>
                <c:pt idx="19">
                  <c:v>2.5000000000000013</c:v>
                </c:pt>
                <c:pt idx="20">
                  <c:v>2.6000000000000014</c:v>
                </c:pt>
                <c:pt idx="21">
                  <c:v>2.7000000000000015</c:v>
                </c:pt>
                <c:pt idx="22">
                  <c:v>2.8000000000000016</c:v>
                </c:pt>
                <c:pt idx="23">
                  <c:v>2.9000000000000017</c:v>
                </c:pt>
                <c:pt idx="24">
                  <c:v>3.0000000000000018</c:v>
                </c:pt>
                <c:pt idx="25">
                  <c:v>3.1000000000000019</c:v>
                </c:pt>
                <c:pt idx="26">
                  <c:v>3.200000000000002</c:v>
                </c:pt>
                <c:pt idx="27">
                  <c:v>3.300000000000002</c:v>
                </c:pt>
                <c:pt idx="28">
                  <c:v>3.4000000000000021</c:v>
                </c:pt>
                <c:pt idx="29">
                  <c:v>3.5000000000000022</c:v>
                </c:pt>
                <c:pt idx="30">
                  <c:v>3.6000000000000023</c:v>
                </c:pt>
                <c:pt idx="31">
                  <c:v>3.7000000000000024</c:v>
                </c:pt>
                <c:pt idx="32">
                  <c:v>3.8000000000000025</c:v>
                </c:pt>
                <c:pt idx="33">
                  <c:v>3.9000000000000026</c:v>
                </c:pt>
                <c:pt idx="34">
                  <c:v>4.0000000000000027</c:v>
                </c:pt>
                <c:pt idx="35">
                  <c:v>4.1000000000000023</c:v>
                </c:pt>
                <c:pt idx="36">
                  <c:v>4.200000000000002</c:v>
                </c:pt>
                <c:pt idx="37">
                  <c:v>4.3000000000000016</c:v>
                </c:pt>
                <c:pt idx="38">
                  <c:v>4.4000000000000012</c:v>
                </c:pt>
                <c:pt idx="39">
                  <c:v>4.5000000000000009</c:v>
                </c:pt>
                <c:pt idx="40">
                  <c:v>4.6000000000000005</c:v>
                </c:pt>
                <c:pt idx="41">
                  <c:v>4.7</c:v>
                </c:pt>
                <c:pt idx="42">
                  <c:v>4.8</c:v>
                </c:pt>
                <c:pt idx="43">
                  <c:v>4.8999999999999995</c:v>
                </c:pt>
                <c:pt idx="44">
                  <c:v>4.9999999999999991</c:v>
                </c:pt>
                <c:pt idx="45">
                  <c:v>5.0999999999999988</c:v>
                </c:pt>
                <c:pt idx="46">
                  <c:v>5.1999999999999984</c:v>
                </c:pt>
                <c:pt idx="47">
                  <c:v>5.299999999999998</c:v>
                </c:pt>
                <c:pt idx="48">
                  <c:v>5.3999999999999977</c:v>
                </c:pt>
                <c:pt idx="49">
                  <c:v>5.4999999999999973</c:v>
                </c:pt>
                <c:pt idx="50">
                  <c:v>5.599999999999997</c:v>
                </c:pt>
                <c:pt idx="51">
                  <c:v>5.6999999999999966</c:v>
                </c:pt>
                <c:pt idx="52">
                  <c:v>5.7999999999999963</c:v>
                </c:pt>
                <c:pt idx="53">
                  <c:v>5.8999999999999959</c:v>
                </c:pt>
                <c:pt idx="54">
                  <c:v>5.9999999999999956</c:v>
                </c:pt>
                <c:pt idx="55">
                  <c:v>6.0999999999999952</c:v>
                </c:pt>
                <c:pt idx="56">
                  <c:v>6.1999999999999948</c:v>
                </c:pt>
                <c:pt idx="57">
                  <c:v>6.2999999999999945</c:v>
                </c:pt>
                <c:pt idx="58">
                  <c:v>6.3999999999999941</c:v>
                </c:pt>
                <c:pt idx="59">
                  <c:v>6.4999999999999938</c:v>
                </c:pt>
                <c:pt idx="60">
                  <c:v>6.5999999999999934</c:v>
                </c:pt>
                <c:pt idx="61">
                  <c:v>6.6999999999999931</c:v>
                </c:pt>
                <c:pt idx="62">
                  <c:v>6.7999999999999927</c:v>
                </c:pt>
                <c:pt idx="63">
                  <c:v>6.8999999999999924</c:v>
                </c:pt>
                <c:pt idx="64">
                  <c:v>6.999999999999992</c:v>
                </c:pt>
                <c:pt idx="65">
                  <c:v>7.0999999999999917</c:v>
                </c:pt>
                <c:pt idx="66">
                  <c:v>7.1999999999999913</c:v>
                </c:pt>
                <c:pt idx="67">
                  <c:v>7.2999999999999909</c:v>
                </c:pt>
                <c:pt idx="68">
                  <c:v>7.3999999999999906</c:v>
                </c:pt>
                <c:pt idx="69">
                  <c:v>7.4999999999999902</c:v>
                </c:pt>
                <c:pt idx="70">
                  <c:v>7.5999999999999899</c:v>
                </c:pt>
                <c:pt idx="71">
                  <c:v>7.6999999999999895</c:v>
                </c:pt>
                <c:pt idx="72">
                  <c:v>7.7999999999999892</c:v>
                </c:pt>
                <c:pt idx="73">
                  <c:v>7.8999999999999888</c:v>
                </c:pt>
                <c:pt idx="74">
                  <c:v>7.9999999999999885</c:v>
                </c:pt>
                <c:pt idx="75">
                  <c:v>8.099999999999989</c:v>
                </c:pt>
                <c:pt idx="76">
                  <c:v>8.1999999999999886</c:v>
                </c:pt>
                <c:pt idx="77">
                  <c:v>8.2999999999999883</c:v>
                </c:pt>
                <c:pt idx="78">
                  <c:v>8.3999999999999879</c:v>
                </c:pt>
                <c:pt idx="79">
                  <c:v>8.4999999999999876</c:v>
                </c:pt>
                <c:pt idx="80">
                  <c:v>8.5999999999999872</c:v>
                </c:pt>
                <c:pt idx="81">
                  <c:v>8.6999999999999869</c:v>
                </c:pt>
              </c:numCache>
            </c:numRef>
          </c:xVal>
          <c:yVal>
            <c:numRef>
              <c:f>Sheet1!$I$8:$I$89</c:f>
              <c:numCache>
                <c:formatCode>0.0000</c:formatCode>
                <c:ptCount val="82"/>
                <c:pt idx="0">
                  <c:v>1.855325493463422</c:v>
                </c:pt>
                <c:pt idx="1">
                  <c:v>1.8474519634390305</c:v>
                </c:pt>
                <c:pt idx="2">
                  <c:v>1.8344717105505268</c:v>
                </c:pt>
                <c:pt idx="3">
                  <c:v>1.8180869757526155</c:v>
                </c:pt>
                <c:pt idx="4">
                  <c:v>1.8</c:v>
                </c:pt>
                <c:pt idx="5">
                  <c:v>1.7819130242473846</c:v>
                </c:pt>
                <c:pt idx="6">
                  <c:v>1.765528289449473</c:v>
                </c:pt>
                <c:pt idx="7">
                  <c:v>1.7525480365609696</c:v>
                </c:pt>
                <c:pt idx="8">
                  <c:v>1.7446745065365781</c:v>
                </c:pt>
                <c:pt idx="9">
                  <c:v>1.7436099403310021</c:v>
                </c:pt>
                <c:pt idx="10">
                  <c:v>1.7510565788989463</c:v>
                </c:pt>
                <c:pt idx="11">
                  <c:v>1.7687166631951143</c:v>
                </c:pt>
                <c:pt idx="12">
                  <c:v>1.7982924341742099</c:v>
                </c:pt>
                <c:pt idx="13">
                  <c:v>1.8414861327909373</c:v>
                </c:pt>
                <c:pt idx="14">
                  <c:v>1.9000000000000006</c:v>
                </c:pt>
                <c:pt idx="15">
                  <c:v>1.9735340358013993</c:v>
                </c:pt>
                <c:pt idx="16">
                  <c:v>2.0537792763763179</c:v>
                </c:pt>
                <c:pt idx="17">
                  <c:v>2.1304245169512361</c:v>
                </c:pt>
                <c:pt idx="18">
                  <c:v>2.1931585527526347</c:v>
                </c:pt>
                <c:pt idx="19">
                  <c:v>2.2316701790069935</c:v>
                </c:pt>
                <c:pt idx="20">
                  <c:v>2.2356481909407924</c:v>
                </c:pt>
                <c:pt idx="21">
                  <c:v>2.1947813837805121</c:v>
                </c:pt>
                <c:pt idx="22">
                  <c:v>2.0987585527526322</c:v>
                </c:pt>
                <c:pt idx="23">
                  <c:v>1.9372684930836332</c:v>
                </c:pt>
                <c:pt idx="24">
                  <c:v>1.6999999999999951</c:v>
                </c:pt>
                <c:pt idx="25">
                  <c:v>1.3999999999999946</c:v>
                </c:pt>
                <c:pt idx="26">
                  <c:v>1.121726562971507</c:v>
                </c:pt>
                <c:pt idx="27">
                  <c:v>0.88491036328387374</c:v>
                </c:pt>
                <c:pt idx="28">
                  <c:v>0.687260693608856</c:v>
                </c:pt>
                <c:pt idx="29">
                  <c:v>0.52648684661821443</c:v>
                </c:pt>
                <c:pt idx="30">
                  <c:v>0.40029811498370993</c:v>
                </c:pt>
                <c:pt idx="31">
                  <c:v>0.30640379137710361</c:v>
                </c:pt>
                <c:pt idx="32">
                  <c:v>0.24251316847015603</c:v>
                </c:pt>
                <c:pt idx="33">
                  <c:v>0.20633553893462842</c:v>
                </c:pt>
                <c:pt idx="34">
                  <c:v>0.19558019544228133</c:v>
                </c:pt>
                <c:pt idx="35">
                  <c:v>0.20795643066487579</c:v>
                </c:pt>
                <c:pt idx="36">
                  <c:v>0.24117353727417257</c:v>
                </c:pt>
                <c:pt idx="37">
                  <c:v>0.29294080794193245</c:v>
                </c:pt>
                <c:pt idx="38">
                  <c:v>0.36096753533991688</c:v>
                </c:pt>
                <c:pt idx="39">
                  <c:v>0.44296301213988576</c:v>
                </c:pt>
                <c:pt idx="40">
                  <c:v>0.53663653101360098</c:v>
                </c:pt>
                <c:pt idx="41">
                  <c:v>0.63969738463282289</c:v>
                </c:pt>
                <c:pt idx="42">
                  <c:v>0.74985486566931303</c:v>
                </c:pt>
                <c:pt idx="43">
                  <c:v>0.86481826679483098</c:v>
                </c:pt>
                <c:pt idx="44">
                  <c:v>0.98229688068114007</c:v>
                </c:pt>
                <c:pt idx="45">
                  <c:v>1.0999999999999985</c:v>
                </c:pt>
                <c:pt idx="46">
                  <c:v>1.2155114522528332</c:v>
                </c:pt>
                <c:pt idx="47">
                  <c:v>1.3259132042597228</c:v>
                </c:pt>
                <c:pt idx="48">
                  <c:v>1.428161757670412</c:v>
                </c:pt>
                <c:pt idx="49">
                  <c:v>1.5192136141346448</c:v>
                </c:pt>
                <c:pt idx="50">
                  <c:v>1.5960252753021649</c:v>
                </c:pt>
                <c:pt idx="51">
                  <c:v>1.6555532428227167</c:v>
                </c:pt>
                <c:pt idx="52">
                  <c:v>1.6947540183460439</c:v>
                </c:pt>
                <c:pt idx="53">
                  <c:v>1.7105841035218907</c:v>
                </c:pt>
                <c:pt idx="54">
                  <c:v>1.7000000000000011</c:v>
                </c:pt>
                <c:pt idx="55">
                  <c:v>1.6620034557527945</c:v>
                </c:pt>
                <c:pt idx="56">
                  <c:v>1.6037772040433931</c:v>
                </c:pt>
                <c:pt idx="57">
                  <c:v>1.5345492244575953</c:v>
                </c:pt>
                <c:pt idx="58">
                  <c:v>1.4635474965811992</c:v>
                </c:pt>
                <c:pt idx="59">
                  <c:v>1.4000000000000035</c:v>
                </c:pt>
                <c:pt idx="60">
                  <c:v>1.3514113598034956</c:v>
                </c:pt>
                <c:pt idx="61">
                  <c:v>1.3183927830959201</c:v>
                </c:pt>
                <c:pt idx="62">
                  <c:v>1.2998321224852105</c:v>
                </c:pt>
                <c:pt idx="63">
                  <c:v>1.2946172305793002</c:v>
                </c:pt>
                <c:pt idx="64">
                  <c:v>1.3016359599861225</c:v>
                </c:pt>
                <c:pt idx="65">
                  <c:v>1.3197761633136109</c:v>
                </c:pt>
                <c:pt idx="66">
                  <c:v>1.3479256931696988</c:v>
                </c:pt>
                <c:pt idx="67">
                  <c:v>1.3849724021623198</c:v>
                </c:pt>
                <c:pt idx="68">
                  <c:v>1.4298041428994068</c:v>
                </c:pt>
                <c:pt idx="69">
                  <c:v>1.4813087679888937</c:v>
                </c:pt>
                <c:pt idx="70">
                  <c:v>1.5383741300387135</c:v>
                </c:pt>
                <c:pt idx="71">
                  <c:v>1.5998880816568</c:v>
                </c:pt>
                <c:pt idx="72">
                  <c:v>1.6647384754510861</c:v>
                </c:pt>
                <c:pt idx="73">
                  <c:v>1.7318131640295058</c:v>
                </c:pt>
                <c:pt idx="74">
                  <c:v>1.7999999999999923</c:v>
                </c:pt>
                <c:pt idx="75">
                  <c:v>1.8681868359704794</c:v>
                </c:pt>
                <c:pt idx="76">
                  <c:v>1.9352615245488995</c:v>
                </c:pt>
                <c:pt idx="77">
                  <c:v>2.0001119183431864</c:v>
                </c:pt>
                <c:pt idx="78">
                  <c:v>2.0616258699612735</c:v>
                </c:pt>
                <c:pt idx="79">
                  <c:v>2.1186912320110949</c:v>
                </c:pt>
                <c:pt idx="80">
                  <c:v>2.1701958571005826</c:v>
                </c:pt>
                <c:pt idx="81">
                  <c:v>2.215027597837671</c:v>
                </c:pt>
              </c:numCache>
            </c:numRef>
          </c:yVal>
          <c:smooth val="1"/>
        </c:ser>
        <c:ser>
          <c:idx val="1"/>
          <c:order val="1"/>
          <c:tx>
            <c:v>hyman</c:v>
          </c:tx>
          <c:marker>
            <c:symbol val="circle"/>
            <c:size val="4"/>
          </c:marker>
          <c:xVal>
            <c:numRef>
              <c:f>Sheet1!$E$8:$E$89</c:f>
              <c:numCache>
                <c:formatCode>General</c:formatCode>
                <c:ptCount val="82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1.2000000000000002</c:v>
                </c:pt>
                <c:pt idx="7">
                  <c:v>1.3000000000000003</c:v>
                </c:pt>
                <c:pt idx="8">
                  <c:v>1.4000000000000004</c:v>
                </c:pt>
                <c:pt idx="9">
                  <c:v>1.5000000000000004</c:v>
                </c:pt>
                <c:pt idx="10">
                  <c:v>1.6000000000000005</c:v>
                </c:pt>
                <c:pt idx="11">
                  <c:v>1.7000000000000006</c:v>
                </c:pt>
                <c:pt idx="12">
                  <c:v>1.8000000000000007</c:v>
                </c:pt>
                <c:pt idx="13">
                  <c:v>1.9000000000000008</c:v>
                </c:pt>
                <c:pt idx="14">
                  <c:v>2.0000000000000009</c:v>
                </c:pt>
                <c:pt idx="15">
                  <c:v>2.100000000000001</c:v>
                </c:pt>
                <c:pt idx="16">
                  <c:v>2.2000000000000011</c:v>
                </c:pt>
                <c:pt idx="17">
                  <c:v>2.3000000000000012</c:v>
                </c:pt>
                <c:pt idx="18">
                  <c:v>2.4000000000000012</c:v>
                </c:pt>
                <c:pt idx="19">
                  <c:v>2.5000000000000013</c:v>
                </c:pt>
                <c:pt idx="20">
                  <c:v>2.6000000000000014</c:v>
                </c:pt>
                <c:pt idx="21">
                  <c:v>2.7000000000000015</c:v>
                </c:pt>
                <c:pt idx="22">
                  <c:v>2.8000000000000016</c:v>
                </c:pt>
                <c:pt idx="23">
                  <c:v>2.9000000000000017</c:v>
                </c:pt>
                <c:pt idx="24">
                  <c:v>3.0000000000000018</c:v>
                </c:pt>
                <c:pt idx="25">
                  <c:v>3.1000000000000019</c:v>
                </c:pt>
                <c:pt idx="26">
                  <c:v>3.200000000000002</c:v>
                </c:pt>
                <c:pt idx="27">
                  <c:v>3.300000000000002</c:v>
                </c:pt>
                <c:pt idx="28">
                  <c:v>3.4000000000000021</c:v>
                </c:pt>
                <c:pt idx="29">
                  <c:v>3.5000000000000022</c:v>
                </c:pt>
                <c:pt idx="30">
                  <c:v>3.6000000000000023</c:v>
                </c:pt>
                <c:pt idx="31">
                  <c:v>3.7000000000000024</c:v>
                </c:pt>
                <c:pt idx="32">
                  <c:v>3.8000000000000025</c:v>
                </c:pt>
                <c:pt idx="33">
                  <c:v>3.9000000000000026</c:v>
                </c:pt>
                <c:pt idx="34">
                  <c:v>4.0000000000000027</c:v>
                </c:pt>
                <c:pt idx="35">
                  <c:v>4.1000000000000023</c:v>
                </c:pt>
                <c:pt idx="36">
                  <c:v>4.200000000000002</c:v>
                </c:pt>
                <c:pt idx="37">
                  <c:v>4.3000000000000016</c:v>
                </c:pt>
                <c:pt idx="38">
                  <c:v>4.4000000000000012</c:v>
                </c:pt>
                <c:pt idx="39">
                  <c:v>4.5000000000000009</c:v>
                </c:pt>
                <c:pt idx="40">
                  <c:v>4.6000000000000005</c:v>
                </c:pt>
                <c:pt idx="41">
                  <c:v>4.7</c:v>
                </c:pt>
                <c:pt idx="42">
                  <c:v>4.8</c:v>
                </c:pt>
                <c:pt idx="43">
                  <c:v>4.8999999999999995</c:v>
                </c:pt>
                <c:pt idx="44">
                  <c:v>4.9999999999999991</c:v>
                </c:pt>
                <c:pt idx="45">
                  <c:v>5.0999999999999988</c:v>
                </c:pt>
                <c:pt idx="46">
                  <c:v>5.1999999999999984</c:v>
                </c:pt>
                <c:pt idx="47">
                  <c:v>5.299999999999998</c:v>
                </c:pt>
                <c:pt idx="48">
                  <c:v>5.3999999999999977</c:v>
                </c:pt>
                <c:pt idx="49">
                  <c:v>5.4999999999999973</c:v>
                </c:pt>
                <c:pt idx="50">
                  <c:v>5.599999999999997</c:v>
                </c:pt>
                <c:pt idx="51">
                  <c:v>5.6999999999999966</c:v>
                </c:pt>
                <c:pt idx="52">
                  <c:v>5.7999999999999963</c:v>
                </c:pt>
                <c:pt idx="53">
                  <c:v>5.8999999999999959</c:v>
                </c:pt>
                <c:pt idx="54">
                  <c:v>5.9999999999999956</c:v>
                </c:pt>
                <c:pt idx="55">
                  <c:v>6.0999999999999952</c:v>
                </c:pt>
                <c:pt idx="56">
                  <c:v>6.1999999999999948</c:v>
                </c:pt>
                <c:pt idx="57">
                  <c:v>6.2999999999999945</c:v>
                </c:pt>
                <c:pt idx="58">
                  <c:v>6.3999999999999941</c:v>
                </c:pt>
                <c:pt idx="59">
                  <c:v>6.4999999999999938</c:v>
                </c:pt>
                <c:pt idx="60">
                  <c:v>6.5999999999999934</c:v>
                </c:pt>
                <c:pt idx="61">
                  <c:v>6.6999999999999931</c:v>
                </c:pt>
                <c:pt idx="62">
                  <c:v>6.7999999999999927</c:v>
                </c:pt>
                <c:pt idx="63">
                  <c:v>6.8999999999999924</c:v>
                </c:pt>
                <c:pt idx="64">
                  <c:v>6.999999999999992</c:v>
                </c:pt>
                <c:pt idx="65">
                  <c:v>7.0999999999999917</c:v>
                </c:pt>
                <c:pt idx="66">
                  <c:v>7.1999999999999913</c:v>
                </c:pt>
                <c:pt idx="67">
                  <c:v>7.2999999999999909</c:v>
                </c:pt>
                <c:pt idx="68">
                  <c:v>7.3999999999999906</c:v>
                </c:pt>
                <c:pt idx="69">
                  <c:v>7.4999999999999902</c:v>
                </c:pt>
                <c:pt idx="70">
                  <c:v>7.5999999999999899</c:v>
                </c:pt>
                <c:pt idx="71">
                  <c:v>7.6999999999999895</c:v>
                </c:pt>
                <c:pt idx="72">
                  <c:v>7.7999999999999892</c:v>
                </c:pt>
                <c:pt idx="73">
                  <c:v>7.8999999999999888</c:v>
                </c:pt>
                <c:pt idx="74">
                  <c:v>7.9999999999999885</c:v>
                </c:pt>
                <c:pt idx="75">
                  <c:v>8.099999999999989</c:v>
                </c:pt>
                <c:pt idx="76">
                  <c:v>8.1999999999999886</c:v>
                </c:pt>
                <c:pt idx="77">
                  <c:v>8.2999999999999883</c:v>
                </c:pt>
                <c:pt idx="78">
                  <c:v>8.3999999999999879</c:v>
                </c:pt>
                <c:pt idx="79">
                  <c:v>8.4999999999999876</c:v>
                </c:pt>
                <c:pt idx="80">
                  <c:v>8.5999999999999872</c:v>
                </c:pt>
                <c:pt idx="81">
                  <c:v>8.6999999999999869</c:v>
                </c:pt>
              </c:numCache>
            </c:numRef>
          </c:xVal>
          <c:yVal>
            <c:numRef>
              <c:f>Sheet1!$M$8:$M$89</c:f>
              <c:numCache>
                <c:formatCode>0.0000</c:formatCode>
                <c:ptCount val="82"/>
                <c:pt idx="0">
                  <c:v>1.8608</c:v>
                </c:pt>
                <c:pt idx="1">
                  <c:v>1.8324</c:v>
                </c:pt>
                <c:pt idx="2">
                  <c:v>1.8136000000000001</c:v>
                </c:pt>
                <c:pt idx="3">
                  <c:v>1.8032000000000001</c:v>
                </c:pt>
                <c:pt idx="4">
                  <c:v>1.8</c:v>
                </c:pt>
                <c:pt idx="5">
                  <c:v>1.8028</c:v>
                </c:pt>
                <c:pt idx="6">
                  <c:v>1.8104</c:v>
                </c:pt>
                <c:pt idx="7">
                  <c:v>1.8216000000000001</c:v>
                </c:pt>
                <c:pt idx="8">
                  <c:v>1.8351999999999999</c:v>
                </c:pt>
                <c:pt idx="9">
                  <c:v>1.85</c:v>
                </c:pt>
                <c:pt idx="10">
                  <c:v>1.8648</c:v>
                </c:pt>
                <c:pt idx="11">
                  <c:v>1.8784000000000001</c:v>
                </c:pt>
                <c:pt idx="12">
                  <c:v>1.8895999999999999</c:v>
                </c:pt>
                <c:pt idx="13">
                  <c:v>1.8972</c:v>
                </c:pt>
                <c:pt idx="14">
                  <c:v>1.9</c:v>
                </c:pt>
                <c:pt idx="15">
                  <c:v>1.8997999999999999</c:v>
                </c:pt>
                <c:pt idx="16">
                  <c:v>1.8983999999999999</c:v>
                </c:pt>
                <c:pt idx="17">
                  <c:v>1.8945999999999998</c:v>
                </c:pt>
                <c:pt idx="18">
                  <c:v>1.8871999999999998</c:v>
                </c:pt>
                <c:pt idx="19">
                  <c:v>1.8749999999999998</c:v>
                </c:pt>
                <c:pt idx="20">
                  <c:v>1.8567999999999996</c:v>
                </c:pt>
                <c:pt idx="21">
                  <c:v>1.8313999999999995</c:v>
                </c:pt>
                <c:pt idx="22">
                  <c:v>1.7975999999999994</c:v>
                </c:pt>
                <c:pt idx="23">
                  <c:v>1.7541999999999991</c:v>
                </c:pt>
                <c:pt idx="24">
                  <c:v>1.6999999999999988</c:v>
                </c:pt>
                <c:pt idx="25">
                  <c:v>1.3999999999999979</c:v>
                </c:pt>
                <c:pt idx="26">
                  <c:v>1.2983288793103429</c:v>
                </c:pt>
                <c:pt idx="27">
                  <c:v>1.207131034482757</c:v>
                </c:pt>
                <c:pt idx="28">
                  <c:v>1.12618146551724</c:v>
                </c:pt>
                <c:pt idx="29">
                  <c:v>1.0552551724137917</c:v>
                </c:pt>
                <c:pt idx="30">
                  <c:v>0.99412715517241268</c:v>
                </c:pt>
                <c:pt idx="31">
                  <c:v>0.94257241379310264</c:v>
                </c:pt>
                <c:pt idx="32">
                  <c:v>0.90036594827586136</c:v>
                </c:pt>
                <c:pt idx="33">
                  <c:v>0.86728275862068915</c:v>
                </c:pt>
                <c:pt idx="34">
                  <c:v>0.84309784482758587</c:v>
                </c:pt>
                <c:pt idx="35">
                  <c:v>0.82758620689655182</c:v>
                </c:pt>
                <c:pt idx="36">
                  <c:v>0.82052284482758642</c:v>
                </c:pt>
                <c:pt idx="37">
                  <c:v>0.82168275862068996</c:v>
                </c:pt>
                <c:pt idx="38">
                  <c:v>0.83084094827586252</c:v>
                </c:pt>
                <c:pt idx="39">
                  <c:v>0.84777241379310375</c:v>
                </c:pt>
                <c:pt idx="40">
                  <c:v>0.87225215517241417</c:v>
                </c:pt>
                <c:pt idx="41">
                  <c:v>0.9040551724137933</c:v>
                </c:pt>
                <c:pt idx="42">
                  <c:v>0.94295646551724155</c:v>
                </c:pt>
                <c:pt idx="43">
                  <c:v>0.98873103448275867</c:v>
                </c:pt>
                <c:pt idx="44">
                  <c:v>1.0411538793103443</c:v>
                </c:pt>
                <c:pt idx="45">
                  <c:v>1.0999999999999992</c:v>
                </c:pt>
                <c:pt idx="46">
                  <c:v>1.1720001086044134</c:v>
                </c:pt>
                <c:pt idx="47">
                  <c:v>1.2592864592980795</c:v>
                </c:pt>
                <c:pt idx="48">
                  <c:v>1.3547363652637028</c:v>
                </c:pt>
                <c:pt idx="49">
                  <c:v>1.4512271396839878</c:v>
                </c:pt>
                <c:pt idx="50">
                  <c:v>1.5416360957416391</c:v>
                </c:pt>
                <c:pt idx="51">
                  <c:v>1.6188405466193614</c:v>
                </c:pt>
                <c:pt idx="52">
                  <c:v>1.6757178054998594</c:v>
                </c:pt>
                <c:pt idx="53">
                  <c:v>1.7051451855658379</c:v>
                </c:pt>
                <c:pt idx="54">
                  <c:v>1.7000000000000011</c:v>
                </c:pt>
                <c:pt idx="55">
                  <c:v>1.6620034557527945</c:v>
                </c:pt>
                <c:pt idx="56">
                  <c:v>1.6037772040433931</c:v>
                </c:pt>
                <c:pt idx="57">
                  <c:v>1.5345492244575953</c:v>
                </c:pt>
                <c:pt idx="58">
                  <c:v>1.4635474965811992</c:v>
                </c:pt>
                <c:pt idx="59">
                  <c:v>1.4000000000000035</c:v>
                </c:pt>
                <c:pt idx="60">
                  <c:v>1.3514113598034956</c:v>
                </c:pt>
                <c:pt idx="61">
                  <c:v>1.3183927830959201</c:v>
                </c:pt>
                <c:pt idx="62">
                  <c:v>1.2998321224852105</c:v>
                </c:pt>
                <c:pt idx="63">
                  <c:v>1.2946172305793002</c:v>
                </c:pt>
                <c:pt idx="64">
                  <c:v>1.3016359599861225</c:v>
                </c:pt>
                <c:pt idx="65">
                  <c:v>1.3197761633136109</c:v>
                </c:pt>
                <c:pt idx="66">
                  <c:v>1.3479256931696988</c:v>
                </c:pt>
                <c:pt idx="67">
                  <c:v>1.3849724021623198</c:v>
                </c:pt>
                <c:pt idx="68">
                  <c:v>1.4298041428994068</c:v>
                </c:pt>
                <c:pt idx="69">
                  <c:v>1.4813087679888937</c:v>
                </c:pt>
                <c:pt idx="70">
                  <c:v>1.5383741300387135</c:v>
                </c:pt>
                <c:pt idx="71">
                  <c:v>1.5998880816568</c:v>
                </c:pt>
                <c:pt idx="72">
                  <c:v>1.6647384754510861</c:v>
                </c:pt>
                <c:pt idx="73">
                  <c:v>1.7318131640295058</c:v>
                </c:pt>
                <c:pt idx="74">
                  <c:v>1.7999999999999923</c:v>
                </c:pt>
                <c:pt idx="75">
                  <c:v>1.8681868359704794</c:v>
                </c:pt>
                <c:pt idx="76">
                  <c:v>1.9352615245488995</c:v>
                </c:pt>
                <c:pt idx="77">
                  <c:v>2.0001119183431864</c:v>
                </c:pt>
                <c:pt idx="78">
                  <c:v>2.0616258699612735</c:v>
                </c:pt>
                <c:pt idx="79">
                  <c:v>2.1186912320110949</c:v>
                </c:pt>
                <c:pt idx="80">
                  <c:v>2.1701958571005826</c:v>
                </c:pt>
                <c:pt idx="81">
                  <c:v>2.215027597837671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83136"/>
        <c:axId val="148014976"/>
      </c:scatterChart>
      <c:valAx>
        <c:axId val="149883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014976"/>
        <c:crosses val="autoZero"/>
        <c:crossBetween val="midCat"/>
      </c:valAx>
      <c:valAx>
        <c:axId val="148014976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4988313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795659874274887"/>
          <c:y val="0.57865148802960931"/>
          <c:w val="0.11074364880839141"/>
          <c:h val="0.124121191288443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978725208810535E-2"/>
          <c:y val="5.8695882462307419E-2"/>
          <c:w val="0.87465905028238966"/>
          <c:h val="0.82787077512441687"/>
        </c:manualLayout>
      </c:layout>
      <c:scatterChart>
        <c:scatterStyle val="smoothMarker"/>
        <c:varyColors val="0"/>
        <c:ser>
          <c:idx val="0"/>
          <c:order val="0"/>
          <c:tx>
            <c:v>natural</c:v>
          </c:tx>
          <c:marker>
            <c:symbol val="circle"/>
            <c:size val="4"/>
          </c:marker>
          <c:xVal>
            <c:numRef>
              <c:f>Sheet1!$AB$8:$AB$89</c:f>
              <c:numCache>
                <c:formatCode>General</c:formatCode>
                <c:ptCount val="82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1.2000000000000002</c:v>
                </c:pt>
                <c:pt idx="7">
                  <c:v>1.3000000000000003</c:v>
                </c:pt>
                <c:pt idx="8">
                  <c:v>1.4000000000000004</c:v>
                </c:pt>
                <c:pt idx="9">
                  <c:v>1.5000000000000004</c:v>
                </c:pt>
                <c:pt idx="10">
                  <c:v>1.6000000000000005</c:v>
                </c:pt>
                <c:pt idx="11">
                  <c:v>1.7000000000000006</c:v>
                </c:pt>
                <c:pt idx="12">
                  <c:v>1.8000000000000007</c:v>
                </c:pt>
                <c:pt idx="13">
                  <c:v>1.9000000000000008</c:v>
                </c:pt>
                <c:pt idx="14">
                  <c:v>2.0000000000000009</c:v>
                </c:pt>
                <c:pt idx="15">
                  <c:v>2.100000000000001</c:v>
                </c:pt>
                <c:pt idx="16">
                  <c:v>2.2000000000000011</c:v>
                </c:pt>
                <c:pt idx="17">
                  <c:v>2.3000000000000012</c:v>
                </c:pt>
                <c:pt idx="18">
                  <c:v>2.4000000000000012</c:v>
                </c:pt>
                <c:pt idx="19">
                  <c:v>2.5000000000000013</c:v>
                </c:pt>
                <c:pt idx="20">
                  <c:v>2.6000000000000014</c:v>
                </c:pt>
                <c:pt idx="21">
                  <c:v>2.7000000000000015</c:v>
                </c:pt>
                <c:pt idx="22">
                  <c:v>2.8000000000000016</c:v>
                </c:pt>
                <c:pt idx="23">
                  <c:v>2.9000000000000017</c:v>
                </c:pt>
                <c:pt idx="24">
                  <c:v>3.0000000000000018</c:v>
                </c:pt>
                <c:pt idx="25">
                  <c:v>3.1000000000000019</c:v>
                </c:pt>
                <c:pt idx="26">
                  <c:v>3.200000000000002</c:v>
                </c:pt>
                <c:pt idx="27">
                  <c:v>3.300000000000002</c:v>
                </c:pt>
                <c:pt idx="28">
                  <c:v>3.4000000000000021</c:v>
                </c:pt>
                <c:pt idx="29">
                  <c:v>3.5000000000000022</c:v>
                </c:pt>
                <c:pt idx="30">
                  <c:v>3.6000000000000023</c:v>
                </c:pt>
                <c:pt idx="31">
                  <c:v>3.7000000000000024</c:v>
                </c:pt>
                <c:pt idx="32">
                  <c:v>3.8000000000000025</c:v>
                </c:pt>
                <c:pt idx="33">
                  <c:v>3.9000000000000026</c:v>
                </c:pt>
                <c:pt idx="34">
                  <c:v>4.0000000000000027</c:v>
                </c:pt>
                <c:pt idx="35">
                  <c:v>4.1000000000000023</c:v>
                </c:pt>
                <c:pt idx="36">
                  <c:v>4.200000000000002</c:v>
                </c:pt>
                <c:pt idx="37">
                  <c:v>4.3000000000000016</c:v>
                </c:pt>
                <c:pt idx="38">
                  <c:v>4.4000000000000012</c:v>
                </c:pt>
                <c:pt idx="39">
                  <c:v>4.5000000000000009</c:v>
                </c:pt>
                <c:pt idx="40">
                  <c:v>4.6000000000000005</c:v>
                </c:pt>
                <c:pt idx="41">
                  <c:v>4.7</c:v>
                </c:pt>
                <c:pt idx="42">
                  <c:v>4.8</c:v>
                </c:pt>
                <c:pt idx="43">
                  <c:v>4.8999999999999995</c:v>
                </c:pt>
                <c:pt idx="44">
                  <c:v>4.9999999999999991</c:v>
                </c:pt>
                <c:pt idx="45">
                  <c:v>5.0999999999999988</c:v>
                </c:pt>
                <c:pt idx="46">
                  <c:v>5.1999999999999984</c:v>
                </c:pt>
                <c:pt idx="47">
                  <c:v>5.299999999999998</c:v>
                </c:pt>
                <c:pt idx="48">
                  <c:v>5.3999999999999977</c:v>
                </c:pt>
                <c:pt idx="49">
                  <c:v>5.4999999999999973</c:v>
                </c:pt>
                <c:pt idx="50">
                  <c:v>5.599999999999997</c:v>
                </c:pt>
                <c:pt idx="51">
                  <c:v>5.6999999999999966</c:v>
                </c:pt>
                <c:pt idx="52">
                  <c:v>5.7999999999999963</c:v>
                </c:pt>
                <c:pt idx="53">
                  <c:v>5.8999999999999959</c:v>
                </c:pt>
                <c:pt idx="54">
                  <c:v>5.9999999999999956</c:v>
                </c:pt>
                <c:pt idx="55">
                  <c:v>6.0999999999999952</c:v>
                </c:pt>
                <c:pt idx="56">
                  <c:v>6.1999999999999948</c:v>
                </c:pt>
                <c:pt idx="57">
                  <c:v>6.2999999999999945</c:v>
                </c:pt>
                <c:pt idx="58">
                  <c:v>6.3999999999999941</c:v>
                </c:pt>
                <c:pt idx="59">
                  <c:v>6.4999999999999938</c:v>
                </c:pt>
                <c:pt idx="60">
                  <c:v>6.5999999999999934</c:v>
                </c:pt>
                <c:pt idx="61">
                  <c:v>6.6999999999999931</c:v>
                </c:pt>
                <c:pt idx="62">
                  <c:v>6.7999999999999927</c:v>
                </c:pt>
                <c:pt idx="63">
                  <c:v>6.8999999999999924</c:v>
                </c:pt>
                <c:pt idx="64">
                  <c:v>6.999999999999992</c:v>
                </c:pt>
                <c:pt idx="65">
                  <c:v>7.0999999999999917</c:v>
                </c:pt>
                <c:pt idx="66">
                  <c:v>7.1999999999999913</c:v>
                </c:pt>
                <c:pt idx="67">
                  <c:v>7.2999999999999909</c:v>
                </c:pt>
                <c:pt idx="68">
                  <c:v>7.3999999999999906</c:v>
                </c:pt>
                <c:pt idx="69">
                  <c:v>7.4999999999999902</c:v>
                </c:pt>
                <c:pt idx="70">
                  <c:v>7.5999999999999899</c:v>
                </c:pt>
                <c:pt idx="71">
                  <c:v>7.6999999999999895</c:v>
                </c:pt>
                <c:pt idx="72">
                  <c:v>7.7999999999999892</c:v>
                </c:pt>
                <c:pt idx="73">
                  <c:v>7.8999999999999888</c:v>
                </c:pt>
                <c:pt idx="74">
                  <c:v>7.9999999999999885</c:v>
                </c:pt>
                <c:pt idx="75">
                  <c:v>8.099999999999989</c:v>
                </c:pt>
                <c:pt idx="76">
                  <c:v>8.1999999999999886</c:v>
                </c:pt>
                <c:pt idx="77">
                  <c:v>8.2999999999999883</c:v>
                </c:pt>
                <c:pt idx="78">
                  <c:v>8.3999999999999879</c:v>
                </c:pt>
                <c:pt idx="79">
                  <c:v>8.4999999999999876</c:v>
                </c:pt>
                <c:pt idx="80">
                  <c:v>8.5999999999999872</c:v>
                </c:pt>
                <c:pt idx="81">
                  <c:v>8.6999999999999869</c:v>
                </c:pt>
              </c:numCache>
            </c:numRef>
          </c:xVal>
          <c:yVal>
            <c:numRef>
              <c:f>Sheet1!$AF$8:$AF$89</c:f>
              <c:numCache>
                <c:formatCode>0.0000</c:formatCode>
                <c:ptCount val="82"/>
                <c:pt idx="0">
                  <c:v>1.855325493463422</c:v>
                </c:pt>
                <c:pt idx="1">
                  <c:v>1.8474519634390305</c:v>
                </c:pt>
                <c:pt idx="2">
                  <c:v>1.8344717105505268</c:v>
                </c:pt>
                <c:pt idx="3">
                  <c:v>1.8180869757526155</c:v>
                </c:pt>
                <c:pt idx="4">
                  <c:v>1.8</c:v>
                </c:pt>
                <c:pt idx="5">
                  <c:v>1.7819130242473846</c:v>
                </c:pt>
                <c:pt idx="6">
                  <c:v>1.765528289449473</c:v>
                </c:pt>
                <c:pt idx="7">
                  <c:v>1.7525480365609696</c:v>
                </c:pt>
                <c:pt idx="8">
                  <c:v>1.7446745065365781</c:v>
                </c:pt>
                <c:pt idx="9">
                  <c:v>1.7436099403310021</c:v>
                </c:pt>
                <c:pt idx="10">
                  <c:v>1.7510565788989463</c:v>
                </c:pt>
                <c:pt idx="11">
                  <c:v>1.7687166631951143</c:v>
                </c:pt>
                <c:pt idx="12">
                  <c:v>1.7982924341742099</c:v>
                </c:pt>
                <c:pt idx="13">
                  <c:v>1.8414861327909373</c:v>
                </c:pt>
                <c:pt idx="14">
                  <c:v>1.9000000000000006</c:v>
                </c:pt>
                <c:pt idx="15">
                  <c:v>1.9735340358013993</c:v>
                </c:pt>
                <c:pt idx="16">
                  <c:v>2.0537792763763179</c:v>
                </c:pt>
                <c:pt idx="17">
                  <c:v>2.1304245169512361</c:v>
                </c:pt>
                <c:pt idx="18">
                  <c:v>2.1931585527526347</c:v>
                </c:pt>
                <c:pt idx="19">
                  <c:v>2.2316701790069935</c:v>
                </c:pt>
                <c:pt idx="20">
                  <c:v>2.2356481909407924</c:v>
                </c:pt>
                <c:pt idx="21">
                  <c:v>2.1947813837805121</c:v>
                </c:pt>
                <c:pt idx="22">
                  <c:v>2.0987585527526322</c:v>
                </c:pt>
                <c:pt idx="23">
                  <c:v>1.9372684930836332</c:v>
                </c:pt>
                <c:pt idx="24">
                  <c:v>1.6999999999999951</c:v>
                </c:pt>
                <c:pt idx="25">
                  <c:v>1.3999999999999946</c:v>
                </c:pt>
                <c:pt idx="26">
                  <c:v>1.121726562971507</c:v>
                </c:pt>
                <c:pt idx="27">
                  <c:v>0.88491036328387374</c:v>
                </c:pt>
                <c:pt idx="28">
                  <c:v>0.687260693608856</c:v>
                </c:pt>
                <c:pt idx="29">
                  <c:v>0.52648684661821443</c:v>
                </c:pt>
                <c:pt idx="30">
                  <c:v>0.40029811498370993</c:v>
                </c:pt>
                <c:pt idx="31">
                  <c:v>0.30640379137710361</c:v>
                </c:pt>
                <c:pt idx="32">
                  <c:v>0.24251316847015603</c:v>
                </c:pt>
                <c:pt idx="33">
                  <c:v>0.20633553893462842</c:v>
                </c:pt>
                <c:pt idx="34">
                  <c:v>0.19558019544228133</c:v>
                </c:pt>
                <c:pt idx="35">
                  <c:v>0.20795643066487579</c:v>
                </c:pt>
                <c:pt idx="36">
                  <c:v>0.24117353727417257</c:v>
                </c:pt>
                <c:pt idx="37">
                  <c:v>0.29294080794193245</c:v>
                </c:pt>
                <c:pt idx="38">
                  <c:v>0.36096753533991688</c:v>
                </c:pt>
                <c:pt idx="39">
                  <c:v>0.44296301213988576</c:v>
                </c:pt>
                <c:pt idx="40">
                  <c:v>0.53663653101360098</c:v>
                </c:pt>
                <c:pt idx="41">
                  <c:v>0.63969738463282289</c:v>
                </c:pt>
                <c:pt idx="42">
                  <c:v>0.74985486566931303</c:v>
                </c:pt>
                <c:pt idx="43">
                  <c:v>0.86481826679483098</c:v>
                </c:pt>
                <c:pt idx="44">
                  <c:v>0.98229688068114007</c:v>
                </c:pt>
                <c:pt idx="45">
                  <c:v>1.0999999999999985</c:v>
                </c:pt>
                <c:pt idx="46">
                  <c:v>1.2155114522528332</c:v>
                </c:pt>
                <c:pt idx="47">
                  <c:v>1.3259132042597228</c:v>
                </c:pt>
                <c:pt idx="48">
                  <c:v>1.428161757670412</c:v>
                </c:pt>
                <c:pt idx="49">
                  <c:v>1.5192136141346448</c:v>
                </c:pt>
                <c:pt idx="50">
                  <c:v>1.5960252753021649</c:v>
                </c:pt>
                <c:pt idx="51">
                  <c:v>1.6555532428227167</c:v>
                </c:pt>
                <c:pt idx="52">
                  <c:v>1.6947540183460439</c:v>
                </c:pt>
                <c:pt idx="53">
                  <c:v>1.7105841035218907</c:v>
                </c:pt>
                <c:pt idx="54">
                  <c:v>1.7000000000000011</c:v>
                </c:pt>
                <c:pt idx="55">
                  <c:v>1.6620034557527945</c:v>
                </c:pt>
                <c:pt idx="56">
                  <c:v>1.6037772040433931</c:v>
                </c:pt>
                <c:pt idx="57">
                  <c:v>1.5345492244575953</c:v>
                </c:pt>
                <c:pt idx="58">
                  <c:v>1.4635474965811992</c:v>
                </c:pt>
                <c:pt idx="59">
                  <c:v>1.4000000000000035</c:v>
                </c:pt>
                <c:pt idx="60">
                  <c:v>1.3514113598034956</c:v>
                </c:pt>
                <c:pt idx="61">
                  <c:v>1.3183927830959201</c:v>
                </c:pt>
                <c:pt idx="62">
                  <c:v>1.2998321224852105</c:v>
                </c:pt>
                <c:pt idx="63">
                  <c:v>1.2946172305793002</c:v>
                </c:pt>
                <c:pt idx="64">
                  <c:v>1.3016359599861225</c:v>
                </c:pt>
                <c:pt idx="65">
                  <c:v>1.3197761633136109</c:v>
                </c:pt>
                <c:pt idx="66">
                  <c:v>1.3479256931696988</c:v>
                </c:pt>
                <c:pt idx="67">
                  <c:v>1.3849724021623198</c:v>
                </c:pt>
                <c:pt idx="68">
                  <c:v>1.4298041428994068</c:v>
                </c:pt>
                <c:pt idx="69">
                  <c:v>1.4813087679888937</c:v>
                </c:pt>
                <c:pt idx="70">
                  <c:v>1.5383741300387135</c:v>
                </c:pt>
                <c:pt idx="71">
                  <c:v>1.5998880816568</c:v>
                </c:pt>
                <c:pt idx="72">
                  <c:v>1.6647384754510861</c:v>
                </c:pt>
                <c:pt idx="73">
                  <c:v>1.7318131640295058</c:v>
                </c:pt>
                <c:pt idx="74">
                  <c:v>1.7999999999999923</c:v>
                </c:pt>
                <c:pt idx="75">
                  <c:v>1.8681868359704794</c:v>
                </c:pt>
                <c:pt idx="76">
                  <c:v>1.9352615245488995</c:v>
                </c:pt>
                <c:pt idx="77">
                  <c:v>2.0001119183431864</c:v>
                </c:pt>
                <c:pt idx="78">
                  <c:v>2.0616258699612735</c:v>
                </c:pt>
                <c:pt idx="79">
                  <c:v>2.1186912320110949</c:v>
                </c:pt>
                <c:pt idx="80">
                  <c:v>2.1701958571005826</c:v>
                </c:pt>
                <c:pt idx="81">
                  <c:v>2.215027597837671</c:v>
                </c:pt>
              </c:numCache>
            </c:numRef>
          </c:yVal>
          <c:smooth val="1"/>
        </c:ser>
        <c:ser>
          <c:idx val="1"/>
          <c:order val="1"/>
          <c:tx>
            <c:v>hyman</c:v>
          </c:tx>
          <c:marker>
            <c:symbol val="circle"/>
            <c:size val="4"/>
          </c:marker>
          <c:xVal>
            <c:numRef>
              <c:f>Sheet1!$AB$8:$AB$89</c:f>
              <c:numCache>
                <c:formatCode>General</c:formatCode>
                <c:ptCount val="82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1.2000000000000002</c:v>
                </c:pt>
                <c:pt idx="7">
                  <c:v>1.3000000000000003</c:v>
                </c:pt>
                <c:pt idx="8">
                  <c:v>1.4000000000000004</c:v>
                </c:pt>
                <c:pt idx="9">
                  <c:v>1.5000000000000004</c:v>
                </c:pt>
                <c:pt idx="10">
                  <c:v>1.6000000000000005</c:v>
                </c:pt>
                <c:pt idx="11">
                  <c:v>1.7000000000000006</c:v>
                </c:pt>
                <c:pt idx="12">
                  <c:v>1.8000000000000007</c:v>
                </c:pt>
                <c:pt idx="13">
                  <c:v>1.9000000000000008</c:v>
                </c:pt>
                <c:pt idx="14">
                  <c:v>2.0000000000000009</c:v>
                </c:pt>
                <c:pt idx="15">
                  <c:v>2.100000000000001</c:v>
                </c:pt>
                <c:pt idx="16">
                  <c:v>2.2000000000000011</c:v>
                </c:pt>
                <c:pt idx="17">
                  <c:v>2.3000000000000012</c:v>
                </c:pt>
                <c:pt idx="18">
                  <c:v>2.4000000000000012</c:v>
                </c:pt>
                <c:pt idx="19">
                  <c:v>2.5000000000000013</c:v>
                </c:pt>
                <c:pt idx="20">
                  <c:v>2.6000000000000014</c:v>
                </c:pt>
                <c:pt idx="21">
                  <c:v>2.7000000000000015</c:v>
                </c:pt>
                <c:pt idx="22">
                  <c:v>2.8000000000000016</c:v>
                </c:pt>
                <c:pt idx="23">
                  <c:v>2.9000000000000017</c:v>
                </c:pt>
                <c:pt idx="24">
                  <c:v>3.0000000000000018</c:v>
                </c:pt>
                <c:pt idx="25">
                  <c:v>3.1000000000000019</c:v>
                </c:pt>
                <c:pt idx="26">
                  <c:v>3.200000000000002</c:v>
                </c:pt>
                <c:pt idx="27">
                  <c:v>3.300000000000002</c:v>
                </c:pt>
                <c:pt idx="28">
                  <c:v>3.4000000000000021</c:v>
                </c:pt>
                <c:pt idx="29">
                  <c:v>3.5000000000000022</c:v>
                </c:pt>
                <c:pt idx="30">
                  <c:v>3.6000000000000023</c:v>
                </c:pt>
                <c:pt idx="31">
                  <c:v>3.7000000000000024</c:v>
                </c:pt>
                <c:pt idx="32">
                  <c:v>3.8000000000000025</c:v>
                </c:pt>
                <c:pt idx="33">
                  <c:v>3.9000000000000026</c:v>
                </c:pt>
                <c:pt idx="34">
                  <c:v>4.0000000000000027</c:v>
                </c:pt>
                <c:pt idx="35">
                  <c:v>4.1000000000000023</c:v>
                </c:pt>
                <c:pt idx="36">
                  <c:v>4.200000000000002</c:v>
                </c:pt>
                <c:pt idx="37">
                  <c:v>4.3000000000000016</c:v>
                </c:pt>
                <c:pt idx="38">
                  <c:v>4.4000000000000012</c:v>
                </c:pt>
                <c:pt idx="39">
                  <c:v>4.5000000000000009</c:v>
                </c:pt>
                <c:pt idx="40">
                  <c:v>4.6000000000000005</c:v>
                </c:pt>
                <c:pt idx="41">
                  <c:v>4.7</c:v>
                </c:pt>
                <c:pt idx="42">
                  <c:v>4.8</c:v>
                </c:pt>
                <c:pt idx="43">
                  <c:v>4.8999999999999995</c:v>
                </c:pt>
                <c:pt idx="44">
                  <c:v>4.9999999999999991</c:v>
                </c:pt>
                <c:pt idx="45">
                  <c:v>5.0999999999999988</c:v>
                </c:pt>
                <c:pt idx="46">
                  <c:v>5.1999999999999984</c:v>
                </c:pt>
                <c:pt idx="47">
                  <c:v>5.299999999999998</c:v>
                </c:pt>
                <c:pt idx="48">
                  <c:v>5.3999999999999977</c:v>
                </c:pt>
                <c:pt idx="49">
                  <c:v>5.4999999999999973</c:v>
                </c:pt>
                <c:pt idx="50">
                  <c:v>5.599999999999997</c:v>
                </c:pt>
                <c:pt idx="51">
                  <c:v>5.6999999999999966</c:v>
                </c:pt>
                <c:pt idx="52">
                  <c:v>5.7999999999999963</c:v>
                </c:pt>
                <c:pt idx="53">
                  <c:v>5.8999999999999959</c:v>
                </c:pt>
                <c:pt idx="54">
                  <c:v>5.9999999999999956</c:v>
                </c:pt>
                <c:pt idx="55">
                  <c:v>6.0999999999999952</c:v>
                </c:pt>
                <c:pt idx="56">
                  <c:v>6.1999999999999948</c:v>
                </c:pt>
                <c:pt idx="57">
                  <c:v>6.2999999999999945</c:v>
                </c:pt>
                <c:pt idx="58">
                  <c:v>6.3999999999999941</c:v>
                </c:pt>
                <c:pt idx="59">
                  <c:v>6.4999999999999938</c:v>
                </c:pt>
                <c:pt idx="60">
                  <c:v>6.5999999999999934</c:v>
                </c:pt>
                <c:pt idx="61">
                  <c:v>6.6999999999999931</c:v>
                </c:pt>
                <c:pt idx="62">
                  <c:v>6.7999999999999927</c:v>
                </c:pt>
                <c:pt idx="63">
                  <c:v>6.8999999999999924</c:v>
                </c:pt>
                <c:pt idx="64">
                  <c:v>6.999999999999992</c:v>
                </c:pt>
                <c:pt idx="65">
                  <c:v>7.0999999999999917</c:v>
                </c:pt>
                <c:pt idx="66">
                  <c:v>7.1999999999999913</c:v>
                </c:pt>
                <c:pt idx="67">
                  <c:v>7.2999999999999909</c:v>
                </c:pt>
                <c:pt idx="68">
                  <c:v>7.3999999999999906</c:v>
                </c:pt>
                <c:pt idx="69">
                  <c:v>7.4999999999999902</c:v>
                </c:pt>
                <c:pt idx="70">
                  <c:v>7.5999999999999899</c:v>
                </c:pt>
                <c:pt idx="71">
                  <c:v>7.6999999999999895</c:v>
                </c:pt>
                <c:pt idx="72">
                  <c:v>7.7999999999999892</c:v>
                </c:pt>
                <c:pt idx="73">
                  <c:v>7.8999999999999888</c:v>
                </c:pt>
                <c:pt idx="74">
                  <c:v>7.9999999999999885</c:v>
                </c:pt>
                <c:pt idx="75">
                  <c:v>8.099999999999989</c:v>
                </c:pt>
                <c:pt idx="76">
                  <c:v>8.1999999999999886</c:v>
                </c:pt>
                <c:pt idx="77">
                  <c:v>8.2999999999999883</c:v>
                </c:pt>
                <c:pt idx="78">
                  <c:v>8.3999999999999879</c:v>
                </c:pt>
                <c:pt idx="79">
                  <c:v>8.4999999999999876</c:v>
                </c:pt>
                <c:pt idx="80">
                  <c:v>8.5999999999999872</c:v>
                </c:pt>
                <c:pt idx="81">
                  <c:v>8.6999999999999869</c:v>
                </c:pt>
              </c:numCache>
            </c:numRef>
          </c:xVal>
          <c:yVal>
            <c:numRef>
              <c:f>Sheet1!$AJ$8:$AJ$89</c:f>
              <c:numCache>
                <c:formatCode>0.0000</c:formatCode>
                <c:ptCount val="82"/>
                <c:pt idx="0">
                  <c:v>1.8608</c:v>
                </c:pt>
                <c:pt idx="1">
                  <c:v>1.8324</c:v>
                </c:pt>
                <c:pt idx="2">
                  <c:v>1.8136000000000001</c:v>
                </c:pt>
                <c:pt idx="3">
                  <c:v>1.8032000000000001</c:v>
                </c:pt>
                <c:pt idx="4">
                  <c:v>1.8</c:v>
                </c:pt>
                <c:pt idx="5">
                  <c:v>1.8028</c:v>
                </c:pt>
                <c:pt idx="6">
                  <c:v>1.8104</c:v>
                </c:pt>
                <c:pt idx="7">
                  <c:v>1.8216000000000001</c:v>
                </c:pt>
                <c:pt idx="8">
                  <c:v>1.8351999999999999</c:v>
                </c:pt>
                <c:pt idx="9">
                  <c:v>1.85</c:v>
                </c:pt>
                <c:pt idx="10">
                  <c:v>1.8648</c:v>
                </c:pt>
                <c:pt idx="11">
                  <c:v>1.8784000000000001</c:v>
                </c:pt>
                <c:pt idx="12">
                  <c:v>1.8895999999999999</c:v>
                </c:pt>
                <c:pt idx="13">
                  <c:v>1.8972</c:v>
                </c:pt>
                <c:pt idx="14">
                  <c:v>1.9</c:v>
                </c:pt>
                <c:pt idx="15">
                  <c:v>1.8997999999999999</c:v>
                </c:pt>
                <c:pt idx="16">
                  <c:v>1.8983999999999999</c:v>
                </c:pt>
                <c:pt idx="17">
                  <c:v>1.8945999999999998</c:v>
                </c:pt>
                <c:pt idx="18">
                  <c:v>1.8871999999999998</c:v>
                </c:pt>
                <c:pt idx="19">
                  <c:v>1.8749999999999998</c:v>
                </c:pt>
                <c:pt idx="20">
                  <c:v>1.8567999999999996</c:v>
                </c:pt>
                <c:pt idx="21">
                  <c:v>1.8313999999999995</c:v>
                </c:pt>
                <c:pt idx="22">
                  <c:v>1.7975999999999994</c:v>
                </c:pt>
                <c:pt idx="23">
                  <c:v>1.7541999999999991</c:v>
                </c:pt>
                <c:pt idx="24">
                  <c:v>1.6999999999999988</c:v>
                </c:pt>
                <c:pt idx="25">
                  <c:v>1.3999999999999979</c:v>
                </c:pt>
                <c:pt idx="26">
                  <c:v>1.2983288793103429</c:v>
                </c:pt>
                <c:pt idx="27">
                  <c:v>1.207131034482757</c:v>
                </c:pt>
                <c:pt idx="28">
                  <c:v>1.12618146551724</c:v>
                </c:pt>
                <c:pt idx="29">
                  <c:v>1.0552551724137917</c:v>
                </c:pt>
                <c:pt idx="30">
                  <c:v>0.99412715517241268</c:v>
                </c:pt>
                <c:pt idx="31">
                  <c:v>0.94257241379310264</c:v>
                </c:pt>
                <c:pt idx="32">
                  <c:v>0.90036594827586136</c:v>
                </c:pt>
                <c:pt idx="33">
                  <c:v>0.86728275862068915</c:v>
                </c:pt>
                <c:pt idx="34">
                  <c:v>0.84309784482758587</c:v>
                </c:pt>
                <c:pt idx="35">
                  <c:v>0.82758620689655182</c:v>
                </c:pt>
                <c:pt idx="36">
                  <c:v>0.82052284482758642</c:v>
                </c:pt>
                <c:pt idx="37">
                  <c:v>0.82168275862068996</c:v>
                </c:pt>
                <c:pt idx="38">
                  <c:v>0.83084094827586252</c:v>
                </c:pt>
                <c:pt idx="39">
                  <c:v>0.84777241379310375</c:v>
                </c:pt>
                <c:pt idx="40">
                  <c:v>0.87225215517241417</c:v>
                </c:pt>
                <c:pt idx="41">
                  <c:v>0.9040551724137933</c:v>
                </c:pt>
                <c:pt idx="42">
                  <c:v>0.94295646551724155</c:v>
                </c:pt>
                <c:pt idx="43">
                  <c:v>0.98873103448275867</c:v>
                </c:pt>
                <c:pt idx="44">
                  <c:v>1.0411538793103443</c:v>
                </c:pt>
                <c:pt idx="45">
                  <c:v>1.0999999999999992</c:v>
                </c:pt>
                <c:pt idx="46">
                  <c:v>1.1720001086044134</c:v>
                </c:pt>
                <c:pt idx="47">
                  <c:v>1.2592864592980795</c:v>
                </c:pt>
                <c:pt idx="48">
                  <c:v>1.3547363652637028</c:v>
                </c:pt>
                <c:pt idx="49">
                  <c:v>1.4512271396839878</c:v>
                </c:pt>
                <c:pt idx="50">
                  <c:v>1.5416360957416391</c:v>
                </c:pt>
                <c:pt idx="51">
                  <c:v>1.6188405466193614</c:v>
                </c:pt>
                <c:pt idx="52">
                  <c:v>1.6757178054998594</c:v>
                </c:pt>
                <c:pt idx="53">
                  <c:v>1.7051451855658379</c:v>
                </c:pt>
                <c:pt idx="54">
                  <c:v>1.7000000000000011</c:v>
                </c:pt>
                <c:pt idx="55">
                  <c:v>1.6620034557527945</c:v>
                </c:pt>
                <c:pt idx="56">
                  <c:v>1.6037772040433931</c:v>
                </c:pt>
                <c:pt idx="57">
                  <c:v>1.5345492244575953</c:v>
                </c:pt>
                <c:pt idx="58">
                  <c:v>1.4635474965811992</c:v>
                </c:pt>
                <c:pt idx="59">
                  <c:v>1.4000000000000035</c:v>
                </c:pt>
                <c:pt idx="60">
                  <c:v>1.3514113598034956</c:v>
                </c:pt>
                <c:pt idx="61">
                  <c:v>1.3183927830959201</c:v>
                </c:pt>
                <c:pt idx="62">
                  <c:v>1.2998321224852105</c:v>
                </c:pt>
                <c:pt idx="63">
                  <c:v>1.2946172305793002</c:v>
                </c:pt>
                <c:pt idx="64">
                  <c:v>1.3016359599861225</c:v>
                </c:pt>
                <c:pt idx="65">
                  <c:v>1.3197761633136109</c:v>
                </c:pt>
                <c:pt idx="66">
                  <c:v>1.3479256931696988</c:v>
                </c:pt>
                <c:pt idx="67">
                  <c:v>1.3849724021623198</c:v>
                </c:pt>
                <c:pt idx="68">
                  <c:v>1.4298041428994068</c:v>
                </c:pt>
                <c:pt idx="69">
                  <c:v>1.4813087679888937</c:v>
                </c:pt>
                <c:pt idx="70">
                  <c:v>1.5383741300387135</c:v>
                </c:pt>
                <c:pt idx="71">
                  <c:v>1.5998880816568</c:v>
                </c:pt>
                <c:pt idx="72">
                  <c:v>1.6647384754510861</c:v>
                </c:pt>
                <c:pt idx="73">
                  <c:v>1.7318131640295058</c:v>
                </c:pt>
                <c:pt idx="74">
                  <c:v>1.7999999999999923</c:v>
                </c:pt>
                <c:pt idx="75">
                  <c:v>1.8681868359704794</c:v>
                </c:pt>
                <c:pt idx="76">
                  <c:v>1.9352615245488995</c:v>
                </c:pt>
                <c:pt idx="77">
                  <c:v>2.0001119183431864</c:v>
                </c:pt>
                <c:pt idx="78">
                  <c:v>2.0616258699612735</c:v>
                </c:pt>
                <c:pt idx="79">
                  <c:v>2.1186912320110949</c:v>
                </c:pt>
                <c:pt idx="80">
                  <c:v>2.1701958571005826</c:v>
                </c:pt>
                <c:pt idx="81">
                  <c:v>2.215027597837671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8896"/>
        <c:axId val="132694784"/>
      </c:scatterChart>
      <c:valAx>
        <c:axId val="132688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694784"/>
        <c:crosses val="autoZero"/>
        <c:crossBetween val="midCat"/>
      </c:valAx>
      <c:valAx>
        <c:axId val="132694784"/>
        <c:scaling>
          <c:orientation val="minMax"/>
        </c:scaling>
        <c:delete val="0"/>
        <c:axPos val="l"/>
        <c:majorGridlines/>
        <c:numFmt formatCode="0.0000" sourceLinked="1"/>
        <c:majorTickMark val="out"/>
        <c:minorTickMark val="none"/>
        <c:tickLblPos val="nextTo"/>
        <c:crossAx val="13268889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4795659874274887"/>
          <c:y val="0.57865148802960931"/>
          <c:w val="0.11074364880839141"/>
          <c:h val="0.124121191288443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9526</xdr:colOff>
      <xdr:row>5</xdr:row>
      <xdr:rowOff>23812</xdr:rowOff>
    </xdr:from>
    <xdr:to>
      <xdr:col>26</xdr:col>
      <xdr:colOff>0</xdr:colOff>
      <xdr:row>26</xdr:row>
      <xdr:rowOff>123826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19050</xdr:colOff>
      <xdr:row>30</xdr:row>
      <xdr:rowOff>38100</xdr:rowOff>
    </xdr:from>
    <xdr:to>
      <xdr:col>26</xdr:col>
      <xdr:colOff>9524</xdr:colOff>
      <xdr:row>51</xdr:row>
      <xdr:rowOff>138114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0.43057</cdr:x>
      <cdr:y>0.08108</cdr:y>
    </cdr:from>
    <cdr:to>
      <cdr:x>0.61851</cdr:x>
      <cdr:y>0.16602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24174" y="300038"/>
          <a:ext cx="127635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E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0.43057</cdr:x>
      <cdr:y>0.08108</cdr:y>
    </cdr:from>
    <cdr:to>
      <cdr:x>0.61851</cdr:x>
      <cdr:y>0.16602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24174" y="300038"/>
          <a:ext cx="127635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IE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4318"/>
  <sheetViews>
    <sheetView showGridLines="0" tabSelected="1" zoomScaleNormal="100" workbookViewId="0">
      <selection activeCell="O13" sqref="O13"/>
    </sheetView>
  </sheetViews>
  <sheetFormatPr defaultRowHeight="13.5" x14ac:dyDescent="0.25"/>
  <cols>
    <col min="1" max="1" width="2.7109375" style="1" customWidth="1"/>
    <col min="2" max="3" width="9.140625" style="2"/>
    <col min="4" max="4" width="2.7109375" style="2" customWidth="1"/>
    <col min="5" max="5" width="6.7109375" style="11" customWidth="1"/>
    <col min="6" max="7" width="15.7109375" style="12" customWidth="1"/>
    <col min="8" max="13" width="15.7109375" style="1" customWidth="1"/>
    <col min="14" max="14" width="2.7109375" style="1" customWidth="1"/>
    <col min="15" max="15" width="17.28515625" style="1" bestFit="1" customWidth="1"/>
    <col min="16" max="16" width="10.140625" style="45" bestFit="1" customWidth="1"/>
    <col min="17" max="17" width="16" style="2" bestFit="1" customWidth="1"/>
    <col min="18" max="18" width="10.140625" style="45" bestFit="1" customWidth="1"/>
    <col min="19" max="19" width="2.7109375" style="1" customWidth="1"/>
    <col min="20" max="26" width="14.5703125" style="1" customWidth="1"/>
    <col min="27" max="27" width="2.7109375" style="1" customWidth="1"/>
    <col min="28" max="28" width="7.28515625" style="29" customWidth="1"/>
    <col min="29" max="29" width="15.7109375" style="29" customWidth="1"/>
    <col min="30" max="32" width="15.7109375" style="26" customWidth="1"/>
    <col min="33" max="33" width="15.7109375" style="27" customWidth="1"/>
    <col min="34" max="34" width="15.7109375" style="26" customWidth="1"/>
    <col min="35" max="36" width="15.7109375" style="29" customWidth="1"/>
    <col min="37" max="49" width="9.140625" style="26"/>
    <col min="50" max="16384" width="9.140625" style="1"/>
  </cols>
  <sheetData>
    <row r="2" spans="2:36" ht="13.5" customHeight="1" x14ac:dyDescent="0.25">
      <c r="E2" s="30"/>
      <c r="F2" s="16" t="s">
        <v>4</v>
      </c>
      <c r="G2" s="17"/>
      <c r="H2" s="17"/>
      <c r="I2" s="17"/>
      <c r="J2" s="17"/>
      <c r="K2" s="17"/>
      <c r="L2" s="17"/>
      <c r="M2" s="18"/>
      <c r="O2" s="16" t="s">
        <v>13</v>
      </c>
      <c r="P2" s="17"/>
      <c r="Q2" s="17"/>
      <c r="R2" s="18"/>
      <c r="AB2" s="30"/>
      <c r="AC2" s="16" t="s">
        <v>5</v>
      </c>
      <c r="AD2" s="17"/>
      <c r="AE2" s="17"/>
      <c r="AF2" s="17"/>
      <c r="AG2" s="17"/>
      <c r="AH2" s="17"/>
      <c r="AI2" s="17"/>
      <c r="AJ2" s="18"/>
    </row>
    <row r="3" spans="2:36" ht="13.5" customHeight="1" x14ac:dyDescent="0.25">
      <c r="E3" s="31"/>
      <c r="F3" s="19"/>
      <c r="G3" s="20"/>
      <c r="H3" s="20"/>
      <c r="I3" s="20"/>
      <c r="J3" s="20"/>
      <c r="K3" s="20"/>
      <c r="L3" s="20"/>
      <c r="M3" s="21"/>
      <c r="O3" s="19"/>
      <c r="P3" s="20"/>
      <c r="Q3" s="20"/>
      <c r="R3" s="21"/>
      <c r="AB3" s="31"/>
      <c r="AC3" s="19"/>
      <c r="AD3" s="20"/>
      <c r="AE3" s="20"/>
      <c r="AF3" s="20"/>
      <c r="AG3" s="20"/>
      <c r="AH3" s="20"/>
      <c r="AI3" s="20"/>
      <c r="AJ3" s="21"/>
    </row>
    <row r="4" spans="2:36" x14ac:dyDescent="0.25">
      <c r="C4" s="1"/>
      <c r="E4" s="32"/>
      <c r="F4" s="22" t="s">
        <v>2</v>
      </c>
      <c r="G4" s="23"/>
      <c r="H4" s="23"/>
      <c r="I4" s="24"/>
      <c r="J4" s="22" t="s">
        <v>3</v>
      </c>
      <c r="K4" s="23"/>
      <c r="L4" s="23"/>
      <c r="M4" s="24"/>
      <c r="O4" s="22" t="s">
        <v>12</v>
      </c>
      <c r="P4" s="24"/>
      <c r="Q4" s="23" t="s">
        <v>3</v>
      </c>
      <c r="R4" s="24"/>
      <c r="V4" s="52" t="s">
        <v>14</v>
      </c>
      <c r="W4" s="52"/>
      <c r="X4" s="52"/>
      <c r="AB4" s="32"/>
      <c r="AC4" s="22" t="s">
        <v>2</v>
      </c>
      <c r="AD4" s="23"/>
      <c r="AE4" s="23"/>
      <c r="AF4" s="24"/>
      <c r="AG4" s="22" t="s">
        <v>3</v>
      </c>
      <c r="AH4" s="23"/>
      <c r="AI4" s="23"/>
      <c r="AJ4" s="24"/>
    </row>
    <row r="5" spans="2:36" x14ac:dyDescent="0.25">
      <c r="E5" s="33"/>
      <c r="F5" s="13" t="s">
        <v>7</v>
      </c>
      <c r="G5" s="4" t="s">
        <v>8</v>
      </c>
      <c r="H5" s="13" t="s">
        <v>7</v>
      </c>
      <c r="I5" s="4" t="s">
        <v>8</v>
      </c>
      <c r="J5" s="13" t="s">
        <v>7</v>
      </c>
      <c r="K5" s="4" t="s">
        <v>8</v>
      </c>
      <c r="L5" s="13" t="s">
        <v>7</v>
      </c>
      <c r="M5" s="4" t="s">
        <v>8</v>
      </c>
      <c r="O5" s="3" t="str">
        <f>_xll.qlInterpolation("NaturalQL","CubicNaturalSpline",$B$7:$B$14,$C$7:$C$14)</f>
        <v>NaturalQL#0010</v>
      </c>
      <c r="P5" s="49" t="s">
        <v>11</v>
      </c>
      <c r="Q5" s="3" t="str">
        <f>_xll.qlInterpolation("HymanQL","MonotonicCubicNaturalSpline",$B$7:$B$14,$C$7:$C$14)</f>
        <v>HymanQL#0002</v>
      </c>
      <c r="R5" s="49" t="s">
        <v>11</v>
      </c>
      <c r="V5" s="52"/>
      <c r="W5" s="52"/>
      <c r="X5" s="52"/>
      <c r="AB5" s="53"/>
      <c r="AC5" s="13" t="s">
        <v>7</v>
      </c>
      <c r="AD5" s="4" t="s">
        <v>8</v>
      </c>
      <c r="AE5" s="13" t="s">
        <v>7</v>
      </c>
      <c r="AF5" s="4" t="s">
        <v>8</v>
      </c>
      <c r="AG5" s="13" t="s">
        <v>7</v>
      </c>
      <c r="AH5" s="4" t="s">
        <v>8</v>
      </c>
      <c r="AI5" s="13" t="s">
        <v>7</v>
      </c>
      <c r="AJ5" s="4" t="s">
        <v>8</v>
      </c>
    </row>
    <row r="6" spans="2:36" x14ac:dyDescent="0.25">
      <c r="B6" s="5" t="s">
        <v>0</v>
      </c>
      <c r="C6" s="3" t="s">
        <v>1</v>
      </c>
      <c r="E6" s="14">
        <v>0.1</v>
      </c>
      <c r="F6" s="13" t="s">
        <v>6</v>
      </c>
      <c r="G6" s="13" t="s">
        <v>6</v>
      </c>
      <c r="H6" s="13" t="s">
        <v>6</v>
      </c>
      <c r="I6" s="13" t="s">
        <v>6</v>
      </c>
      <c r="J6" s="13" t="s">
        <v>6</v>
      </c>
      <c r="K6" s="13" t="s">
        <v>6</v>
      </c>
      <c r="L6" s="13" t="s">
        <v>6</v>
      </c>
      <c r="M6" s="13" t="s">
        <v>6</v>
      </c>
      <c r="O6" s="4" t="s">
        <v>8</v>
      </c>
      <c r="P6" s="50"/>
      <c r="Q6" s="4" t="s">
        <v>8</v>
      </c>
      <c r="R6" s="51"/>
      <c r="AB6" s="14">
        <v>0.1</v>
      </c>
      <c r="AC6" s="13" t="s">
        <v>6</v>
      </c>
      <c r="AD6" s="13" t="s">
        <v>6</v>
      </c>
      <c r="AE6" s="13" t="s">
        <v>6</v>
      </c>
      <c r="AF6" s="13" t="s">
        <v>6</v>
      </c>
      <c r="AG6" s="13" t="s">
        <v>6</v>
      </c>
      <c r="AH6" s="13" t="s">
        <v>6</v>
      </c>
      <c r="AI6" s="13" t="s">
        <v>6</v>
      </c>
      <c r="AJ6" s="13" t="s">
        <v>6</v>
      </c>
    </row>
    <row r="7" spans="2:36" x14ac:dyDescent="0.25">
      <c r="B7" s="6">
        <v>1</v>
      </c>
      <c r="C7" s="7">
        <v>1.8</v>
      </c>
      <c r="E7" s="38" t="s">
        <v>0</v>
      </c>
      <c r="F7" s="13" t="s">
        <v>9</v>
      </c>
      <c r="G7" s="13" t="s">
        <v>9</v>
      </c>
      <c r="H7" s="13" t="s">
        <v>10</v>
      </c>
      <c r="I7" s="13" t="s">
        <v>10</v>
      </c>
      <c r="J7" s="13" t="s">
        <v>9</v>
      </c>
      <c r="K7" s="13" t="s">
        <v>9</v>
      </c>
      <c r="L7" s="13" t="s">
        <v>10</v>
      </c>
      <c r="M7" s="13" t="s">
        <v>10</v>
      </c>
      <c r="O7" s="13" t="s">
        <v>6</v>
      </c>
      <c r="P7" s="51"/>
      <c r="Q7" s="13" t="s">
        <v>6</v>
      </c>
      <c r="R7" s="49"/>
      <c r="AB7" s="38" t="s">
        <v>0</v>
      </c>
      <c r="AC7" s="13" t="s">
        <v>9</v>
      </c>
      <c r="AD7" s="13" t="s">
        <v>9</v>
      </c>
      <c r="AE7" s="13" t="s">
        <v>10</v>
      </c>
      <c r="AF7" s="13" t="s">
        <v>10</v>
      </c>
      <c r="AG7" s="13" t="s">
        <v>9</v>
      </c>
      <c r="AH7" s="13" t="s">
        <v>9</v>
      </c>
      <c r="AI7" s="13" t="s">
        <v>10</v>
      </c>
      <c r="AJ7" s="13" t="s">
        <v>10</v>
      </c>
    </row>
    <row r="8" spans="2:36" x14ac:dyDescent="0.25">
      <c r="B8" s="6">
        <v>2</v>
      </c>
      <c r="C8" s="7">
        <v>1.9</v>
      </c>
      <c r="E8" s="8">
        <v>0.6</v>
      </c>
      <c r="F8" s="34">
        <f t="array" ref="F8:F89">_xll.xlInterp1D($B$7:$B$14,$C$7:$C$14,E8:$E$89,"cspline",1,3,FALSE)</f>
        <v>1.7217476244693282</v>
      </c>
      <c r="G8" s="34">
        <f t="array" ref="G8:G89">_xll.xlInterp1D($B$7:$B$14,$C$7:$C$14,E8:$E$89,"cspline",2,3,FALSE)</f>
        <v>1.855325493463422</v>
      </c>
      <c r="H8" s="37">
        <f>_xll.xlInterp1D($B$7:$B$14,$C$7:$C$14,E8,"cspline",1,3,FALSE)</f>
        <v>1.7217476244693282</v>
      </c>
      <c r="I8" s="37">
        <f>_xll.xlInterp1D($B$7:$B$14,$C$7:$C$14,E8,"cspline",2,3,FALSE)</f>
        <v>1.855325493463422</v>
      </c>
      <c r="J8" s="39">
        <f t="array" ref="J8:J89">_xll.xlInterp1D($B$7:$B$14,$C$7:$C$14,E8:$E$89,"cspline",1,3,TRUE)</f>
        <v>1.8608</v>
      </c>
      <c r="K8" s="34">
        <f t="array" ref="K8:K89">_xll.xlInterp1D($B$7:$B$14,$C$7:$C$14,E8:$E$89,"cspline",2,3,TRUE)</f>
        <v>1.8608</v>
      </c>
      <c r="L8" s="37">
        <f>_xll.xlInterp1D($B$7:$B$14,$C$7:$C$14,E8,"cspline",1,3,TRUE)</f>
        <v>1.8608</v>
      </c>
      <c r="M8" s="37">
        <f>_xll.xlInterp1D($B$7:$B$14,$C$7:$C$14,E8,"cspline",2,3,TRUE)</f>
        <v>1.8608</v>
      </c>
      <c r="O8" s="42">
        <f>_xll.qlInterpolationInterpolate($O$5,E8,TRUE)</f>
        <v>1.855325493463422</v>
      </c>
      <c r="P8" s="46">
        <f>I8-O8</f>
        <v>0</v>
      </c>
      <c r="Q8" s="42">
        <f>_xll.qlInterpolationInterpolate($Q$5,E8,TRUE)</f>
        <v>1.8608</v>
      </c>
      <c r="R8" s="46">
        <f>M8-Q8</f>
        <v>0</v>
      </c>
      <c r="AB8" s="8">
        <v>0.6</v>
      </c>
      <c r="AC8" s="54">
        <f t="array" ref="AC8:AC89">_xll.xlInterpCubicSpline($B$7:$B$14,$C$7:$C$14,$AB$8:$AB$89,1,3,FALSE)</f>
        <v>1.7217476244693282</v>
      </c>
      <c r="AD8" s="58">
        <f t="array" ref="AD8:AD89">_xll.xlInterpCubicSpline($B$7:$B$14,$C$7:$C$14,$AB$8:$AB$89,2,3,FALSE)</f>
        <v>1.855325493463422</v>
      </c>
      <c r="AE8" s="37">
        <f>_xll.xlInterpCubicSpline($B$7:$B$14,$C$7:$C$14,AB8,1,3,FALSE)</f>
        <v>1.7217476244693282</v>
      </c>
      <c r="AF8" s="37">
        <f>_xll.xlInterpCubicSpline($B$7:$B$14,$C$7:$C$14,AB8,2,3,FALSE)</f>
        <v>1.855325493463422</v>
      </c>
      <c r="AG8" s="54">
        <f t="array" ref="AG8:AG89">_xll.xlInterpCubicSpline($B$7:$B$14,$C$7:$C$14,$AB$8:$AB$89,1,3,TRUE)</f>
        <v>1.8608</v>
      </c>
      <c r="AH8" s="58">
        <f t="array" ref="AH8:AH89">_xll.xlInterpCubicSpline($B$7:$B$14,$C$7:$C$14,$AB$8:$AB$89,2,3,FALSE)</f>
        <v>1.855325493463422</v>
      </c>
      <c r="AI8" s="37">
        <f>_xll.xlInterpCubicSpline($B$7:$B$14,$C$7:$C$14,AB8,1,3,TRUE)</f>
        <v>1.8608</v>
      </c>
      <c r="AJ8" s="37">
        <f>_xll.xlInterpCubicSpline($B$7:$B$14,$C$7:$C$14,AB8,2,3,TRUE)</f>
        <v>1.8608</v>
      </c>
    </row>
    <row r="9" spans="2:36" x14ac:dyDescent="0.25">
      <c r="B9" s="6">
        <v>3</v>
      </c>
      <c r="C9" s="7">
        <v>1.7</v>
      </c>
      <c r="E9" s="8">
        <v>0.7</v>
      </c>
      <c r="F9" s="34">
        <v>1.7597699645665688</v>
      </c>
      <c r="G9" s="34">
        <v>1.8474519634390305</v>
      </c>
      <c r="H9" s="35">
        <f>_xll.xlInterp1D($B$7:$B$14,$C$7:$C$14,E9,"cspline",1,3,FALSE)</f>
        <v>1.7597699645665688</v>
      </c>
      <c r="I9" s="35">
        <f>_xll.xlInterp1D($B$7:$B$14,$C$7:$C$14,E9,"cspline",2,3,FALSE)</f>
        <v>1.8474519634390305</v>
      </c>
      <c r="J9" s="39">
        <v>1.8324</v>
      </c>
      <c r="K9" s="34">
        <v>1.8324</v>
      </c>
      <c r="L9" s="35">
        <f>_xll.xlInterp1D($B$7:$B$14,$C$7:$C$14,E9,"cspline",1,3,TRUE)</f>
        <v>1.8324</v>
      </c>
      <c r="M9" s="35">
        <f>_xll.xlInterp1D($B$7:$B$14,$C$7:$C$14,E9,"cspline",2,3,TRUE)</f>
        <v>1.8324</v>
      </c>
      <c r="O9" s="43">
        <f>_xll.qlInterpolationInterpolate($O$5,E9,TRUE)</f>
        <v>1.8474519634390305</v>
      </c>
      <c r="P9" s="47">
        <f t="shared" ref="P9:P72" si="0">I9-O9</f>
        <v>0</v>
      </c>
      <c r="Q9" s="43">
        <f>_xll.qlInterpolationInterpolate($Q$5,E9,TRUE)</f>
        <v>1.8324</v>
      </c>
      <c r="R9" s="47">
        <f t="shared" ref="R9:R72" si="1">M9-Q9</f>
        <v>0</v>
      </c>
      <c r="AB9" s="8">
        <v>0.7</v>
      </c>
      <c r="AC9" s="55">
        <v>1.7597699645665688</v>
      </c>
      <c r="AD9" s="58">
        <v>1.8474519634390305</v>
      </c>
      <c r="AE9" s="35">
        <f>_xll.xlInterpCubicSpline($B$7:$B$14,$C$7:$C$14,AB9,1,3,FALSE)</f>
        <v>1.7597699645665688</v>
      </c>
      <c r="AF9" s="35">
        <f>_xll.xlInterpCubicSpline($B$7:$B$14,$C$7:$C$14,AB9,2,3,FALSE)</f>
        <v>1.8474519634390305</v>
      </c>
      <c r="AG9" s="55">
        <v>1.8324</v>
      </c>
      <c r="AH9" s="58">
        <v>1.8474519634390305</v>
      </c>
      <c r="AI9" s="35">
        <f>_xll.xlInterpCubicSpline($B$7:$B$14,$C$7:$C$14,AB9,1,3,TRUE)</f>
        <v>1.8324</v>
      </c>
      <c r="AJ9" s="35">
        <f>_xll.xlInterpCubicSpline($B$7:$B$14,$C$7:$C$14,AB9,2,3,TRUE)</f>
        <v>1.8324</v>
      </c>
    </row>
    <row r="10" spans="2:36" x14ac:dyDescent="0.25">
      <c r="B10" s="6">
        <v>3.1</v>
      </c>
      <c r="C10" s="7">
        <v>1.4</v>
      </c>
      <c r="E10" s="8">
        <v>0.8</v>
      </c>
      <c r="F10" s="34">
        <v>1.7838030623862846</v>
      </c>
      <c r="G10" s="34">
        <v>1.8344717105505268</v>
      </c>
      <c r="H10" s="35">
        <f>_xll.xlInterp1D($B$7:$B$14,$C$7:$C$14,E10,"cspline",1,3,FALSE)</f>
        <v>1.7838030623862846</v>
      </c>
      <c r="I10" s="35">
        <f>_xll.xlInterp1D($B$7:$B$14,$C$7:$C$14,E10,"cspline",2,3,FALSE)</f>
        <v>1.8344717105505268</v>
      </c>
      <c r="J10" s="39">
        <v>1.8136000000000001</v>
      </c>
      <c r="K10" s="34">
        <v>1.8136000000000001</v>
      </c>
      <c r="L10" s="35">
        <f>_xll.xlInterp1D($B$7:$B$14,$C$7:$C$14,E10,"cspline",1,3,TRUE)</f>
        <v>1.8136000000000001</v>
      </c>
      <c r="M10" s="35">
        <f>_xll.xlInterp1D($B$7:$B$14,$C$7:$C$14,E10,"cspline",2,3,TRUE)</f>
        <v>1.8136000000000001</v>
      </c>
      <c r="O10" s="43">
        <f>_xll.qlInterpolationInterpolate($O$5,E10,TRUE)</f>
        <v>1.8344717105505268</v>
      </c>
      <c r="P10" s="47">
        <f t="shared" si="0"/>
        <v>0</v>
      </c>
      <c r="Q10" s="43">
        <f>_xll.qlInterpolationInterpolate($Q$5,E10,TRUE)</f>
        <v>1.8136000000000001</v>
      </c>
      <c r="R10" s="47">
        <f t="shared" si="1"/>
        <v>0</v>
      </c>
      <c r="AB10" s="8">
        <v>0.8</v>
      </c>
      <c r="AC10" s="55">
        <v>1.7838030623862846</v>
      </c>
      <c r="AD10" s="58">
        <v>1.8344717105505268</v>
      </c>
      <c r="AE10" s="35">
        <f>_xll.xlInterpCubicSpline($B$7:$B$14,$C$7:$C$14,AB10,1,3,FALSE)</f>
        <v>1.7838030623862846</v>
      </c>
      <c r="AF10" s="35">
        <f>_xll.xlInterpCubicSpline($B$7:$B$14,$C$7:$C$14,AB10,2,3,FALSE)</f>
        <v>1.8344717105505268</v>
      </c>
      <c r="AG10" s="55">
        <v>1.8136000000000001</v>
      </c>
      <c r="AH10" s="58">
        <v>1.8344717105505268</v>
      </c>
      <c r="AI10" s="35">
        <f>_xll.xlInterpCubicSpline($B$7:$B$14,$C$7:$C$14,AB10,1,3,TRUE)</f>
        <v>1.8136000000000001</v>
      </c>
      <c r="AJ10" s="35">
        <f>_xll.xlInterpCubicSpline($B$7:$B$14,$C$7:$C$14,AB10,2,3,TRUE)</f>
        <v>1.8136000000000001</v>
      </c>
    </row>
    <row r="11" spans="2:36" x14ac:dyDescent="0.25">
      <c r="B11" s="6">
        <v>5.0999999999999996</v>
      </c>
      <c r="C11" s="7">
        <v>1.1000000000000001</v>
      </c>
      <c r="E11" s="8">
        <v>0.9</v>
      </c>
      <c r="F11" s="34">
        <v>1.7963715351301903</v>
      </c>
      <c r="G11" s="34">
        <v>1.8180869757526155</v>
      </c>
      <c r="H11" s="35">
        <f>_xll.xlInterp1D($B$7:$B$14,$C$7:$C$14,E11,"cspline",1,3,FALSE)</f>
        <v>1.7963715351301903</v>
      </c>
      <c r="I11" s="35">
        <f>_xll.xlInterp1D($B$7:$B$14,$C$7:$C$14,E11,"cspline",2,3,FALSE)</f>
        <v>1.8180869757526155</v>
      </c>
      <c r="J11" s="39">
        <v>1.8032000000000001</v>
      </c>
      <c r="K11" s="34">
        <v>1.8032000000000001</v>
      </c>
      <c r="L11" s="35">
        <f>_xll.xlInterp1D($B$7:$B$14,$C$7:$C$14,E11,"cspline",1,3,TRUE)</f>
        <v>1.8032000000000001</v>
      </c>
      <c r="M11" s="35">
        <f>_xll.xlInterp1D($B$7:$B$14,$C$7:$C$14,E11,"cspline",2,3,TRUE)</f>
        <v>1.8032000000000001</v>
      </c>
      <c r="O11" s="43">
        <f>_xll.qlInterpolationInterpolate($O$5,E11,TRUE)</f>
        <v>1.8180869757526155</v>
      </c>
      <c r="P11" s="47">
        <f t="shared" si="0"/>
        <v>0</v>
      </c>
      <c r="Q11" s="43">
        <f>_xll.qlInterpolationInterpolate($Q$5,E11,TRUE)</f>
        <v>1.8032000000000001</v>
      </c>
      <c r="R11" s="47">
        <f t="shared" si="1"/>
        <v>0</v>
      </c>
      <c r="AB11" s="8">
        <v>0.9</v>
      </c>
      <c r="AC11" s="55">
        <v>1.7963715351301903</v>
      </c>
      <c r="AD11" s="58">
        <v>1.8180869757526155</v>
      </c>
      <c r="AE11" s="35">
        <f>_xll.xlInterpCubicSpline($B$7:$B$14,$C$7:$C$14,AB11,1,3,FALSE)</f>
        <v>1.7963715351301903</v>
      </c>
      <c r="AF11" s="35">
        <f>_xll.xlInterpCubicSpline($B$7:$B$14,$C$7:$C$14,AB11,2,3,FALSE)</f>
        <v>1.8180869757526155</v>
      </c>
      <c r="AG11" s="55">
        <v>1.8032000000000001</v>
      </c>
      <c r="AH11" s="58">
        <v>1.8180869757526155</v>
      </c>
      <c r="AI11" s="35">
        <f>_xll.xlInterpCubicSpline($B$7:$B$14,$C$7:$C$14,AB11,1,3,TRUE)</f>
        <v>1.8032000000000001</v>
      </c>
      <c r="AJ11" s="35">
        <f>_xll.xlInterpCubicSpline($B$7:$B$14,$C$7:$C$14,AB11,2,3,TRUE)</f>
        <v>1.8032000000000001</v>
      </c>
    </row>
    <row r="12" spans="2:36" x14ac:dyDescent="0.25">
      <c r="B12" s="6">
        <v>6</v>
      </c>
      <c r="C12" s="7">
        <v>1.7</v>
      </c>
      <c r="E12" s="8">
        <v>1</v>
      </c>
      <c r="F12" s="35">
        <v>1.8</v>
      </c>
      <c r="G12" s="35">
        <v>1.8</v>
      </c>
      <c r="H12" s="35">
        <f>_xll.xlInterp1D($B$7:$B$14,$C$7:$C$14,E12,"cspline",1,3,FALSE)</f>
        <v>1.8</v>
      </c>
      <c r="I12" s="35">
        <f>_xll.xlInterp1D($B$7:$B$14,$C$7:$C$14,E12,"cspline",2,3,FALSE)</f>
        <v>1.8</v>
      </c>
      <c r="J12" s="40">
        <v>1.8</v>
      </c>
      <c r="K12" s="35">
        <v>1.8</v>
      </c>
      <c r="L12" s="35">
        <f>_xll.xlInterp1D($B$7:$B$14,$C$7:$C$14,E12,"cspline",1,3,TRUE)</f>
        <v>1.8</v>
      </c>
      <c r="M12" s="35">
        <f>_xll.xlInterp1D($B$7:$B$14,$C$7:$C$14,E12,"cspline",2,3,TRUE)</f>
        <v>1.8</v>
      </c>
      <c r="O12" s="43">
        <f>_xll.qlInterpolationInterpolate($O$5,E12,TRUE)</f>
        <v>1.8</v>
      </c>
      <c r="P12" s="47">
        <f t="shared" si="0"/>
        <v>0</v>
      </c>
      <c r="Q12" s="43">
        <f>_xll.qlInterpolationInterpolate($Q$5,E12,TRUE)</f>
        <v>1.8</v>
      </c>
      <c r="R12" s="47">
        <f t="shared" si="1"/>
        <v>0</v>
      </c>
      <c r="AB12" s="8">
        <v>1</v>
      </c>
      <c r="AC12" s="35">
        <v>1.8</v>
      </c>
      <c r="AD12" s="56">
        <v>1.8</v>
      </c>
      <c r="AE12" s="35">
        <f>_xll.xlInterpCubicSpline($B$7:$B$14,$C$7:$C$14,AB12,1,3,FALSE)</f>
        <v>1.8</v>
      </c>
      <c r="AF12" s="35">
        <f>_xll.xlInterpCubicSpline($B$7:$B$14,$C$7:$C$14,AB12,2,3,FALSE)</f>
        <v>1.8</v>
      </c>
      <c r="AG12" s="35">
        <v>1.8</v>
      </c>
      <c r="AH12" s="40">
        <v>1.8</v>
      </c>
      <c r="AI12" s="35">
        <f>_xll.xlInterpCubicSpline($B$7:$B$14,$C$7:$C$14,AB12,1,3,TRUE)</f>
        <v>1.8</v>
      </c>
      <c r="AJ12" s="35">
        <f>_xll.xlInterpCubicSpline($B$7:$B$14,$C$7:$C$14,AB12,2,3,TRUE)</f>
        <v>1.8</v>
      </c>
    </row>
    <row r="13" spans="2:36" x14ac:dyDescent="0.25">
      <c r="B13" s="6">
        <v>6.5</v>
      </c>
      <c r="C13" s="7">
        <v>1.4</v>
      </c>
      <c r="E13" s="8">
        <f>E12+$E$6</f>
        <v>1.1000000000000001</v>
      </c>
      <c r="F13" s="35">
        <v>1.7972130741974284</v>
      </c>
      <c r="G13" s="35">
        <v>1.7819130242473846</v>
      </c>
      <c r="H13" s="35">
        <f>_xll.xlInterp1D($B$7:$B$14,$C$7:$C$14,E13,"cspline",1,3,FALSE)</f>
        <v>1.7972130741974284</v>
      </c>
      <c r="I13" s="35">
        <f>_xll.xlInterp1D($B$7:$B$14,$C$7:$C$14,E13,"cspline",2,3,FALSE)</f>
        <v>1.7819130242473846</v>
      </c>
      <c r="J13" s="40">
        <v>1.8028</v>
      </c>
      <c r="K13" s="35">
        <v>1.8028</v>
      </c>
      <c r="L13" s="35">
        <f>_xll.xlInterp1D($B$7:$B$14,$C$7:$C$14,E13,"cspline",1,3,TRUE)</f>
        <v>1.8028</v>
      </c>
      <c r="M13" s="35">
        <f>_xll.xlInterp1D($B$7:$B$14,$C$7:$C$14,E13,"cspline",2,3,TRUE)</f>
        <v>1.8028</v>
      </c>
      <c r="O13" s="43">
        <f>_xll.qlInterpolationInterpolate($O$5,E13,TRUE)</f>
        <v>1.7819130242473846</v>
      </c>
      <c r="P13" s="47">
        <f t="shared" si="0"/>
        <v>0</v>
      </c>
      <c r="Q13" s="43">
        <f>_xll.qlInterpolationInterpolate($Q$5,E13,TRUE)</f>
        <v>1.8028</v>
      </c>
      <c r="R13" s="47">
        <f t="shared" si="1"/>
        <v>0</v>
      </c>
      <c r="AB13" s="8">
        <f>AB12+$E$6</f>
        <v>1.1000000000000001</v>
      </c>
      <c r="AC13" s="35">
        <v>1.7972130741974284</v>
      </c>
      <c r="AD13" s="56">
        <v>1.7819130242473846</v>
      </c>
      <c r="AE13" s="35">
        <f>_xll.xlInterpCubicSpline($B$7:$B$14,$C$7:$C$14,AB13,1,3,FALSE)</f>
        <v>1.7972130741974284</v>
      </c>
      <c r="AF13" s="35">
        <f>_xll.xlInterpCubicSpline($B$7:$B$14,$C$7:$C$14,AB13,2,3,FALSE)</f>
        <v>1.7819130242473846</v>
      </c>
      <c r="AG13" s="35">
        <v>1.8028</v>
      </c>
      <c r="AH13" s="40">
        <v>1.7819130242473846</v>
      </c>
      <c r="AI13" s="35">
        <f>_xll.xlInterpCubicSpline($B$7:$B$14,$C$7:$C$14,AB13,1,3,TRUE)</f>
        <v>1.8028</v>
      </c>
      <c r="AJ13" s="35">
        <f>_xll.xlInterpCubicSpline($B$7:$B$14,$C$7:$C$14,AB13,2,3,TRUE)</f>
        <v>1.8028</v>
      </c>
    </row>
    <row r="14" spans="2:36" x14ac:dyDescent="0.25">
      <c r="B14" s="9">
        <v>8</v>
      </c>
      <c r="C14" s="10">
        <v>1.8</v>
      </c>
      <c r="E14" s="8">
        <f>E13+$E$6</f>
        <v>1.2000000000000002</v>
      </c>
      <c r="F14" s="35">
        <v>1.7905353749241897</v>
      </c>
      <c r="G14" s="35">
        <v>1.765528289449473</v>
      </c>
      <c r="H14" s="35">
        <f>_xll.xlInterp1D($B$7:$B$14,$C$7:$C$14,E14,"cspline",1,3,FALSE)</f>
        <v>1.7905353749241897</v>
      </c>
      <c r="I14" s="35">
        <f>_xll.xlInterp1D($B$7:$B$14,$C$7:$C$14,E14,"cspline",2,3,FALSE)</f>
        <v>1.765528289449473</v>
      </c>
      <c r="J14" s="40">
        <v>1.8104</v>
      </c>
      <c r="K14" s="35">
        <v>1.8104</v>
      </c>
      <c r="L14" s="35">
        <f>_xll.xlInterp1D($B$7:$B$14,$C$7:$C$14,E14,"cspline",1,3,TRUE)</f>
        <v>1.8104</v>
      </c>
      <c r="M14" s="35">
        <f>_xll.xlInterp1D($B$7:$B$14,$C$7:$C$14,E14,"cspline",2,3,TRUE)</f>
        <v>1.8104</v>
      </c>
      <c r="O14" s="43">
        <f>_xll.qlInterpolationInterpolate($O$5,E14,TRUE)</f>
        <v>1.765528289449473</v>
      </c>
      <c r="P14" s="47">
        <f t="shared" si="0"/>
        <v>0</v>
      </c>
      <c r="Q14" s="43">
        <f>_xll.qlInterpolationInterpolate($Q$5,E14,TRUE)</f>
        <v>1.8104</v>
      </c>
      <c r="R14" s="47">
        <f t="shared" si="1"/>
        <v>0</v>
      </c>
      <c r="AB14" s="8">
        <f>AB13+$E$6</f>
        <v>1.2000000000000002</v>
      </c>
      <c r="AC14" s="35">
        <v>1.7905353749241897</v>
      </c>
      <c r="AD14" s="56">
        <v>1.765528289449473</v>
      </c>
      <c r="AE14" s="35">
        <f>_xll.xlInterpCubicSpline($B$7:$B$14,$C$7:$C$14,AB14,1,3,FALSE)</f>
        <v>1.7905353749241897</v>
      </c>
      <c r="AF14" s="35">
        <f>_xll.xlInterpCubicSpline($B$7:$B$14,$C$7:$C$14,AB14,2,3,FALSE)</f>
        <v>1.765528289449473</v>
      </c>
      <c r="AG14" s="35">
        <v>1.8104</v>
      </c>
      <c r="AH14" s="40">
        <v>1.765528289449473</v>
      </c>
      <c r="AI14" s="35">
        <f>_xll.xlInterpCubicSpline($B$7:$B$14,$C$7:$C$14,AB14,1,3,TRUE)</f>
        <v>1.8104</v>
      </c>
      <c r="AJ14" s="35">
        <f>_xll.xlInterpCubicSpline($B$7:$B$14,$C$7:$C$14,AB14,2,3,TRUE)</f>
        <v>1.8104</v>
      </c>
    </row>
    <row r="15" spans="2:36" x14ac:dyDescent="0.25">
      <c r="E15" s="8">
        <f>E14+$E$6</f>
        <v>1.3000000000000003</v>
      </c>
      <c r="F15" s="35">
        <v>1.7824915193819986</v>
      </c>
      <c r="G15" s="35">
        <v>1.7525480365609696</v>
      </c>
      <c r="H15" s="35">
        <f>_xll.xlInterp1D($B$7:$B$14,$C$7:$C$14,E15,"cspline",1,3,FALSE)</f>
        <v>1.7824915193819986</v>
      </c>
      <c r="I15" s="35">
        <f>_xll.xlInterp1D($B$7:$B$14,$C$7:$C$14,E15,"cspline",2,3,FALSE)</f>
        <v>1.7525480365609696</v>
      </c>
      <c r="J15" s="40">
        <v>1.8216000000000001</v>
      </c>
      <c r="K15" s="35">
        <v>1.8216000000000001</v>
      </c>
      <c r="L15" s="35">
        <f>_xll.xlInterp1D($B$7:$B$14,$C$7:$C$14,E15,"cspline",1,3,TRUE)</f>
        <v>1.8216000000000001</v>
      </c>
      <c r="M15" s="35">
        <f>_xll.xlInterp1D($B$7:$B$14,$C$7:$C$14,E15,"cspline",2,3,TRUE)</f>
        <v>1.8216000000000001</v>
      </c>
      <c r="O15" s="43">
        <f>_xll.qlInterpolationInterpolate($O$5,E15,TRUE)</f>
        <v>1.7525480365609696</v>
      </c>
      <c r="P15" s="47">
        <f t="shared" si="0"/>
        <v>0</v>
      </c>
      <c r="Q15" s="43">
        <f>_xll.qlInterpolationInterpolate($Q$5,E15,TRUE)</f>
        <v>1.8216000000000001</v>
      </c>
      <c r="R15" s="47">
        <f t="shared" si="1"/>
        <v>0</v>
      </c>
      <c r="AB15" s="8">
        <f>AB14+$E$6</f>
        <v>1.3000000000000003</v>
      </c>
      <c r="AC15" s="35">
        <v>1.7824915193819986</v>
      </c>
      <c r="AD15" s="56">
        <v>1.7525480365609696</v>
      </c>
      <c r="AE15" s="35">
        <f>_xll.xlInterpCubicSpline($B$7:$B$14,$C$7:$C$14,AB15,1,3,FALSE)</f>
        <v>1.7824915193819986</v>
      </c>
      <c r="AF15" s="35">
        <f>_xll.xlInterpCubicSpline($B$7:$B$14,$C$7:$C$14,AB15,2,3,FALSE)</f>
        <v>1.7525480365609696</v>
      </c>
      <c r="AG15" s="35">
        <v>1.8216000000000001</v>
      </c>
      <c r="AH15" s="40">
        <v>1.7525480365609696</v>
      </c>
      <c r="AI15" s="35">
        <f>_xll.xlInterpCubicSpline($B$7:$B$14,$C$7:$C$14,AB15,1,3,TRUE)</f>
        <v>1.8216000000000001</v>
      </c>
      <c r="AJ15" s="35">
        <f>_xll.xlInterpCubicSpline($B$7:$B$14,$C$7:$C$14,AB15,2,3,TRUE)</f>
        <v>1.8216000000000001</v>
      </c>
    </row>
    <row r="16" spans="2:36" x14ac:dyDescent="0.25">
      <c r="E16" s="8">
        <f>E15+$E$6</f>
        <v>1.4000000000000004</v>
      </c>
      <c r="F16" s="35">
        <v>1.7756061247725692</v>
      </c>
      <c r="G16" s="35">
        <v>1.7446745065365781</v>
      </c>
      <c r="H16" s="35">
        <f>_xll.xlInterp1D($B$7:$B$14,$C$7:$C$14,E16,"cspline",1,3,FALSE)</f>
        <v>1.7756061247725692</v>
      </c>
      <c r="I16" s="35">
        <f>_xll.xlInterp1D($B$7:$B$14,$C$7:$C$14,E16,"cspline",2,3,FALSE)</f>
        <v>1.7446745065365781</v>
      </c>
      <c r="J16" s="40">
        <v>1.8351999999999999</v>
      </c>
      <c r="K16" s="35">
        <v>1.8351999999999999</v>
      </c>
      <c r="L16" s="35">
        <f>_xll.xlInterp1D($B$7:$B$14,$C$7:$C$14,E16,"cspline",1,3,TRUE)</f>
        <v>1.8351999999999999</v>
      </c>
      <c r="M16" s="35">
        <f>_xll.xlInterp1D($B$7:$B$14,$C$7:$C$14,E16,"cspline",2,3,TRUE)</f>
        <v>1.8351999999999999</v>
      </c>
      <c r="O16" s="43">
        <f>_xll.qlInterpolationInterpolate($O$5,E16,TRUE)</f>
        <v>1.7446745065365781</v>
      </c>
      <c r="P16" s="47">
        <f t="shared" si="0"/>
        <v>0</v>
      </c>
      <c r="Q16" s="43">
        <f>_xll.qlInterpolationInterpolate($Q$5,E16,TRUE)</f>
        <v>1.8351999999999999</v>
      </c>
      <c r="R16" s="47">
        <f t="shared" si="1"/>
        <v>0</v>
      </c>
      <c r="AB16" s="8">
        <f>AB15+$E$6</f>
        <v>1.4000000000000004</v>
      </c>
      <c r="AC16" s="35">
        <v>1.7756061247725692</v>
      </c>
      <c r="AD16" s="56">
        <v>1.7446745065365781</v>
      </c>
      <c r="AE16" s="35">
        <f>_xll.xlInterpCubicSpline($B$7:$B$14,$C$7:$C$14,AB16,1,3,FALSE)</f>
        <v>1.7756061247725692</v>
      </c>
      <c r="AF16" s="35">
        <f>_xll.xlInterpCubicSpline($B$7:$B$14,$C$7:$C$14,AB16,2,3,FALSE)</f>
        <v>1.7446745065365781</v>
      </c>
      <c r="AG16" s="35">
        <v>1.8351999999999999</v>
      </c>
      <c r="AH16" s="40">
        <v>1.7446745065365781</v>
      </c>
      <c r="AI16" s="35">
        <f>_xll.xlInterpCubicSpline($B$7:$B$14,$C$7:$C$14,AB16,1,3,TRUE)</f>
        <v>1.8351999999999999</v>
      </c>
      <c r="AJ16" s="35">
        <f>_xll.xlInterpCubicSpline($B$7:$B$14,$C$7:$C$14,AB16,2,3,TRUE)</f>
        <v>1.8351999999999999</v>
      </c>
    </row>
    <row r="17" spans="5:36" x14ac:dyDescent="0.25">
      <c r="E17" s="8">
        <f>E16+$E$6</f>
        <v>1.5000000000000004</v>
      </c>
      <c r="F17" s="35">
        <v>1.7724038082976161</v>
      </c>
      <c r="G17" s="35">
        <v>1.7436099403310021</v>
      </c>
      <c r="H17" s="35">
        <f>_xll.xlInterp1D($B$7:$B$14,$C$7:$C$14,E17,"cspline",1,3,FALSE)</f>
        <v>1.7724038082976161</v>
      </c>
      <c r="I17" s="35">
        <f>_xll.xlInterp1D($B$7:$B$14,$C$7:$C$14,E17,"cspline",2,3,FALSE)</f>
        <v>1.7436099403310021</v>
      </c>
      <c r="J17" s="40">
        <v>1.85</v>
      </c>
      <c r="K17" s="35">
        <v>1.85</v>
      </c>
      <c r="L17" s="35">
        <f>_xll.xlInterp1D($B$7:$B$14,$C$7:$C$14,E17,"cspline",1,3,TRUE)</f>
        <v>1.85</v>
      </c>
      <c r="M17" s="35">
        <f>_xll.xlInterp1D($B$7:$B$14,$C$7:$C$14,E17,"cspline",2,3,TRUE)</f>
        <v>1.85</v>
      </c>
      <c r="O17" s="43">
        <f>_xll.qlInterpolationInterpolate($O$5,E17,TRUE)</f>
        <v>1.7436099403310021</v>
      </c>
      <c r="P17" s="47">
        <f t="shared" si="0"/>
        <v>0</v>
      </c>
      <c r="Q17" s="43">
        <f>_xll.qlInterpolationInterpolate($Q$5,E17,TRUE)</f>
        <v>1.85</v>
      </c>
      <c r="R17" s="47">
        <f t="shared" si="1"/>
        <v>0</v>
      </c>
      <c r="AB17" s="8">
        <f>AB16+$E$6</f>
        <v>1.5000000000000004</v>
      </c>
      <c r="AC17" s="35">
        <v>1.7724038082976161</v>
      </c>
      <c r="AD17" s="56">
        <v>1.7436099403310021</v>
      </c>
      <c r="AE17" s="35">
        <f>_xll.xlInterpCubicSpline($B$7:$B$14,$C$7:$C$14,AB17,1,3,FALSE)</f>
        <v>1.7724038082976161</v>
      </c>
      <c r="AF17" s="35">
        <f>_xll.xlInterpCubicSpline($B$7:$B$14,$C$7:$C$14,AB17,2,3,FALSE)</f>
        <v>1.7436099403310021</v>
      </c>
      <c r="AG17" s="35">
        <v>1.85</v>
      </c>
      <c r="AH17" s="40">
        <v>1.7436099403310021</v>
      </c>
      <c r="AI17" s="35">
        <f>_xll.xlInterpCubicSpline($B$7:$B$14,$C$7:$C$14,AB17,1,3,TRUE)</f>
        <v>1.85</v>
      </c>
      <c r="AJ17" s="35">
        <f>_xll.xlInterpCubicSpline($B$7:$B$14,$C$7:$C$14,AB17,2,3,TRUE)</f>
        <v>1.85</v>
      </c>
    </row>
    <row r="18" spans="5:36" x14ac:dyDescent="0.25">
      <c r="E18" s="8">
        <f>E17+$E$6</f>
        <v>1.6000000000000005</v>
      </c>
      <c r="F18" s="35">
        <v>1.7754091871588538</v>
      </c>
      <c r="G18" s="35">
        <v>1.7510565788989463</v>
      </c>
      <c r="H18" s="35">
        <f>_xll.xlInterp1D($B$7:$B$14,$C$7:$C$14,E18,"cspline",1,3,FALSE)</f>
        <v>1.7754091871588538</v>
      </c>
      <c r="I18" s="35">
        <f>_xll.xlInterp1D($B$7:$B$14,$C$7:$C$14,E18,"cspline",2,3,FALSE)</f>
        <v>1.7510565788989463</v>
      </c>
      <c r="J18" s="40">
        <v>1.8648</v>
      </c>
      <c r="K18" s="35">
        <v>1.8648</v>
      </c>
      <c r="L18" s="35">
        <f>_xll.xlInterp1D($B$7:$B$14,$C$7:$C$14,E18,"cspline",1,3,TRUE)</f>
        <v>1.8648</v>
      </c>
      <c r="M18" s="35">
        <f>_xll.xlInterp1D($B$7:$B$14,$C$7:$C$14,E18,"cspline",2,3,TRUE)</f>
        <v>1.8648</v>
      </c>
      <c r="O18" s="43">
        <f>_xll.qlInterpolationInterpolate($O$5,E18,TRUE)</f>
        <v>1.7510565788989463</v>
      </c>
      <c r="P18" s="47">
        <f t="shared" si="0"/>
        <v>0</v>
      </c>
      <c r="Q18" s="43">
        <f>_xll.qlInterpolationInterpolate($Q$5,E18,TRUE)</f>
        <v>1.8648</v>
      </c>
      <c r="R18" s="47">
        <f t="shared" si="1"/>
        <v>0</v>
      </c>
      <c r="AB18" s="8">
        <f>AB17+$E$6</f>
        <v>1.6000000000000005</v>
      </c>
      <c r="AC18" s="35">
        <v>1.7754091871588538</v>
      </c>
      <c r="AD18" s="56">
        <v>1.7510565788989463</v>
      </c>
      <c r="AE18" s="35">
        <f>_xll.xlInterpCubicSpline($B$7:$B$14,$C$7:$C$14,AB18,1,3,FALSE)</f>
        <v>1.7754091871588538</v>
      </c>
      <c r="AF18" s="35">
        <f>_xll.xlInterpCubicSpline($B$7:$B$14,$C$7:$C$14,AB18,2,3,FALSE)</f>
        <v>1.7510565788989463</v>
      </c>
      <c r="AG18" s="35">
        <v>1.8648</v>
      </c>
      <c r="AH18" s="40">
        <v>1.7510565788989463</v>
      </c>
      <c r="AI18" s="35">
        <f>_xll.xlInterpCubicSpline($B$7:$B$14,$C$7:$C$14,AB18,1,3,TRUE)</f>
        <v>1.8648</v>
      </c>
      <c r="AJ18" s="35">
        <f>_xll.xlInterpCubicSpline($B$7:$B$14,$C$7:$C$14,AB18,2,3,TRUE)</f>
        <v>1.8648</v>
      </c>
    </row>
    <row r="19" spans="5:36" x14ac:dyDescent="0.25">
      <c r="E19" s="8">
        <f>E18+$E$6</f>
        <v>1.7000000000000006</v>
      </c>
      <c r="F19" s="35">
        <v>1.7871468785579967</v>
      </c>
      <c r="G19" s="35">
        <v>1.7687166631951143</v>
      </c>
      <c r="H19" s="35">
        <f>_xll.xlInterp1D($B$7:$B$14,$C$7:$C$14,E19,"cspline",1,3,FALSE)</f>
        <v>1.7871468785579967</v>
      </c>
      <c r="I19" s="35">
        <f>_xll.xlInterp1D($B$7:$B$14,$C$7:$C$14,E19,"cspline",2,3,FALSE)</f>
        <v>1.7687166631951143</v>
      </c>
      <c r="J19" s="40">
        <v>1.8784000000000001</v>
      </c>
      <c r="K19" s="35">
        <v>1.8784000000000001</v>
      </c>
      <c r="L19" s="35">
        <f>_xll.xlInterp1D($B$7:$B$14,$C$7:$C$14,E19,"cspline",1,3,TRUE)</f>
        <v>1.8784000000000001</v>
      </c>
      <c r="M19" s="35">
        <f>_xll.xlInterp1D($B$7:$B$14,$C$7:$C$14,E19,"cspline",2,3,TRUE)</f>
        <v>1.8784000000000001</v>
      </c>
      <c r="O19" s="43">
        <f>_xll.qlInterpolationInterpolate($O$5,E19,TRUE)</f>
        <v>1.7687166631951143</v>
      </c>
      <c r="P19" s="47">
        <f t="shared" si="0"/>
        <v>0</v>
      </c>
      <c r="Q19" s="43">
        <f>_xll.qlInterpolationInterpolate($Q$5,E19,TRUE)</f>
        <v>1.8784000000000001</v>
      </c>
      <c r="R19" s="47">
        <f t="shared" si="1"/>
        <v>0</v>
      </c>
      <c r="AB19" s="8">
        <f>AB18+$E$6</f>
        <v>1.7000000000000006</v>
      </c>
      <c r="AC19" s="35">
        <v>1.7871468785579967</v>
      </c>
      <c r="AD19" s="56">
        <v>1.7687166631951143</v>
      </c>
      <c r="AE19" s="35">
        <f>_xll.xlInterpCubicSpline($B$7:$B$14,$C$7:$C$14,AB19,1,3,FALSE)</f>
        <v>1.7871468785579967</v>
      </c>
      <c r="AF19" s="35">
        <f>_xll.xlInterpCubicSpline($B$7:$B$14,$C$7:$C$14,AB19,2,3,FALSE)</f>
        <v>1.7687166631951143</v>
      </c>
      <c r="AG19" s="35">
        <v>1.8784000000000001</v>
      </c>
      <c r="AH19" s="40">
        <v>1.7687166631951143</v>
      </c>
      <c r="AI19" s="35">
        <f>_xll.xlInterpCubicSpline($B$7:$B$14,$C$7:$C$14,AB19,1,3,TRUE)</f>
        <v>1.8784000000000001</v>
      </c>
      <c r="AJ19" s="35">
        <f>_xll.xlInterpCubicSpline($B$7:$B$14,$C$7:$C$14,AB19,2,3,TRUE)</f>
        <v>1.8784000000000001</v>
      </c>
    </row>
    <row r="20" spans="5:36" x14ac:dyDescent="0.25">
      <c r="E20" s="8">
        <f>E19+$E$6</f>
        <v>1.8000000000000007</v>
      </c>
      <c r="F20" s="35">
        <v>1.8101414996967591</v>
      </c>
      <c r="G20" s="35">
        <v>1.7982924341742099</v>
      </c>
      <c r="H20" s="35">
        <f>_xll.xlInterp1D($B$7:$B$14,$C$7:$C$14,E20,"cspline",1,3,FALSE)</f>
        <v>1.8101414996967591</v>
      </c>
      <c r="I20" s="35">
        <f>_xll.xlInterp1D($B$7:$B$14,$C$7:$C$14,E20,"cspline",2,3,FALSE)</f>
        <v>1.7982924341742099</v>
      </c>
      <c r="J20" s="40">
        <v>1.8895999999999999</v>
      </c>
      <c r="K20" s="35">
        <v>1.8895999999999999</v>
      </c>
      <c r="L20" s="35">
        <f>_xll.xlInterp1D($B$7:$B$14,$C$7:$C$14,E20,"cspline",1,3,TRUE)</f>
        <v>1.8895999999999999</v>
      </c>
      <c r="M20" s="35">
        <f>_xll.xlInterp1D($B$7:$B$14,$C$7:$C$14,E20,"cspline",2,3,TRUE)</f>
        <v>1.8895999999999999</v>
      </c>
      <c r="O20" s="43">
        <f>_xll.qlInterpolationInterpolate($O$5,E20,TRUE)</f>
        <v>1.7982924341742099</v>
      </c>
      <c r="P20" s="47">
        <f t="shared" si="0"/>
        <v>0</v>
      </c>
      <c r="Q20" s="43">
        <f>_xll.qlInterpolationInterpolate($Q$5,E20,TRUE)</f>
        <v>1.8895999999999999</v>
      </c>
      <c r="R20" s="47">
        <f t="shared" si="1"/>
        <v>0</v>
      </c>
      <c r="AB20" s="8">
        <f>AB19+$E$6</f>
        <v>1.8000000000000007</v>
      </c>
      <c r="AC20" s="35">
        <v>1.8101414996967591</v>
      </c>
      <c r="AD20" s="56">
        <v>1.7982924341742099</v>
      </c>
      <c r="AE20" s="35">
        <f>_xll.xlInterpCubicSpline($B$7:$B$14,$C$7:$C$14,AB20,1,3,FALSE)</f>
        <v>1.8101414996967591</v>
      </c>
      <c r="AF20" s="35">
        <f>_xll.xlInterpCubicSpline($B$7:$B$14,$C$7:$C$14,AB20,2,3,FALSE)</f>
        <v>1.7982924341742099</v>
      </c>
      <c r="AG20" s="35">
        <v>1.8895999999999999</v>
      </c>
      <c r="AH20" s="40">
        <v>1.7982924341742099</v>
      </c>
      <c r="AI20" s="35">
        <f>_xll.xlInterpCubicSpline($B$7:$B$14,$C$7:$C$14,AB20,1,3,TRUE)</f>
        <v>1.8895999999999999</v>
      </c>
      <c r="AJ20" s="35">
        <f>_xll.xlInterpCubicSpline($B$7:$B$14,$C$7:$C$14,AB20,2,3,TRUE)</f>
        <v>1.8895999999999999</v>
      </c>
    </row>
    <row r="21" spans="5:36" x14ac:dyDescent="0.25">
      <c r="E21" s="8">
        <f>E20+$E$6</f>
        <v>1.9000000000000008</v>
      </c>
      <c r="F21" s="35">
        <v>1.8469176677768555</v>
      </c>
      <c r="G21" s="35">
        <v>1.8414861327909373</v>
      </c>
      <c r="H21" s="35">
        <f>_xll.xlInterp1D($B$7:$B$14,$C$7:$C$14,E21,"cspline",1,3,FALSE)</f>
        <v>1.8469176677768555</v>
      </c>
      <c r="I21" s="35">
        <f>_xll.xlInterp1D($B$7:$B$14,$C$7:$C$14,E21,"cspline",2,3,FALSE)</f>
        <v>1.8414861327909373</v>
      </c>
      <c r="J21" s="40">
        <v>1.8972</v>
      </c>
      <c r="K21" s="35">
        <v>1.8972</v>
      </c>
      <c r="L21" s="35">
        <f>_xll.xlInterp1D($B$7:$B$14,$C$7:$C$14,E21,"cspline",1,3,TRUE)</f>
        <v>1.8972</v>
      </c>
      <c r="M21" s="35">
        <f>_xll.xlInterp1D($B$7:$B$14,$C$7:$C$14,E21,"cspline",2,3,TRUE)</f>
        <v>1.8972</v>
      </c>
      <c r="O21" s="43">
        <f>_xll.qlInterpolationInterpolate($O$5,E21,TRUE)</f>
        <v>1.8414861327909373</v>
      </c>
      <c r="P21" s="47">
        <f t="shared" si="0"/>
        <v>0</v>
      </c>
      <c r="Q21" s="43">
        <f>_xll.qlInterpolationInterpolate($Q$5,E21,TRUE)</f>
        <v>1.8972</v>
      </c>
      <c r="R21" s="47">
        <f t="shared" si="1"/>
        <v>0</v>
      </c>
      <c r="AB21" s="8">
        <f>AB20+$E$6</f>
        <v>1.9000000000000008</v>
      </c>
      <c r="AC21" s="35">
        <v>1.8469176677768555</v>
      </c>
      <c r="AD21" s="56">
        <v>1.8414861327909373</v>
      </c>
      <c r="AE21" s="35">
        <f>_xll.xlInterpCubicSpline($B$7:$B$14,$C$7:$C$14,AB21,1,3,FALSE)</f>
        <v>1.8469176677768555</v>
      </c>
      <c r="AF21" s="35">
        <f>_xll.xlInterpCubicSpline($B$7:$B$14,$C$7:$C$14,AB21,2,3,FALSE)</f>
        <v>1.8414861327909373</v>
      </c>
      <c r="AG21" s="35">
        <v>1.8972</v>
      </c>
      <c r="AH21" s="40">
        <v>1.8414861327909373</v>
      </c>
      <c r="AI21" s="35">
        <f>_xll.xlInterpCubicSpline($B$7:$B$14,$C$7:$C$14,AB21,1,3,TRUE)</f>
        <v>1.8972</v>
      </c>
      <c r="AJ21" s="35">
        <f>_xll.xlInterpCubicSpline($B$7:$B$14,$C$7:$C$14,AB21,2,3,TRUE)</f>
        <v>1.8972</v>
      </c>
    </row>
    <row r="22" spans="5:36" x14ac:dyDescent="0.25">
      <c r="E22" s="8">
        <f>E21+$E$6</f>
        <v>2.0000000000000009</v>
      </c>
      <c r="F22" s="35">
        <v>1.9000000000000004</v>
      </c>
      <c r="G22" s="35">
        <v>1.9000000000000006</v>
      </c>
      <c r="H22" s="35">
        <f>_xll.xlInterp1D($B$7:$B$14,$C$7:$C$14,E22,"cspline",1,3,FALSE)</f>
        <v>1.9000000000000004</v>
      </c>
      <c r="I22" s="35">
        <f>_xll.xlInterp1D($B$7:$B$14,$C$7:$C$14,E22,"cspline",2,3,FALSE)</f>
        <v>1.9000000000000006</v>
      </c>
      <c r="J22" s="40">
        <v>1.9</v>
      </c>
      <c r="K22" s="35">
        <v>1.9</v>
      </c>
      <c r="L22" s="35">
        <f>_xll.xlInterp1D($B$7:$B$14,$C$7:$C$14,E22,"cspline",1,3,TRUE)</f>
        <v>1.9</v>
      </c>
      <c r="M22" s="35">
        <f>_xll.xlInterp1D($B$7:$B$14,$C$7:$C$14,E22,"cspline",2,3,TRUE)</f>
        <v>1.9</v>
      </c>
      <c r="O22" s="43">
        <f>_xll.qlInterpolationInterpolate($O$5,E22,TRUE)</f>
        <v>1.9000000000000006</v>
      </c>
      <c r="P22" s="47">
        <f t="shared" si="0"/>
        <v>0</v>
      </c>
      <c r="Q22" s="43">
        <f>_xll.qlInterpolationInterpolate($Q$5,E22,TRUE)</f>
        <v>1.9</v>
      </c>
      <c r="R22" s="47">
        <f t="shared" si="1"/>
        <v>0</v>
      </c>
      <c r="AB22" s="8">
        <f>AB21+$E$6</f>
        <v>2.0000000000000009</v>
      </c>
      <c r="AC22" s="35">
        <v>1.9000000000000004</v>
      </c>
      <c r="AD22" s="56">
        <v>1.9000000000000006</v>
      </c>
      <c r="AE22" s="35">
        <f>_xll.xlInterpCubicSpline($B$7:$B$14,$C$7:$C$14,AB22,1,3,FALSE)</f>
        <v>1.9000000000000004</v>
      </c>
      <c r="AF22" s="35">
        <f>_xll.xlInterpCubicSpline($B$7:$B$14,$C$7:$C$14,AB22,2,3,FALSE)</f>
        <v>1.9000000000000006</v>
      </c>
      <c r="AG22" s="35">
        <v>1.9</v>
      </c>
      <c r="AH22" s="40">
        <v>1.9000000000000006</v>
      </c>
      <c r="AI22" s="35">
        <f>_xll.xlInterpCubicSpline($B$7:$B$14,$C$7:$C$14,AB22,1,3,TRUE)</f>
        <v>1.9</v>
      </c>
      <c r="AJ22" s="35">
        <f>_xll.xlInterpCubicSpline($B$7:$B$14,$C$7:$C$14,AB22,2,3,TRUE)</f>
        <v>1.9</v>
      </c>
    </row>
    <row r="23" spans="5:36" x14ac:dyDescent="0.25">
      <c r="E23" s="8">
        <f>E22+$E$6</f>
        <v>2.100000000000001</v>
      </c>
      <c r="F23" s="35">
        <v>1.9697300354334319</v>
      </c>
      <c r="G23" s="35">
        <v>1.9735340358013993</v>
      </c>
      <c r="H23" s="35">
        <f>_xll.xlInterp1D($B$7:$B$14,$C$7:$C$14,E23,"cspline",1,3,FALSE)</f>
        <v>1.9697300354334319</v>
      </c>
      <c r="I23" s="35">
        <f>_xll.xlInterp1D($B$7:$B$14,$C$7:$C$14,E23,"cspline",2,3,FALSE)</f>
        <v>1.9735340358013993</v>
      </c>
      <c r="J23" s="40">
        <v>1.8997999999999999</v>
      </c>
      <c r="K23" s="35">
        <v>1.8997999999999999</v>
      </c>
      <c r="L23" s="35">
        <f>_xll.xlInterp1D($B$7:$B$14,$C$7:$C$14,E23,"cspline",1,3,TRUE)</f>
        <v>1.8997999999999999</v>
      </c>
      <c r="M23" s="35">
        <f>_xll.xlInterp1D($B$7:$B$14,$C$7:$C$14,E23,"cspline",2,3,TRUE)</f>
        <v>1.8997999999999999</v>
      </c>
      <c r="O23" s="43">
        <f>_xll.qlInterpolationInterpolate($O$5,E23,TRUE)</f>
        <v>1.9735340358013993</v>
      </c>
      <c r="P23" s="47">
        <f t="shared" si="0"/>
        <v>0</v>
      </c>
      <c r="Q23" s="43">
        <f>_xll.qlInterpolationInterpolate($Q$5,E23,TRUE)</f>
        <v>1.8997999999999999</v>
      </c>
      <c r="R23" s="47">
        <f t="shared" si="1"/>
        <v>0</v>
      </c>
      <c r="AB23" s="8">
        <f>AB22+$E$6</f>
        <v>2.100000000000001</v>
      </c>
      <c r="AC23" s="35">
        <v>1.9697300354334319</v>
      </c>
      <c r="AD23" s="56">
        <v>1.9735340358013993</v>
      </c>
      <c r="AE23" s="35">
        <f>_xll.xlInterpCubicSpline($B$7:$B$14,$C$7:$C$14,AB23,1,3,FALSE)</f>
        <v>1.9697300354334319</v>
      </c>
      <c r="AF23" s="35">
        <f>_xll.xlInterpCubicSpline($B$7:$B$14,$C$7:$C$14,AB23,2,3,FALSE)</f>
        <v>1.9735340358013993</v>
      </c>
      <c r="AG23" s="35">
        <v>1.8997999999999999</v>
      </c>
      <c r="AH23" s="40">
        <v>1.9735340358013993</v>
      </c>
      <c r="AI23" s="35">
        <f>_xll.xlInterpCubicSpline($B$7:$B$14,$C$7:$C$14,AB23,1,3,TRUE)</f>
        <v>1.8997999999999999</v>
      </c>
      <c r="AJ23" s="35">
        <f>_xll.xlInterpCubicSpline($B$7:$B$14,$C$7:$C$14,AB23,2,3,TRUE)</f>
        <v>1.8997999999999999</v>
      </c>
    </row>
    <row r="24" spans="5:36" x14ac:dyDescent="0.25">
      <c r="E24" s="8">
        <f>E23+$E$6</f>
        <v>2.2000000000000011</v>
      </c>
      <c r="F24" s="35">
        <v>2.0477170006064829</v>
      </c>
      <c r="G24" s="35">
        <v>2.0537792763763179</v>
      </c>
      <c r="H24" s="35">
        <f>_xll.xlInterp1D($B$7:$B$14,$C$7:$C$14,E24,"cspline",1,3,FALSE)</f>
        <v>2.0477170006064829</v>
      </c>
      <c r="I24" s="35">
        <f>_xll.xlInterp1D($B$7:$B$14,$C$7:$C$14,E24,"cspline",2,3,FALSE)</f>
        <v>2.0537792763763179</v>
      </c>
      <c r="J24" s="40">
        <v>1.8983999999999999</v>
      </c>
      <c r="K24" s="35">
        <v>1.8983999999999999</v>
      </c>
      <c r="L24" s="35">
        <f>_xll.xlInterp1D($B$7:$B$14,$C$7:$C$14,E24,"cspline",1,3,TRUE)</f>
        <v>1.8983999999999999</v>
      </c>
      <c r="M24" s="35">
        <f>_xll.xlInterp1D($B$7:$B$14,$C$7:$C$14,E24,"cspline",2,3,TRUE)</f>
        <v>1.8983999999999999</v>
      </c>
      <c r="O24" s="43">
        <f>_xll.qlInterpolationInterpolate($O$5,E24,TRUE)</f>
        <v>2.0537792763763179</v>
      </c>
      <c r="P24" s="47">
        <f t="shared" si="0"/>
        <v>0</v>
      </c>
      <c r="Q24" s="43">
        <f>_xll.qlInterpolationInterpolate($Q$5,E24,TRUE)</f>
        <v>1.8983999999999999</v>
      </c>
      <c r="R24" s="47">
        <f t="shared" si="1"/>
        <v>0</v>
      </c>
      <c r="AB24" s="8">
        <f>AB23+$E$6</f>
        <v>2.2000000000000011</v>
      </c>
      <c r="AC24" s="35">
        <v>2.0477170006064829</v>
      </c>
      <c r="AD24" s="56">
        <v>2.0537792763763179</v>
      </c>
      <c r="AE24" s="35">
        <f>_xll.xlInterpCubicSpline($B$7:$B$14,$C$7:$C$14,AB24,1,3,FALSE)</f>
        <v>2.0477170006064829</v>
      </c>
      <c r="AF24" s="35">
        <f>_xll.xlInterpCubicSpline($B$7:$B$14,$C$7:$C$14,AB24,2,3,FALSE)</f>
        <v>2.0537792763763179</v>
      </c>
      <c r="AG24" s="35">
        <v>1.8983999999999999</v>
      </c>
      <c r="AH24" s="40">
        <v>2.0537792763763179</v>
      </c>
      <c r="AI24" s="35">
        <f>_xll.xlInterpCubicSpline($B$7:$B$14,$C$7:$C$14,AB24,1,3,TRUE)</f>
        <v>1.8983999999999999</v>
      </c>
      <c r="AJ24" s="35">
        <f>_xll.xlInterpCubicSpline($B$7:$B$14,$C$7:$C$14,AB24,2,3,TRUE)</f>
        <v>1.8983999999999999</v>
      </c>
    </row>
    <row r="25" spans="5:36" x14ac:dyDescent="0.25">
      <c r="E25" s="8">
        <f>E24+$E$6</f>
        <v>2.3000000000000012</v>
      </c>
      <c r="F25" s="35">
        <v>2.1233870439140099</v>
      </c>
      <c r="G25" s="35">
        <v>2.1304245169512361</v>
      </c>
      <c r="H25" s="35">
        <f>_xll.xlInterp1D($B$7:$B$14,$C$7:$C$14,E25,"cspline",1,3,FALSE)</f>
        <v>2.1233870439140099</v>
      </c>
      <c r="I25" s="35">
        <f>_xll.xlInterp1D($B$7:$B$14,$C$7:$C$14,E25,"cspline",2,3,FALSE)</f>
        <v>2.1304245169512361</v>
      </c>
      <c r="J25" s="40">
        <v>1.8945999999999998</v>
      </c>
      <c r="K25" s="35">
        <v>1.8945999999999998</v>
      </c>
      <c r="L25" s="35">
        <f>_xll.xlInterp1D($B$7:$B$14,$C$7:$C$14,E25,"cspline",1,3,TRUE)</f>
        <v>1.8945999999999998</v>
      </c>
      <c r="M25" s="35">
        <f>_xll.xlInterp1D($B$7:$B$14,$C$7:$C$14,E25,"cspline",2,3,TRUE)</f>
        <v>1.8945999999999998</v>
      </c>
      <c r="O25" s="43">
        <f>_xll.qlInterpolationInterpolate($O$5,E25,TRUE)</f>
        <v>2.1304245169512361</v>
      </c>
      <c r="P25" s="47">
        <f t="shared" si="0"/>
        <v>0</v>
      </c>
      <c r="Q25" s="43">
        <f>_xll.qlInterpolationInterpolate($Q$5,E25,TRUE)</f>
        <v>1.8945999999999998</v>
      </c>
      <c r="R25" s="47">
        <f t="shared" si="1"/>
        <v>0</v>
      </c>
      <c r="AB25" s="8">
        <f>AB24+$E$6</f>
        <v>2.3000000000000012</v>
      </c>
      <c r="AC25" s="35">
        <v>2.1233870439140099</v>
      </c>
      <c r="AD25" s="56">
        <v>2.1304245169512361</v>
      </c>
      <c r="AE25" s="35">
        <f>_xll.xlInterpCubicSpline($B$7:$B$14,$C$7:$C$14,AB25,1,3,FALSE)</f>
        <v>2.1233870439140099</v>
      </c>
      <c r="AF25" s="35">
        <f>_xll.xlInterpCubicSpline($B$7:$B$14,$C$7:$C$14,AB25,2,3,FALSE)</f>
        <v>2.1304245169512361</v>
      </c>
      <c r="AG25" s="35">
        <v>1.8945999999999998</v>
      </c>
      <c r="AH25" s="40">
        <v>2.1304245169512361</v>
      </c>
      <c r="AI25" s="35">
        <f>_xll.xlInterpCubicSpline($B$7:$B$14,$C$7:$C$14,AB25,1,3,TRUE)</f>
        <v>1.8945999999999998</v>
      </c>
      <c r="AJ25" s="35">
        <f>_xll.xlInterpCubicSpline($B$7:$B$14,$C$7:$C$14,AB25,2,3,TRUE)</f>
        <v>1.8945999999999998</v>
      </c>
    </row>
    <row r="26" spans="5:36" x14ac:dyDescent="0.25">
      <c r="E26" s="8">
        <f>E25+$E$6</f>
        <v>2.4000000000000012</v>
      </c>
      <c r="F26" s="35">
        <v>2.1861663137508702</v>
      </c>
      <c r="G26" s="35">
        <v>2.1931585527526347</v>
      </c>
      <c r="H26" s="35">
        <f>_xll.xlInterp1D($B$7:$B$14,$C$7:$C$14,E26,"cspline",1,3,FALSE)</f>
        <v>2.1861663137508702</v>
      </c>
      <c r="I26" s="35">
        <f>_xll.xlInterp1D($B$7:$B$14,$C$7:$C$14,E26,"cspline",2,3,FALSE)</f>
        <v>2.1931585527526347</v>
      </c>
      <c r="J26" s="40">
        <v>1.8871999999999998</v>
      </c>
      <c r="K26" s="35">
        <v>1.8871999999999998</v>
      </c>
      <c r="L26" s="35">
        <f>_xll.xlInterp1D($B$7:$B$14,$C$7:$C$14,E26,"cspline",1,3,TRUE)</f>
        <v>1.8871999999999998</v>
      </c>
      <c r="M26" s="35">
        <f>_xll.xlInterp1D($B$7:$B$14,$C$7:$C$14,E26,"cspline",2,3,TRUE)</f>
        <v>1.8871999999999998</v>
      </c>
      <c r="O26" s="43">
        <f>_xll.qlInterpolationInterpolate($O$5,E26,TRUE)</f>
        <v>2.1931585527526347</v>
      </c>
      <c r="P26" s="47">
        <f t="shared" si="0"/>
        <v>0</v>
      </c>
      <c r="Q26" s="43">
        <f>_xll.qlInterpolationInterpolate($Q$5,E26,TRUE)</f>
        <v>1.8871999999999998</v>
      </c>
      <c r="R26" s="47">
        <f t="shared" si="1"/>
        <v>0</v>
      </c>
      <c r="AB26" s="8">
        <f>AB25+$E$6</f>
        <v>2.4000000000000012</v>
      </c>
      <c r="AC26" s="35">
        <v>2.1861663137508702</v>
      </c>
      <c r="AD26" s="56">
        <v>2.1931585527526347</v>
      </c>
      <c r="AE26" s="35">
        <f>_xll.xlInterpCubicSpline($B$7:$B$14,$C$7:$C$14,AB26,1,3,FALSE)</f>
        <v>2.1861663137508702</v>
      </c>
      <c r="AF26" s="35">
        <f>_xll.xlInterpCubicSpline($B$7:$B$14,$C$7:$C$14,AB26,2,3,FALSE)</f>
        <v>2.1931585527526347</v>
      </c>
      <c r="AG26" s="35">
        <v>1.8871999999999998</v>
      </c>
      <c r="AH26" s="40">
        <v>2.1931585527526347</v>
      </c>
      <c r="AI26" s="35">
        <f>_xll.xlInterpCubicSpline($B$7:$B$14,$C$7:$C$14,AB26,1,3,TRUE)</f>
        <v>1.8871999999999998</v>
      </c>
      <c r="AJ26" s="35">
        <f>_xll.xlInterpCubicSpline($B$7:$B$14,$C$7:$C$14,AB26,2,3,TRUE)</f>
        <v>1.8871999999999998</v>
      </c>
    </row>
    <row r="27" spans="5:36" x14ac:dyDescent="0.25">
      <c r="E27" s="8">
        <f>E26+$E$6</f>
        <v>2.5000000000000013</v>
      </c>
      <c r="F27" s="35">
        <v>2.2254809585119197</v>
      </c>
      <c r="G27" s="35">
        <v>2.2316701790069935</v>
      </c>
      <c r="H27" s="35">
        <f>_xll.xlInterp1D($B$7:$B$14,$C$7:$C$14,E27,"cspline",1,3,FALSE)</f>
        <v>2.2254809585119197</v>
      </c>
      <c r="I27" s="35">
        <f>_xll.xlInterp1D($B$7:$B$14,$C$7:$C$14,E27,"cspline",2,3,FALSE)</f>
        <v>2.2316701790069935</v>
      </c>
      <c r="J27" s="40">
        <v>1.8749999999999998</v>
      </c>
      <c r="K27" s="35">
        <v>1.8749999999999998</v>
      </c>
      <c r="L27" s="35">
        <f>_xll.xlInterp1D($B$7:$B$14,$C$7:$C$14,E27,"cspline",1,3,TRUE)</f>
        <v>1.8749999999999998</v>
      </c>
      <c r="M27" s="35">
        <f>_xll.xlInterp1D($B$7:$B$14,$C$7:$C$14,E27,"cspline",2,3,TRUE)</f>
        <v>1.8749999999999998</v>
      </c>
      <c r="O27" s="43">
        <f>_xll.qlInterpolationInterpolate($O$5,E27,TRUE)</f>
        <v>2.2316701790069935</v>
      </c>
      <c r="P27" s="47">
        <f t="shared" si="0"/>
        <v>0</v>
      </c>
      <c r="Q27" s="43">
        <f>_xll.qlInterpolationInterpolate($Q$5,E27,TRUE)</f>
        <v>1.8749999999999998</v>
      </c>
      <c r="R27" s="47">
        <f t="shared" si="1"/>
        <v>0</v>
      </c>
      <c r="AB27" s="8">
        <f>AB26+$E$6</f>
        <v>2.5000000000000013</v>
      </c>
      <c r="AC27" s="35">
        <v>2.2254809585119197</v>
      </c>
      <c r="AD27" s="56">
        <v>2.2316701790069935</v>
      </c>
      <c r="AE27" s="35">
        <f>_xll.xlInterpCubicSpline($B$7:$B$14,$C$7:$C$14,AB27,1,3,FALSE)</f>
        <v>2.2254809585119197</v>
      </c>
      <c r="AF27" s="35">
        <f>_xll.xlInterpCubicSpline($B$7:$B$14,$C$7:$C$14,AB27,2,3,FALSE)</f>
        <v>2.2316701790069935</v>
      </c>
      <c r="AG27" s="35">
        <v>1.8749999999999998</v>
      </c>
      <c r="AH27" s="40">
        <v>2.2316701790069935</v>
      </c>
      <c r="AI27" s="35">
        <f>_xll.xlInterpCubicSpline($B$7:$B$14,$C$7:$C$14,AB27,1,3,TRUE)</f>
        <v>1.8749999999999998</v>
      </c>
      <c r="AJ27" s="35">
        <f>_xll.xlInterpCubicSpline($B$7:$B$14,$C$7:$C$14,AB27,2,3,TRUE)</f>
        <v>1.8749999999999998</v>
      </c>
    </row>
    <row r="28" spans="5:36" x14ac:dyDescent="0.25">
      <c r="E28" s="8">
        <f>E27+$E$6</f>
        <v>2.6000000000000014</v>
      </c>
      <c r="F28" s="35">
        <v>2.2307571265920156</v>
      </c>
      <c r="G28" s="35">
        <v>2.2356481909407924</v>
      </c>
      <c r="H28" s="35">
        <f>_xll.xlInterp1D($B$7:$B$14,$C$7:$C$14,E28,"cspline",1,3,FALSE)</f>
        <v>2.2307571265920156</v>
      </c>
      <c r="I28" s="35">
        <f>_xll.xlInterp1D($B$7:$B$14,$C$7:$C$14,E28,"cspline",2,3,FALSE)</f>
        <v>2.2356481909407924</v>
      </c>
      <c r="J28" s="40">
        <v>1.8567999999999996</v>
      </c>
      <c r="K28" s="35">
        <v>1.8567999999999996</v>
      </c>
      <c r="L28" s="35">
        <f>_xll.xlInterp1D($B$7:$B$14,$C$7:$C$14,E28,"cspline",1,3,TRUE)</f>
        <v>1.8567999999999996</v>
      </c>
      <c r="M28" s="35">
        <f>_xll.xlInterp1D($B$7:$B$14,$C$7:$C$14,E28,"cspline",2,3,TRUE)</f>
        <v>1.8567999999999996</v>
      </c>
      <c r="O28" s="43">
        <f>_xll.qlInterpolationInterpolate($O$5,E28,TRUE)</f>
        <v>2.2356481909407924</v>
      </c>
      <c r="P28" s="47">
        <f t="shared" si="0"/>
        <v>0</v>
      </c>
      <c r="Q28" s="43">
        <f>_xll.qlInterpolationInterpolate($Q$5,E28,TRUE)</f>
        <v>1.8567999999999996</v>
      </c>
      <c r="R28" s="47">
        <f t="shared" si="1"/>
        <v>0</v>
      </c>
      <c r="AB28" s="8">
        <f>AB27+$E$6</f>
        <v>2.6000000000000014</v>
      </c>
      <c r="AC28" s="35">
        <v>2.2307571265920156</v>
      </c>
      <c r="AD28" s="56">
        <v>2.2356481909407924</v>
      </c>
      <c r="AE28" s="35">
        <f>_xll.xlInterpCubicSpline($B$7:$B$14,$C$7:$C$14,AB28,1,3,FALSE)</f>
        <v>2.2307571265920156</v>
      </c>
      <c r="AF28" s="35">
        <f>_xll.xlInterpCubicSpline($B$7:$B$14,$C$7:$C$14,AB28,2,3,FALSE)</f>
        <v>2.2356481909407924</v>
      </c>
      <c r="AG28" s="35">
        <v>1.8567999999999996</v>
      </c>
      <c r="AH28" s="40">
        <v>2.2356481909407924</v>
      </c>
      <c r="AI28" s="35">
        <f>_xll.xlInterpCubicSpline($B$7:$B$14,$C$7:$C$14,AB28,1,3,TRUE)</f>
        <v>1.8567999999999996</v>
      </c>
      <c r="AJ28" s="35">
        <f>_xll.xlInterpCubicSpline($B$7:$B$14,$C$7:$C$14,AB28,2,3,TRUE)</f>
        <v>1.8567999999999996</v>
      </c>
    </row>
    <row r="29" spans="5:36" x14ac:dyDescent="0.25">
      <c r="E29" s="8">
        <f>E28+$E$6</f>
        <v>2.7000000000000015</v>
      </c>
      <c r="F29" s="35">
        <v>2.1914209663860142</v>
      </c>
      <c r="G29" s="35">
        <v>2.1947813837805121</v>
      </c>
      <c r="H29" s="35">
        <f>_xll.xlInterp1D($B$7:$B$14,$C$7:$C$14,E29,"cspline",1,3,FALSE)</f>
        <v>2.1914209663860142</v>
      </c>
      <c r="I29" s="35">
        <f>_xll.xlInterp1D($B$7:$B$14,$C$7:$C$14,E29,"cspline",2,3,FALSE)</f>
        <v>2.1947813837805121</v>
      </c>
      <c r="J29" s="40">
        <v>1.8313999999999995</v>
      </c>
      <c r="K29" s="35">
        <v>1.8313999999999995</v>
      </c>
      <c r="L29" s="35">
        <f>_xll.xlInterp1D($B$7:$B$14,$C$7:$C$14,E29,"cspline",1,3,TRUE)</f>
        <v>1.8313999999999995</v>
      </c>
      <c r="M29" s="35">
        <f>_xll.xlInterp1D($B$7:$B$14,$C$7:$C$14,E29,"cspline",2,3,TRUE)</f>
        <v>1.8313999999999995</v>
      </c>
      <c r="O29" s="43">
        <f>_xll.qlInterpolationInterpolate($O$5,E29,TRUE)</f>
        <v>2.1947813837805121</v>
      </c>
      <c r="P29" s="47">
        <f t="shared" si="0"/>
        <v>0</v>
      </c>
      <c r="Q29" s="43">
        <f>_xll.qlInterpolationInterpolate($Q$5,E29,TRUE)</f>
        <v>1.8313999999999995</v>
      </c>
      <c r="R29" s="47">
        <f t="shared" si="1"/>
        <v>0</v>
      </c>
      <c r="V29" s="52" t="s">
        <v>5</v>
      </c>
      <c r="W29" s="52"/>
      <c r="X29" s="52"/>
      <c r="AB29" s="8">
        <f>AB28+$E$6</f>
        <v>2.7000000000000015</v>
      </c>
      <c r="AC29" s="35">
        <v>2.1914209663860142</v>
      </c>
      <c r="AD29" s="56">
        <v>2.1947813837805121</v>
      </c>
      <c r="AE29" s="35">
        <f>_xll.xlInterpCubicSpline($B$7:$B$14,$C$7:$C$14,AB29,1,3,FALSE)</f>
        <v>2.1914209663860142</v>
      </c>
      <c r="AF29" s="35">
        <f>_xll.xlInterpCubicSpline($B$7:$B$14,$C$7:$C$14,AB29,2,3,FALSE)</f>
        <v>2.1947813837805121</v>
      </c>
      <c r="AG29" s="35">
        <v>1.8313999999999995</v>
      </c>
      <c r="AH29" s="40">
        <v>2.1947813837805121</v>
      </c>
      <c r="AI29" s="35">
        <f>_xll.xlInterpCubicSpline($B$7:$B$14,$C$7:$C$14,AB29,1,3,TRUE)</f>
        <v>1.8313999999999995</v>
      </c>
      <c r="AJ29" s="35">
        <f>_xll.xlInterpCubicSpline($B$7:$B$14,$C$7:$C$14,AB29,2,3,TRUE)</f>
        <v>1.8313999999999995</v>
      </c>
    </row>
    <row r="30" spans="5:36" x14ac:dyDescent="0.25">
      <c r="E30" s="8">
        <f>E29+$E$6</f>
        <v>2.8000000000000016</v>
      </c>
      <c r="F30" s="35">
        <v>2.0968986262887728</v>
      </c>
      <c r="G30" s="35">
        <v>2.0987585527526322</v>
      </c>
      <c r="H30" s="35">
        <f>_xll.xlInterp1D($B$7:$B$14,$C$7:$C$14,E30,"cspline",1,3,FALSE)</f>
        <v>2.0968986262887728</v>
      </c>
      <c r="I30" s="35">
        <f>_xll.xlInterp1D($B$7:$B$14,$C$7:$C$14,E30,"cspline",2,3,FALSE)</f>
        <v>2.0987585527526322</v>
      </c>
      <c r="J30" s="40">
        <v>1.7975999999999994</v>
      </c>
      <c r="K30" s="35">
        <v>1.7975999999999994</v>
      </c>
      <c r="L30" s="35">
        <f>_xll.xlInterp1D($B$7:$B$14,$C$7:$C$14,E30,"cspline",1,3,TRUE)</f>
        <v>1.7975999999999994</v>
      </c>
      <c r="M30" s="35">
        <f>_xll.xlInterp1D($B$7:$B$14,$C$7:$C$14,E30,"cspline",2,3,TRUE)</f>
        <v>1.7975999999999994</v>
      </c>
      <c r="O30" s="43">
        <f>_xll.qlInterpolationInterpolate($O$5,E30,TRUE)</f>
        <v>2.0987585527526322</v>
      </c>
      <c r="P30" s="47">
        <f t="shared" si="0"/>
        <v>0</v>
      </c>
      <c r="Q30" s="43">
        <f>_xll.qlInterpolationInterpolate($Q$5,E30,TRUE)</f>
        <v>1.7975999999999994</v>
      </c>
      <c r="R30" s="47">
        <f t="shared" si="1"/>
        <v>0</v>
      </c>
      <c r="V30" s="52"/>
      <c r="W30" s="52"/>
      <c r="X30" s="52"/>
      <c r="AB30" s="8">
        <f>AB29+$E$6</f>
        <v>2.8000000000000016</v>
      </c>
      <c r="AC30" s="35">
        <v>2.0968986262887728</v>
      </c>
      <c r="AD30" s="56">
        <v>2.0987585527526322</v>
      </c>
      <c r="AE30" s="35">
        <f>_xll.xlInterpCubicSpline($B$7:$B$14,$C$7:$C$14,AB30,1,3,FALSE)</f>
        <v>2.0968986262887728</v>
      </c>
      <c r="AF30" s="35">
        <f>_xll.xlInterpCubicSpline($B$7:$B$14,$C$7:$C$14,AB30,2,3,FALSE)</f>
        <v>2.0987585527526322</v>
      </c>
      <c r="AG30" s="35">
        <v>1.7975999999999994</v>
      </c>
      <c r="AH30" s="40">
        <v>2.0987585527526322</v>
      </c>
      <c r="AI30" s="35">
        <f>_xll.xlInterpCubicSpline($B$7:$B$14,$C$7:$C$14,AB30,1,3,TRUE)</f>
        <v>1.7975999999999994</v>
      </c>
      <c r="AJ30" s="35">
        <f>_xll.xlInterpCubicSpline($B$7:$B$14,$C$7:$C$14,AB30,2,3,TRUE)</f>
        <v>1.7975999999999994</v>
      </c>
    </row>
    <row r="31" spans="5:36" x14ac:dyDescent="0.25">
      <c r="E31" s="8">
        <f>E30+$E$6</f>
        <v>2.9000000000000017</v>
      </c>
      <c r="F31" s="35">
        <v>1.9366162546951473</v>
      </c>
      <c r="G31" s="35">
        <v>1.9372684930836332</v>
      </c>
      <c r="H31" s="35">
        <f>_xll.xlInterp1D($B$7:$B$14,$C$7:$C$14,E31,"cspline",1,3,FALSE)</f>
        <v>1.9366162546951473</v>
      </c>
      <c r="I31" s="35">
        <f>_xll.xlInterp1D($B$7:$B$14,$C$7:$C$14,E31,"cspline",2,3,FALSE)</f>
        <v>1.9372684930836332</v>
      </c>
      <c r="J31" s="40">
        <v>1.7541999999999991</v>
      </c>
      <c r="K31" s="35">
        <v>1.7541999999999991</v>
      </c>
      <c r="L31" s="35">
        <f>_xll.xlInterp1D($B$7:$B$14,$C$7:$C$14,E31,"cspline",1,3,TRUE)</f>
        <v>1.7541999999999991</v>
      </c>
      <c r="M31" s="35">
        <f>_xll.xlInterp1D($B$7:$B$14,$C$7:$C$14,E31,"cspline",2,3,TRUE)</f>
        <v>1.7541999999999991</v>
      </c>
      <c r="O31" s="43">
        <f>_xll.qlInterpolationInterpolate($O$5,E31,TRUE)</f>
        <v>1.9372684930836332</v>
      </c>
      <c r="P31" s="47">
        <f t="shared" si="0"/>
        <v>0</v>
      </c>
      <c r="Q31" s="43">
        <f>_xll.qlInterpolationInterpolate($Q$5,E31,TRUE)</f>
        <v>1.7541999999999991</v>
      </c>
      <c r="R31" s="47">
        <f t="shared" si="1"/>
        <v>0</v>
      </c>
      <c r="AB31" s="8">
        <f>AB30+$E$6</f>
        <v>2.9000000000000017</v>
      </c>
      <c r="AC31" s="35">
        <v>1.9366162546951473</v>
      </c>
      <c r="AD31" s="56">
        <v>1.9372684930836332</v>
      </c>
      <c r="AE31" s="35">
        <f>_xll.xlInterpCubicSpline($B$7:$B$14,$C$7:$C$14,AB31,1,3,FALSE)</f>
        <v>1.9366162546951473</v>
      </c>
      <c r="AF31" s="35">
        <f>_xll.xlInterpCubicSpline($B$7:$B$14,$C$7:$C$14,AB31,2,3,FALSE)</f>
        <v>1.9372684930836332</v>
      </c>
      <c r="AG31" s="35">
        <v>1.7541999999999991</v>
      </c>
      <c r="AH31" s="40">
        <v>1.9372684930836332</v>
      </c>
      <c r="AI31" s="35">
        <f>_xll.xlInterpCubicSpline($B$7:$B$14,$C$7:$C$14,AB31,1,3,TRUE)</f>
        <v>1.7541999999999991</v>
      </c>
      <c r="AJ31" s="35">
        <f>_xll.xlInterpCubicSpline($B$7:$B$14,$C$7:$C$14,AB31,2,3,TRUE)</f>
        <v>1.7541999999999991</v>
      </c>
    </row>
    <row r="32" spans="5:36" x14ac:dyDescent="0.25">
      <c r="E32" s="8">
        <f>E31+$E$6</f>
        <v>3.0000000000000018</v>
      </c>
      <c r="F32" s="35">
        <v>1.6999999999999951</v>
      </c>
      <c r="G32" s="35">
        <v>1.6999999999999951</v>
      </c>
      <c r="H32" s="35">
        <f>_xll.xlInterp1D($B$7:$B$14,$C$7:$C$14,E32,"cspline",1,3,FALSE)</f>
        <v>1.6999999999999951</v>
      </c>
      <c r="I32" s="35">
        <f>_xll.xlInterp1D($B$7:$B$14,$C$7:$C$14,E32,"cspline",2,3,FALSE)</f>
        <v>1.6999999999999951</v>
      </c>
      <c r="J32" s="40">
        <v>1.6999999999999988</v>
      </c>
      <c r="K32" s="35">
        <v>1.6999999999999988</v>
      </c>
      <c r="L32" s="35">
        <f>_xll.xlInterp1D($B$7:$B$14,$C$7:$C$14,E32,"cspline",1,3,TRUE)</f>
        <v>1.6999999999999988</v>
      </c>
      <c r="M32" s="35">
        <f>_xll.xlInterp1D($B$7:$B$14,$C$7:$C$14,E32,"cspline",2,3,TRUE)</f>
        <v>1.6999999999999988</v>
      </c>
      <c r="O32" s="43">
        <f>_xll.qlInterpolationInterpolate($O$5,E32,TRUE)</f>
        <v>1.6999999999999951</v>
      </c>
      <c r="P32" s="47">
        <f t="shared" si="0"/>
        <v>0</v>
      </c>
      <c r="Q32" s="43">
        <f>_xll.qlInterpolationInterpolate($Q$5,E32,TRUE)</f>
        <v>1.6999999999999988</v>
      </c>
      <c r="R32" s="47">
        <f t="shared" si="1"/>
        <v>0</v>
      </c>
      <c r="AB32" s="8">
        <f>AB31+$E$6</f>
        <v>3.0000000000000018</v>
      </c>
      <c r="AC32" s="35">
        <v>1.6999999999999951</v>
      </c>
      <c r="AD32" s="56">
        <v>1.6999999999999951</v>
      </c>
      <c r="AE32" s="35">
        <f>_xll.xlInterpCubicSpline($B$7:$B$14,$C$7:$C$14,AB32,1,3,FALSE)</f>
        <v>1.6999999999999951</v>
      </c>
      <c r="AF32" s="35">
        <f>_xll.xlInterpCubicSpline($B$7:$B$14,$C$7:$C$14,AB32,2,3,FALSE)</f>
        <v>1.6999999999999951</v>
      </c>
      <c r="AG32" s="35">
        <v>1.6999999999999988</v>
      </c>
      <c r="AH32" s="40">
        <v>1.6999999999999951</v>
      </c>
      <c r="AI32" s="35">
        <f>_xll.xlInterpCubicSpline($B$7:$B$14,$C$7:$C$14,AB32,1,3,TRUE)</f>
        <v>1.6999999999999988</v>
      </c>
      <c r="AJ32" s="35">
        <f>_xll.xlInterpCubicSpline($B$7:$B$14,$C$7:$C$14,AB32,2,3,TRUE)</f>
        <v>1.6999999999999988</v>
      </c>
    </row>
    <row r="33" spans="5:36" x14ac:dyDescent="0.25">
      <c r="E33" s="8">
        <f>E32+$E$6</f>
        <v>3.1000000000000019</v>
      </c>
      <c r="F33" s="35">
        <v>1.3999999999999946</v>
      </c>
      <c r="G33" s="35">
        <v>1.3999999999999946</v>
      </c>
      <c r="H33" s="35">
        <f>_xll.xlInterp1D($B$7:$B$14,$C$7:$C$14,E33,"cspline",1,3,FALSE)</f>
        <v>1.3999999999999946</v>
      </c>
      <c r="I33" s="35">
        <f>_xll.xlInterp1D($B$7:$B$14,$C$7:$C$14,E33,"cspline",2,3,FALSE)</f>
        <v>1.3999999999999946</v>
      </c>
      <c r="J33" s="40">
        <v>1.3999999999999979</v>
      </c>
      <c r="K33" s="35">
        <v>1.3999999999999979</v>
      </c>
      <c r="L33" s="35">
        <f>_xll.xlInterp1D($B$7:$B$14,$C$7:$C$14,E33,"cspline",1,3,TRUE)</f>
        <v>1.3999999999999979</v>
      </c>
      <c r="M33" s="35">
        <f>_xll.xlInterp1D($B$7:$B$14,$C$7:$C$14,E33,"cspline",2,3,TRUE)</f>
        <v>1.3999999999999979</v>
      </c>
      <c r="O33" s="43">
        <f>_xll.qlInterpolationInterpolate($O$5,E33,TRUE)</f>
        <v>1.3999999999999946</v>
      </c>
      <c r="P33" s="47">
        <f t="shared" si="0"/>
        <v>0</v>
      </c>
      <c r="Q33" s="43">
        <f>_xll.qlInterpolationInterpolate($Q$5,E33,TRUE)</f>
        <v>1.3999999999999979</v>
      </c>
      <c r="R33" s="47">
        <f t="shared" si="1"/>
        <v>0</v>
      </c>
      <c r="AB33" s="8">
        <f>AB32+$E$6</f>
        <v>3.1000000000000019</v>
      </c>
      <c r="AC33" s="35">
        <v>1.3999999999999946</v>
      </c>
      <c r="AD33" s="56">
        <v>1.3999999999999946</v>
      </c>
      <c r="AE33" s="35">
        <f>_xll.xlInterpCubicSpline($B$7:$B$14,$C$7:$C$14,AB33,1,3,FALSE)</f>
        <v>1.3999999999999946</v>
      </c>
      <c r="AF33" s="35">
        <f>_xll.xlInterpCubicSpline($B$7:$B$14,$C$7:$C$14,AB33,2,3,FALSE)</f>
        <v>1.3999999999999946</v>
      </c>
      <c r="AG33" s="35">
        <v>1.3999999999999979</v>
      </c>
      <c r="AH33" s="40">
        <v>1.3999999999999946</v>
      </c>
      <c r="AI33" s="35">
        <f>_xll.xlInterpCubicSpline($B$7:$B$14,$C$7:$C$14,AB33,1,3,TRUE)</f>
        <v>1.3999999999999979</v>
      </c>
      <c r="AJ33" s="35">
        <f>_xll.xlInterpCubicSpline($B$7:$B$14,$C$7:$C$14,AB33,2,3,TRUE)</f>
        <v>1.3999999999999979</v>
      </c>
    </row>
    <row r="34" spans="5:36" x14ac:dyDescent="0.25">
      <c r="E34" s="8">
        <f>E33+$E$6</f>
        <v>3.200000000000002</v>
      </c>
      <c r="F34" s="35">
        <v>1.1215214368100446</v>
      </c>
      <c r="G34" s="35">
        <v>1.121726562971507</v>
      </c>
      <c r="H34" s="35">
        <f>_xll.xlInterp1D($B$7:$B$14,$C$7:$C$14,E34,"cspline",1,3,FALSE)</f>
        <v>1.1215214368100446</v>
      </c>
      <c r="I34" s="35">
        <f>_xll.xlInterp1D($B$7:$B$14,$C$7:$C$14,E34,"cspline",2,3,FALSE)</f>
        <v>1.121726562971507</v>
      </c>
      <c r="J34" s="40">
        <v>1.2983288793103429</v>
      </c>
      <c r="K34" s="35">
        <v>1.2983288793103429</v>
      </c>
      <c r="L34" s="35">
        <f>_xll.xlInterp1D($B$7:$B$14,$C$7:$C$14,E34,"cspline",1,3,TRUE)</f>
        <v>1.2983288793103429</v>
      </c>
      <c r="M34" s="35">
        <f>_xll.xlInterp1D($B$7:$B$14,$C$7:$C$14,E34,"cspline",2,3,TRUE)</f>
        <v>1.2983288793103429</v>
      </c>
      <c r="O34" s="43">
        <f>_xll.qlInterpolationInterpolate($O$5,E34,TRUE)</f>
        <v>1.121726562971507</v>
      </c>
      <c r="P34" s="47">
        <f t="shared" si="0"/>
        <v>0</v>
      </c>
      <c r="Q34" s="43">
        <f>_xll.qlInterpolationInterpolate($Q$5,E34,TRUE)</f>
        <v>1.2983288793103429</v>
      </c>
      <c r="R34" s="47">
        <f t="shared" si="1"/>
        <v>0</v>
      </c>
      <c r="AB34" s="8">
        <f>AB33+$E$6</f>
        <v>3.200000000000002</v>
      </c>
      <c r="AC34" s="35">
        <v>1.1215214368100446</v>
      </c>
      <c r="AD34" s="56">
        <v>1.121726562971507</v>
      </c>
      <c r="AE34" s="35">
        <f>_xll.xlInterpCubicSpline($B$7:$B$14,$C$7:$C$14,AB34,1,3,FALSE)</f>
        <v>1.1215214368100446</v>
      </c>
      <c r="AF34" s="35">
        <f>_xll.xlInterpCubicSpline($B$7:$B$14,$C$7:$C$14,AB34,2,3,FALSE)</f>
        <v>1.121726562971507</v>
      </c>
      <c r="AG34" s="35">
        <v>1.2983288793103429</v>
      </c>
      <c r="AH34" s="40">
        <v>1.121726562971507</v>
      </c>
      <c r="AI34" s="35">
        <f>_xll.xlInterpCubicSpline($B$7:$B$14,$C$7:$C$14,AB34,1,3,TRUE)</f>
        <v>1.2983288793103429</v>
      </c>
      <c r="AJ34" s="35">
        <f>_xll.xlInterpCubicSpline($B$7:$B$14,$C$7:$C$14,AB34,2,3,TRUE)</f>
        <v>1.2983288793103429</v>
      </c>
    </row>
    <row r="35" spans="5:36" x14ac:dyDescent="0.25">
      <c r="E35" s="8">
        <f>E34+$E$6</f>
        <v>3.300000000000002</v>
      </c>
      <c r="F35" s="35">
        <v>0.88442982879061105</v>
      </c>
      <c r="G35" s="35">
        <v>0.88491036328387374</v>
      </c>
      <c r="H35" s="35">
        <f>_xll.xlInterp1D($B$7:$B$14,$C$7:$C$14,E35,"cspline",1,3,FALSE)</f>
        <v>0.88442982879061105</v>
      </c>
      <c r="I35" s="35">
        <f>_xll.xlInterp1D($B$7:$B$14,$C$7:$C$14,E35,"cspline",2,3,FALSE)</f>
        <v>0.88491036328387374</v>
      </c>
      <c r="J35" s="40">
        <v>1.207131034482757</v>
      </c>
      <c r="K35" s="35">
        <v>1.207131034482757</v>
      </c>
      <c r="L35" s="35">
        <f>_xll.xlInterp1D($B$7:$B$14,$C$7:$C$14,E35,"cspline",1,3,TRUE)</f>
        <v>1.207131034482757</v>
      </c>
      <c r="M35" s="35">
        <f>_xll.xlInterp1D($B$7:$B$14,$C$7:$C$14,E35,"cspline",2,3,TRUE)</f>
        <v>1.207131034482757</v>
      </c>
      <c r="O35" s="43">
        <f>_xll.qlInterpolationInterpolate($O$5,E35,TRUE)</f>
        <v>0.88491036328387374</v>
      </c>
      <c r="P35" s="47">
        <f t="shared" si="0"/>
        <v>0</v>
      </c>
      <c r="Q35" s="43">
        <f>_xll.qlInterpolationInterpolate($Q$5,E35,TRUE)</f>
        <v>1.207131034482757</v>
      </c>
      <c r="R35" s="47">
        <f t="shared" si="1"/>
        <v>0</v>
      </c>
      <c r="AB35" s="8">
        <f>AB34+$E$6</f>
        <v>3.300000000000002</v>
      </c>
      <c r="AC35" s="35">
        <v>0.88442982879061105</v>
      </c>
      <c r="AD35" s="56">
        <v>0.88491036328387374</v>
      </c>
      <c r="AE35" s="35">
        <f>_xll.xlInterpCubicSpline($B$7:$B$14,$C$7:$C$14,AB35,1,3,FALSE)</f>
        <v>0.88442982879061105</v>
      </c>
      <c r="AF35" s="35">
        <f>_xll.xlInterpCubicSpline($B$7:$B$14,$C$7:$C$14,AB35,2,3,FALSE)</f>
        <v>0.88491036328387374</v>
      </c>
      <c r="AG35" s="35">
        <v>1.207131034482757</v>
      </c>
      <c r="AH35" s="40">
        <v>0.88491036328387374</v>
      </c>
      <c r="AI35" s="35">
        <f>_xll.xlInterpCubicSpline($B$7:$B$14,$C$7:$C$14,AB35,1,3,TRUE)</f>
        <v>1.207131034482757</v>
      </c>
      <c r="AJ35" s="35">
        <f>_xll.xlInterpCubicSpline($B$7:$B$14,$C$7:$C$14,AB35,2,3,TRUE)</f>
        <v>1.207131034482757</v>
      </c>
    </row>
    <row r="36" spans="5:36" x14ac:dyDescent="0.25">
      <c r="E36" s="8">
        <f>E35+$E$6</f>
        <v>3.4000000000000021</v>
      </c>
      <c r="F36" s="35">
        <v>0.68644978101309817</v>
      </c>
      <c r="G36" s="35">
        <v>0.687260693608856</v>
      </c>
      <c r="H36" s="35">
        <f>_xll.xlInterp1D($B$7:$B$14,$C$7:$C$14,E36,"cspline",1,3,FALSE)</f>
        <v>0.68644978101309817</v>
      </c>
      <c r="I36" s="35">
        <f>_xll.xlInterp1D($B$7:$B$14,$C$7:$C$14,E36,"cspline",2,3,FALSE)</f>
        <v>0.687260693608856</v>
      </c>
      <c r="J36" s="40">
        <v>1.12618146551724</v>
      </c>
      <c r="K36" s="35">
        <v>1.12618146551724</v>
      </c>
      <c r="L36" s="35">
        <f>_xll.xlInterp1D($B$7:$B$14,$C$7:$C$14,E36,"cspline",1,3,TRUE)</f>
        <v>1.12618146551724</v>
      </c>
      <c r="M36" s="35">
        <f>_xll.xlInterp1D($B$7:$B$14,$C$7:$C$14,E36,"cspline",2,3,TRUE)</f>
        <v>1.12618146551724</v>
      </c>
      <c r="O36" s="43">
        <f>_xll.qlInterpolationInterpolate($O$5,E36,TRUE)</f>
        <v>0.687260693608856</v>
      </c>
      <c r="P36" s="47">
        <f t="shared" si="0"/>
        <v>0</v>
      </c>
      <c r="Q36" s="43">
        <f>_xll.qlInterpolationInterpolate($Q$5,E36,TRUE)</f>
        <v>1.12618146551724</v>
      </c>
      <c r="R36" s="47">
        <f t="shared" si="1"/>
        <v>0</v>
      </c>
      <c r="AB36" s="8">
        <f>AB35+$E$6</f>
        <v>3.4000000000000021</v>
      </c>
      <c r="AC36" s="35">
        <v>0.68644978101309817</v>
      </c>
      <c r="AD36" s="56">
        <v>0.687260693608856</v>
      </c>
      <c r="AE36" s="35">
        <f>_xll.xlInterpCubicSpline($B$7:$B$14,$C$7:$C$14,AB36,1,3,FALSE)</f>
        <v>0.68644978101309817</v>
      </c>
      <c r="AF36" s="35">
        <f>_xll.xlInterpCubicSpline($B$7:$B$14,$C$7:$C$14,AB36,2,3,FALSE)</f>
        <v>0.687260693608856</v>
      </c>
      <c r="AG36" s="35">
        <v>1.12618146551724</v>
      </c>
      <c r="AH36" s="40">
        <v>0.687260693608856</v>
      </c>
      <c r="AI36" s="35">
        <f>_xll.xlInterpCubicSpline($B$7:$B$14,$C$7:$C$14,AB36,1,3,TRUE)</f>
        <v>1.12618146551724</v>
      </c>
      <c r="AJ36" s="35">
        <f>_xll.xlInterpCubicSpline($B$7:$B$14,$C$7:$C$14,AB36,2,3,TRUE)</f>
        <v>1.12618146551724</v>
      </c>
    </row>
    <row r="37" spans="5:36" x14ac:dyDescent="0.25">
      <c r="E37" s="8">
        <f>E36+$E$6</f>
        <v>3.5000000000000022</v>
      </c>
      <c r="F37" s="35">
        <v>0.52530589854891074</v>
      </c>
      <c r="G37" s="35">
        <v>0.52648684661821443</v>
      </c>
      <c r="H37" s="35">
        <f>_xll.xlInterp1D($B$7:$B$14,$C$7:$C$14,E37,"cspline",1,3,FALSE)</f>
        <v>0.52530589854891074</v>
      </c>
      <c r="I37" s="35">
        <f>_xll.xlInterp1D($B$7:$B$14,$C$7:$C$14,E37,"cspline",2,3,FALSE)</f>
        <v>0.52648684661821443</v>
      </c>
      <c r="J37" s="40">
        <v>1.0552551724137917</v>
      </c>
      <c r="K37" s="35">
        <v>1.0552551724137917</v>
      </c>
      <c r="L37" s="35">
        <f>_xll.xlInterp1D($B$7:$B$14,$C$7:$C$14,E37,"cspline",1,3,TRUE)</f>
        <v>1.0552551724137917</v>
      </c>
      <c r="M37" s="35">
        <f>_xll.xlInterp1D($B$7:$B$14,$C$7:$C$14,E37,"cspline",2,3,TRUE)</f>
        <v>1.0552551724137917</v>
      </c>
      <c r="O37" s="43">
        <f>_xll.qlInterpolationInterpolate($O$5,E37,TRUE)</f>
        <v>0.52648684661821443</v>
      </c>
      <c r="P37" s="47">
        <f t="shared" si="0"/>
        <v>0</v>
      </c>
      <c r="Q37" s="43">
        <f>_xll.qlInterpolationInterpolate($Q$5,E37,TRUE)</f>
        <v>1.0552551724137917</v>
      </c>
      <c r="R37" s="47">
        <f t="shared" si="1"/>
        <v>0</v>
      </c>
      <c r="AB37" s="8">
        <f>AB36+$E$6</f>
        <v>3.5000000000000022</v>
      </c>
      <c r="AC37" s="35">
        <v>0.52530589854891074</v>
      </c>
      <c r="AD37" s="56">
        <v>0.52648684661821443</v>
      </c>
      <c r="AE37" s="35">
        <f>_xll.xlInterpCubicSpline($B$7:$B$14,$C$7:$C$14,AB37,1,3,FALSE)</f>
        <v>0.52530589854891074</v>
      </c>
      <c r="AF37" s="35">
        <f>_xll.xlInterpCubicSpline($B$7:$B$14,$C$7:$C$14,AB37,2,3,FALSE)</f>
        <v>0.52648684661821443</v>
      </c>
      <c r="AG37" s="35">
        <v>1.0552551724137917</v>
      </c>
      <c r="AH37" s="40">
        <v>0.52648684661821443</v>
      </c>
      <c r="AI37" s="35">
        <f>_xll.xlInterpCubicSpline($B$7:$B$14,$C$7:$C$14,AB37,1,3,TRUE)</f>
        <v>1.0552551724137917</v>
      </c>
      <c r="AJ37" s="35">
        <f>_xll.xlInterpCubicSpline($B$7:$B$14,$C$7:$C$14,AB37,2,3,TRUE)</f>
        <v>1.0552551724137917</v>
      </c>
    </row>
    <row r="38" spans="5:36" x14ac:dyDescent="0.25">
      <c r="E38" s="8">
        <f>E37+$E$6</f>
        <v>3.6000000000000023</v>
      </c>
      <c r="F38" s="35">
        <v>0.39872278646945247</v>
      </c>
      <c r="G38" s="35">
        <v>0.40029811498370993</v>
      </c>
      <c r="H38" s="35">
        <f>_xll.xlInterp1D($B$7:$B$14,$C$7:$C$14,E38,"cspline",1,3,FALSE)</f>
        <v>0.39872278646945247</v>
      </c>
      <c r="I38" s="35">
        <f>_xll.xlInterp1D($B$7:$B$14,$C$7:$C$14,E38,"cspline",2,3,FALSE)</f>
        <v>0.40029811498370993</v>
      </c>
      <c r="J38" s="40">
        <v>0.99412715517241268</v>
      </c>
      <c r="K38" s="35">
        <v>0.99412715517241268</v>
      </c>
      <c r="L38" s="35">
        <f>_xll.xlInterp1D($B$7:$B$14,$C$7:$C$14,E38,"cspline",1,3,TRUE)</f>
        <v>0.99412715517241268</v>
      </c>
      <c r="M38" s="35">
        <f>_xll.xlInterp1D($B$7:$B$14,$C$7:$C$14,E38,"cspline",2,3,TRUE)</f>
        <v>0.99412715517241268</v>
      </c>
      <c r="O38" s="43">
        <f>_xll.qlInterpolationInterpolate($O$5,E38,TRUE)</f>
        <v>0.40029811498370993</v>
      </c>
      <c r="P38" s="47">
        <f t="shared" si="0"/>
        <v>0</v>
      </c>
      <c r="Q38" s="43">
        <f>_xll.qlInterpolationInterpolate($Q$5,E38,TRUE)</f>
        <v>0.99412715517241268</v>
      </c>
      <c r="R38" s="47">
        <f t="shared" si="1"/>
        <v>0</v>
      </c>
      <c r="AB38" s="8">
        <f>AB37+$E$6</f>
        <v>3.6000000000000023</v>
      </c>
      <c r="AC38" s="35">
        <v>0.39872278646945247</v>
      </c>
      <c r="AD38" s="56">
        <v>0.40029811498370993</v>
      </c>
      <c r="AE38" s="35">
        <f>_xll.xlInterpCubicSpline($B$7:$B$14,$C$7:$C$14,AB38,1,3,FALSE)</f>
        <v>0.39872278646945247</v>
      </c>
      <c r="AF38" s="35">
        <f>_xll.xlInterpCubicSpline($B$7:$B$14,$C$7:$C$14,AB38,2,3,FALSE)</f>
        <v>0.40029811498370993</v>
      </c>
      <c r="AG38" s="35">
        <v>0.99412715517241268</v>
      </c>
      <c r="AH38" s="40">
        <v>0.40029811498370993</v>
      </c>
      <c r="AI38" s="35">
        <f>_xll.xlInterpCubicSpline($B$7:$B$14,$C$7:$C$14,AB38,1,3,TRUE)</f>
        <v>0.99412715517241268</v>
      </c>
      <c r="AJ38" s="35">
        <f>_xll.xlInterpCubicSpline($B$7:$B$14,$C$7:$C$14,AB38,2,3,TRUE)</f>
        <v>0.99412715517241268</v>
      </c>
    </row>
    <row r="39" spans="5:36" x14ac:dyDescent="0.25">
      <c r="E39" s="8">
        <f>E38+$E$6</f>
        <v>3.7000000000000024</v>
      </c>
      <c r="F39" s="35">
        <v>0.30442504984612762</v>
      </c>
      <c r="G39" s="35">
        <v>0.30640379137710361</v>
      </c>
      <c r="H39" s="35">
        <f>_xll.xlInterp1D($B$7:$B$14,$C$7:$C$14,E39,"cspline",1,3,FALSE)</f>
        <v>0.30442504984612762</v>
      </c>
      <c r="I39" s="35">
        <f>_xll.xlInterp1D($B$7:$B$14,$C$7:$C$14,E39,"cspline",2,3,FALSE)</f>
        <v>0.30640379137710361</v>
      </c>
      <c r="J39" s="40">
        <v>0.94257241379310264</v>
      </c>
      <c r="K39" s="35">
        <v>0.94257241379310264</v>
      </c>
      <c r="L39" s="35">
        <f>_xll.xlInterp1D($B$7:$B$14,$C$7:$C$14,E39,"cspline",1,3,TRUE)</f>
        <v>0.94257241379310264</v>
      </c>
      <c r="M39" s="35">
        <f>_xll.xlInterp1D($B$7:$B$14,$C$7:$C$14,E39,"cspline",2,3,TRUE)</f>
        <v>0.94257241379310264</v>
      </c>
      <c r="O39" s="43">
        <f>_xll.qlInterpolationInterpolate($O$5,E39,TRUE)</f>
        <v>0.30640379137710361</v>
      </c>
      <c r="P39" s="47">
        <f t="shared" si="0"/>
        <v>0</v>
      </c>
      <c r="Q39" s="43">
        <f>_xll.qlInterpolationInterpolate($Q$5,E39,TRUE)</f>
        <v>0.94257241379310264</v>
      </c>
      <c r="R39" s="47">
        <f t="shared" si="1"/>
        <v>0</v>
      </c>
      <c r="AB39" s="8">
        <f>AB38+$E$6</f>
        <v>3.7000000000000024</v>
      </c>
      <c r="AC39" s="35">
        <v>0.30442504984612762</v>
      </c>
      <c r="AD39" s="56">
        <v>0.30640379137710361</v>
      </c>
      <c r="AE39" s="35">
        <f>_xll.xlInterpCubicSpline($B$7:$B$14,$C$7:$C$14,AB39,1,3,FALSE)</f>
        <v>0.30442504984612762</v>
      </c>
      <c r="AF39" s="35">
        <f>_xll.xlInterpCubicSpline($B$7:$B$14,$C$7:$C$14,AB39,2,3,FALSE)</f>
        <v>0.30640379137710361</v>
      </c>
      <c r="AG39" s="35">
        <v>0.94257241379310264</v>
      </c>
      <c r="AH39" s="40">
        <v>0.30640379137710361</v>
      </c>
      <c r="AI39" s="35">
        <f>_xll.xlInterpCubicSpline($B$7:$B$14,$C$7:$C$14,AB39,1,3,TRUE)</f>
        <v>0.94257241379310264</v>
      </c>
      <c r="AJ39" s="35">
        <f>_xll.xlInterpCubicSpline($B$7:$B$14,$C$7:$C$14,AB39,2,3,TRUE)</f>
        <v>0.94257241379310264</v>
      </c>
    </row>
    <row r="40" spans="5:36" x14ac:dyDescent="0.25">
      <c r="E40" s="8">
        <f>E39+$E$6</f>
        <v>3.8000000000000025</v>
      </c>
      <c r="F40" s="35">
        <v>0.24013729375034099</v>
      </c>
      <c r="G40" s="35">
        <v>0.24251316847015603</v>
      </c>
      <c r="H40" s="35">
        <f>_xll.xlInterp1D($B$7:$B$14,$C$7:$C$14,E40,"cspline",1,3,FALSE)</f>
        <v>0.24013729375034099</v>
      </c>
      <c r="I40" s="35">
        <f>_xll.xlInterp1D($B$7:$B$14,$C$7:$C$14,E40,"cspline",2,3,FALSE)</f>
        <v>0.24251316847015603</v>
      </c>
      <c r="J40" s="40">
        <v>0.90036594827586136</v>
      </c>
      <c r="K40" s="35">
        <v>0.90036594827586136</v>
      </c>
      <c r="L40" s="35">
        <f>_xll.xlInterp1D($B$7:$B$14,$C$7:$C$14,E40,"cspline",1,3,TRUE)</f>
        <v>0.90036594827586136</v>
      </c>
      <c r="M40" s="35">
        <f>_xll.xlInterp1D($B$7:$B$14,$C$7:$C$14,E40,"cspline",2,3,TRUE)</f>
        <v>0.90036594827586136</v>
      </c>
      <c r="O40" s="43">
        <f>_xll.qlInterpolationInterpolate($O$5,E40,TRUE)</f>
        <v>0.24251316847015603</v>
      </c>
      <c r="P40" s="47">
        <f t="shared" si="0"/>
        <v>0</v>
      </c>
      <c r="Q40" s="43">
        <f>_xll.qlInterpolationInterpolate($Q$5,E40,TRUE)</f>
        <v>0.90036594827586136</v>
      </c>
      <c r="R40" s="47">
        <f t="shared" si="1"/>
        <v>0</v>
      </c>
      <c r="AB40" s="8">
        <f>AB39+$E$6</f>
        <v>3.8000000000000025</v>
      </c>
      <c r="AC40" s="35">
        <v>0.24013729375034099</v>
      </c>
      <c r="AD40" s="56">
        <v>0.24251316847015603</v>
      </c>
      <c r="AE40" s="35">
        <f>_xll.xlInterpCubicSpline($B$7:$B$14,$C$7:$C$14,AB40,1,3,FALSE)</f>
        <v>0.24013729375034099</v>
      </c>
      <c r="AF40" s="35">
        <f>_xll.xlInterpCubicSpline($B$7:$B$14,$C$7:$C$14,AB40,2,3,FALSE)</f>
        <v>0.24251316847015603</v>
      </c>
      <c r="AG40" s="35">
        <v>0.90036594827586136</v>
      </c>
      <c r="AH40" s="40">
        <v>0.24251316847015603</v>
      </c>
      <c r="AI40" s="35">
        <f>_xll.xlInterpCubicSpline($B$7:$B$14,$C$7:$C$14,AB40,1,3,TRUE)</f>
        <v>0.90036594827586136</v>
      </c>
      <c r="AJ40" s="35">
        <f>_xll.xlInterpCubicSpline($B$7:$B$14,$C$7:$C$14,AB40,2,3,TRUE)</f>
        <v>0.90036594827586136</v>
      </c>
    </row>
    <row r="41" spans="5:36" x14ac:dyDescent="0.25">
      <c r="E41" s="8">
        <f>E40+$E$6</f>
        <v>3.9000000000000026</v>
      </c>
      <c r="F41" s="35">
        <v>0.20358412325349629</v>
      </c>
      <c r="G41" s="35">
        <v>0.20633553893462842</v>
      </c>
      <c r="H41" s="35">
        <f>_xll.xlInterp1D($B$7:$B$14,$C$7:$C$14,E41,"cspline",1,3,FALSE)</f>
        <v>0.20358412325349629</v>
      </c>
      <c r="I41" s="35">
        <f>_xll.xlInterp1D($B$7:$B$14,$C$7:$C$14,E41,"cspline",2,3,FALSE)</f>
        <v>0.20633553893462842</v>
      </c>
      <c r="J41" s="40">
        <v>0.86728275862068915</v>
      </c>
      <c r="K41" s="35">
        <v>0.86728275862068915</v>
      </c>
      <c r="L41" s="35">
        <f>_xll.xlInterp1D($B$7:$B$14,$C$7:$C$14,E41,"cspline",1,3,TRUE)</f>
        <v>0.86728275862068915</v>
      </c>
      <c r="M41" s="35">
        <f>_xll.xlInterp1D($B$7:$B$14,$C$7:$C$14,E41,"cspline",2,3,TRUE)</f>
        <v>0.86728275862068915</v>
      </c>
      <c r="O41" s="43">
        <f>_xll.qlInterpolationInterpolate($O$5,E41,TRUE)</f>
        <v>0.20633553893462842</v>
      </c>
      <c r="P41" s="47">
        <f t="shared" si="0"/>
        <v>0</v>
      </c>
      <c r="Q41" s="43">
        <f>_xll.qlInterpolationInterpolate($Q$5,E41,TRUE)</f>
        <v>0.86728275862068915</v>
      </c>
      <c r="R41" s="47">
        <f t="shared" si="1"/>
        <v>0</v>
      </c>
      <c r="AB41" s="8">
        <f>AB40+$E$6</f>
        <v>3.9000000000000026</v>
      </c>
      <c r="AC41" s="35">
        <v>0.20358412325349629</v>
      </c>
      <c r="AD41" s="56">
        <v>0.20633553893462842</v>
      </c>
      <c r="AE41" s="35">
        <f>_xll.xlInterpCubicSpline($B$7:$B$14,$C$7:$C$14,AB41,1,3,FALSE)</f>
        <v>0.20358412325349629</v>
      </c>
      <c r="AF41" s="35">
        <f>_xll.xlInterpCubicSpline($B$7:$B$14,$C$7:$C$14,AB41,2,3,FALSE)</f>
        <v>0.20633553893462842</v>
      </c>
      <c r="AG41" s="35">
        <v>0.86728275862068915</v>
      </c>
      <c r="AH41" s="40">
        <v>0.20633553893462842</v>
      </c>
      <c r="AI41" s="35">
        <f>_xll.xlInterpCubicSpline($B$7:$B$14,$C$7:$C$14,AB41,1,3,TRUE)</f>
        <v>0.86728275862068915</v>
      </c>
      <c r="AJ41" s="35">
        <f>_xll.xlInterpCubicSpline($B$7:$B$14,$C$7:$C$14,AB41,2,3,TRUE)</f>
        <v>0.86728275862068915</v>
      </c>
    </row>
    <row r="42" spans="5:36" x14ac:dyDescent="0.25">
      <c r="E42" s="8">
        <f>E41+$E$6</f>
        <v>4.0000000000000027</v>
      </c>
      <c r="F42" s="35">
        <v>0.19249014342699811</v>
      </c>
      <c r="G42" s="35">
        <v>0.19558019544228133</v>
      </c>
      <c r="H42" s="35">
        <f>_xll.xlInterp1D($B$7:$B$14,$C$7:$C$14,E42,"cspline",1,3,FALSE)</f>
        <v>0.19249014342699811</v>
      </c>
      <c r="I42" s="35">
        <f>_xll.xlInterp1D($B$7:$B$14,$C$7:$C$14,E42,"cspline",2,3,FALSE)</f>
        <v>0.19558019544228133</v>
      </c>
      <c r="J42" s="40">
        <v>0.84309784482758587</v>
      </c>
      <c r="K42" s="35">
        <v>0.84309784482758587</v>
      </c>
      <c r="L42" s="35">
        <f>_xll.xlInterp1D($B$7:$B$14,$C$7:$C$14,E42,"cspline",1,3,TRUE)</f>
        <v>0.84309784482758587</v>
      </c>
      <c r="M42" s="35">
        <f>_xll.xlInterp1D($B$7:$B$14,$C$7:$C$14,E42,"cspline",2,3,TRUE)</f>
        <v>0.84309784482758587</v>
      </c>
      <c r="O42" s="43">
        <f>_xll.qlInterpolationInterpolate($O$5,E42,TRUE)</f>
        <v>0.19558019544228133</v>
      </c>
      <c r="P42" s="47">
        <f t="shared" si="0"/>
        <v>0</v>
      </c>
      <c r="Q42" s="43">
        <f>_xll.qlInterpolationInterpolate($Q$5,E42,TRUE)</f>
        <v>0.84309784482758587</v>
      </c>
      <c r="R42" s="47">
        <f t="shared" si="1"/>
        <v>0</v>
      </c>
      <c r="AB42" s="8">
        <f>AB41+$E$6</f>
        <v>4.0000000000000027</v>
      </c>
      <c r="AC42" s="35">
        <v>0.19249014342699811</v>
      </c>
      <c r="AD42" s="56">
        <v>0.19558019544228133</v>
      </c>
      <c r="AE42" s="35">
        <f>_xll.xlInterpCubicSpline($B$7:$B$14,$C$7:$C$14,AB42,1,3,FALSE)</f>
        <v>0.19249014342699811</v>
      </c>
      <c r="AF42" s="35">
        <f>_xll.xlInterpCubicSpline($B$7:$B$14,$C$7:$C$14,AB42,2,3,FALSE)</f>
        <v>0.19558019544228133</v>
      </c>
      <c r="AG42" s="35">
        <v>0.84309784482758587</v>
      </c>
      <c r="AH42" s="40">
        <v>0.19558019544228133</v>
      </c>
      <c r="AI42" s="35">
        <f>_xll.xlInterpCubicSpline($B$7:$B$14,$C$7:$C$14,AB42,1,3,TRUE)</f>
        <v>0.84309784482758587</v>
      </c>
      <c r="AJ42" s="35">
        <f>_xll.xlInterpCubicSpline($B$7:$B$14,$C$7:$C$14,AB42,2,3,TRUE)</f>
        <v>0.84309784482758587</v>
      </c>
    </row>
    <row r="43" spans="5:36" x14ac:dyDescent="0.25">
      <c r="E43" s="8">
        <f>E42+$E$6</f>
        <v>4.1000000000000023</v>
      </c>
      <c r="F43" s="35">
        <v>0.20457995934225082</v>
      </c>
      <c r="G43" s="35">
        <v>0.20795643066487579</v>
      </c>
      <c r="H43" s="35">
        <f>_xll.xlInterp1D($B$7:$B$14,$C$7:$C$14,E43,"cspline",1,3,FALSE)</f>
        <v>0.20457995934225082</v>
      </c>
      <c r="I43" s="35">
        <f>_xll.xlInterp1D($B$7:$B$14,$C$7:$C$14,E43,"cspline",2,3,FALSE)</f>
        <v>0.20795643066487579</v>
      </c>
      <c r="J43" s="40">
        <v>0.82758620689655182</v>
      </c>
      <c r="K43" s="35">
        <v>0.82758620689655182</v>
      </c>
      <c r="L43" s="35">
        <f>_xll.xlInterp1D($B$7:$B$14,$C$7:$C$14,E43,"cspline",1,3,TRUE)</f>
        <v>0.82758620689655182</v>
      </c>
      <c r="M43" s="35">
        <f>_xll.xlInterp1D($B$7:$B$14,$C$7:$C$14,E43,"cspline",2,3,TRUE)</f>
        <v>0.82758620689655182</v>
      </c>
      <c r="O43" s="43">
        <f>_xll.qlInterpolationInterpolate($O$5,E43,TRUE)</f>
        <v>0.20795643066487579</v>
      </c>
      <c r="P43" s="47">
        <f t="shared" si="0"/>
        <v>0</v>
      </c>
      <c r="Q43" s="43">
        <f>_xll.qlInterpolationInterpolate($Q$5,E43,TRUE)</f>
        <v>0.82758620689655182</v>
      </c>
      <c r="R43" s="47">
        <f t="shared" si="1"/>
        <v>0</v>
      </c>
      <c r="AB43" s="8">
        <f>AB42+$E$6</f>
        <v>4.1000000000000023</v>
      </c>
      <c r="AC43" s="35">
        <v>0.20457995934225082</v>
      </c>
      <c r="AD43" s="56">
        <v>0.20795643066487579</v>
      </c>
      <c r="AE43" s="35">
        <f>_xll.xlInterpCubicSpline($B$7:$B$14,$C$7:$C$14,AB43,1,3,FALSE)</f>
        <v>0.20457995934225082</v>
      </c>
      <c r="AF43" s="35">
        <f>_xll.xlInterpCubicSpline($B$7:$B$14,$C$7:$C$14,AB43,2,3,FALSE)</f>
        <v>0.20795643066487579</v>
      </c>
      <c r="AG43" s="35">
        <v>0.82758620689655182</v>
      </c>
      <c r="AH43" s="40">
        <v>0.20795643066487579</v>
      </c>
      <c r="AI43" s="35">
        <f>_xll.xlInterpCubicSpline($B$7:$B$14,$C$7:$C$14,AB43,1,3,TRUE)</f>
        <v>0.82758620689655182</v>
      </c>
      <c r="AJ43" s="35">
        <f>_xll.xlInterpCubicSpline($B$7:$B$14,$C$7:$C$14,AB43,2,3,TRUE)</f>
        <v>0.82758620689655182</v>
      </c>
    </row>
    <row r="44" spans="5:36" x14ac:dyDescent="0.25">
      <c r="E44" s="8">
        <f>E43+$E$6</f>
        <v>4.200000000000002</v>
      </c>
      <c r="F44" s="35">
        <v>0.2375781760706579</v>
      </c>
      <c r="G44" s="35">
        <v>0.24117353727417257</v>
      </c>
      <c r="H44" s="35">
        <f>_xll.xlInterp1D($B$7:$B$14,$C$7:$C$14,E44,"cspline",1,3,FALSE)</f>
        <v>0.2375781760706579</v>
      </c>
      <c r="I44" s="35">
        <f>_xll.xlInterp1D($B$7:$B$14,$C$7:$C$14,E44,"cspline",2,3,FALSE)</f>
        <v>0.24117353727417257</v>
      </c>
      <c r="J44" s="40">
        <v>0.82052284482758642</v>
      </c>
      <c r="K44" s="35">
        <v>0.82052284482758642</v>
      </c>
      <c r="L44" s="35">
        <f>_xll.xlInterp1D($B$7:$B$14,$C$7:$C$14,E44,"cspline",1,3,TRUE)</f>
        <v>0.82052284482758642</v>
      </c>
      <c r="M44" s="35">
        <f>_xll.xlInterp1D($B$7:$B$14,$C$7:$C$14,E44,"cspline",2,3,TRUE)</f>
        <v>0.82052284482758642</v>
      </c>
      <c r="O44" s="43">
        <f>_xll.qlInterpolationInterpolate($O$5,E44,TRUE)</f>
        <v>0.24117353727417257</v>
      </c>
      <c r="P44" s="47">
        <f t="shared" si="0"/>
        <v>0</v>
      </c>
      <c r="Q44" s="43">
        <f>_xll.qlInterpolationInterpolate($Q$5,E44,TRUE)</f>
        <v>0.82052284482758642</v>
      </c>
      <c r="R44" s="47">
        <f t="shared" si="1"/>
        <v>0</v>
      </c>
      <c r="AB44" s="8">
        <f>AB43+$E$6</f>
        <v>4.200000000000002</v>
      </c>
      <c r="AC44" s="35">
        <v>0.2375781760706579</v>
      </c>
      <c r="AD44" s="56">
        <v>0.24117353727417257</v>
      </c>
      <c r="AE44" s="35">
        <f>_xll.xlInterpCubicSpline($B$7:$B$14,$C$7:$C$14,AB44,1,3,FALSE)</f>
        <v>0.2375781760706579</v>
      </c>
      <c r="AF44" s="35">
        <f>_xll.xlInterpCubicSpline($B$7:$B$14,$C$7:$C$14,AB44,2,3,FALSE)</f>
        <v>0.24117353727417257</v>
      </c>
      <c r="AG44" s="35">
        <v>0.82052284482758642</v>
      </c>
      <c r="AH44" s="40">
        <v>0.24117353727417257</v>
      </c>
      <c r="AI44" s="35">
        <f>_xll.xlInterpCubicSpline($B$7:$B$14,$C$7:$C$14,AB44,1,3,TRUE)</f>
        <v>0.82052284482758642</v>
      </c>
      <c r="AJ44" s="35">
        <f>_xll.xlInterpCubicSpline($B$7:$B$14,$C$7:$C$14,AB44,2,3,TRUE)</f>
        <v>0.82052284482758642</v>
      </c>
    </row>
    <row r="45" spans="5:36" x14ac:dyDescent="0.25">
      <c r="E45" s="8">
        <f>E44+$E$6</f>
        <v>4.3000000000000016</v>
      </c>
      <c r="F45" s="35">
        <v>0.28920939868362439</v>
      </c>
      <c r="G45" s="35">
        <v>0.29294080794193245</v>
      </c>
      <c r="H45" s="35">
        <f>_xll.xlInterp1D($B$7:$B$14,$C$7:$C$14,E45,"cspline",1,3,FALSE)</f>
        <v>0.28920939868362439</v>
      </c>
      <c r="I45" s="35">
        <f>_xll.xlInterp1D($B$7:$B$14,$C$7:$C$14,E45,"cspline",2,3,FALSE)</f>
        <v>0.29294080794193245</v>
      </c>
      <c r="J45" s="40">
        <v>0.82168275862068996</v>
      </c>
      <c r="K45" s="35">
        <v>0.82168275862068996</v>
      </c>
      <c r="L45" s="35">
        <f>_xll.xlInterp1D($B$7:$B$14,$C$7:$C$14,E45,"cspline",1,3,TRUE)</f>
        <v>0.82168275862068996</v>
      </c>
      <c r="M45" s="35">
        <f>_xll.xlInterp1D($B$7:$B$14,$C$7:$C$14,E45,"cspline",2,3,TRUE)</f>
        <v>0.82168275862068996</v>
      </c>
      <c r="O45" s="43">
        <f>_xll.qlInterpolationInterpolate($O$5,E45,TRUE)</f>
        <v>0.29294080794193245</v>
      </c>
      <c r="P45" s="47">
        <f t="shared" si="0"/>
        <v>0</v>
      </c>
      <c r="Q45" s="43">
        <f>_xll.qlInterpolationInterpolate($Q$5,E45,TRUE)</f>
        <v>0.82168275862068996</v>
      </c>
      <c r="R45" s="47">
        <f t="shared" si="1"/>
        <v>0</v>
      </c>
      <c r="AB45" s="8">
        <f>AB44+$E$6</f>
        <v>4.3000000000000016</v>
      </c>
      <c r="AC45" s="35">
        <v>0.28920939868362439</v>
      </c>
      <c r="AD45" s="56">
        <v>0.29294080794193245</v>
      </c>
      <c r="AE45" s="35">
        <f>_xll.xlInterpCubicSpline($B$7:$B$14,$C$7:$C$14,AB45,1,3,FALSE)</f>
        <v>0.28920939868362439</v>
      </c>
      <c r="AF45" s="35">
        <f>_xll.xlInterpCubicSpline($B$7:$B$14,$C$7:$C$14,AB45,2,3,FALSE)</f>
        <v>0.29294080794193245</v>
      </c>
      <c r="AG45" s="35">
        <v>0.82168275862068996</v>
      </c>
      <c r="AH45" s="40">
        <v>0.29294080794193245</v>
      </c>
      <c r="AI45" s="35">
        <f>_xll.xlInterpCubicSpline($B$7:$B$14,$C$7:$C$14,AB45,1,3,TRUE)</f>
        <v>0.82168275862068996</v>
      </c>
      <c r="AJ45" s="35">
        <f>_xll.xlInterpCubicSpline($B$7:$B$14,$C$7:$C$14,AB45,2,3,TRUE)</f>
        <v>0.82168275862068996</v>
      </c>
    </row>
    <row r="46" spans="5:36" x14ac:dyDescent="0.25">
      <c r="E46" s="8">
        <f>E45+$E$6</f>
        <v>4.4000000000000012</v>
      </c>
      <c r="F46" s="35">
        <v>0.3571982322525542</v>
      </c>
      <c r="G46" s="35">
        <v>0.36096753533991688</v>
      </c>
      <c r="H46" s="35">
        <f>_xll.xlInterp1D($B$7:$B$14,$C$7:$C$14,E46,"cspline",1,3,FALSE)</f>
        <v>0.3571982322525542</v>
      </c>
      <c r="I46" s="35">
        <f>_xll.xlInterp1D($B$7:$B$14,$C$7:$C$14,E46,"cspline",2,3,FALSE)</f>
        <v>0.36096753533991688</v>
      </c>
      <c r="J46" s="40">
        <v>0.83084094827586252</v>
      </c>
      <c r="K46" s="35">
        <v>0.83084094827586252</v>
      </c>
      <c r="L46" s="35">
        <f>_xll.xlInterp1D($B$7:$B$14,$C$7:$C$14,E46,"cspline",1,3,TRUE)</f>
        <v>0.83084094827586252</v>
      </c>
      <c r="M46" s="35">
        <f>_xll.xlInterp1D($B$7:$B$14,$C$7:$C$14,E46,"cspline",2,3,TRUE)</f>
        <v>0.83084094827586252</v>
      </c>
      <c r="O46" s="43">
        <f>_xll.qlInterpolationInterpolate($O$5,E46,TRUE)</f>
        <v>0.36096753533991688</v>
      </c>
      <c r="P46" s="47">
        <f t="shared" si="0"/>
        <v>0</v>
      </c>
      <c r="Q46" s="43">
        <f>_xll.qlInterpolationInterpolate($Q$5,E46,TRUE)</f>
        <v>0.83084094827586252</v>
      </c>
      <c r="R46" s="47">
        <f t="shared" si="1"/>
        <v>0</v>
      </c>
      <c r="AB46" s="8">
        <f>AB45+$E$6</f>
        <v>4.4000000000000012</v>
      </c>
      <c r="AC46" s="35">
        <v>0.3571982322525542</v>
      </c>
      <c r="AD46" s="56">
        <v>0.36096753533991688</v>
      </c>
      <c r="AE46" s="35">
        <f>_xll.xlInterpCubicSpline($B$7:$B$14,$C$7:$C$14,AB46,1,3,FALSE)</f>
        <v>0.3571982322525542</v>
      </c>
      <c r="AF46" s="35">
        <f>_xll.xlInterpCubicSpline($B$7:$B$14,$C$7:$C$14,AB46,2,3,FALSE)</f>
        <v>0.36096753533991688</v>
      </c>
      <c r="AG46" s="35">
        <v>0.83084094827586252</v>
      </c>
      <c r="AH46" s="40">
        <v>0.36096753533991688</v>
      </c>
      <c r="AI46" s="35">
        <f>_xll.xlInterpCubicSpline($B$7:$B$14,$C$7:$C$14,AB46,1,3,TRUE)</f>
        <v>0.83084094827586252</v>
      </c>
      <c r="AJ46" s="35">
        <f>_xll.xlInterpCubicSpline($B$7:$B$14,$C$7:$C$14,AB46,2,3,TRUE)</f>
        <v>0.83084094827586252</v>
      </c>
    </row>
    <row r="47" spans="5:36" x14ac:dyDescent="0.25">
      <c r="E47" s="8">
        <f>E46+$E$6</f>
        <v>4.5000000000000009</v>
      </c>
      <c r="F47" s="35">
        <v>0.43926928184885139</v>
      </c>
      <c r="G47" s="35">
        <v>0.44296301213988576</v>
      </c>
      <c r="H47" s="35">
        <f>_xll.xlInterp1D($B$7:$B$14,$C$7:$C$14,E47,"cspline",1,3,FALSE)</f>
        <v>0.43926928184885139</v>
      </c>
      <c r="I47" s="35">
        <f>_xll.xlInterp1D($B$7:$B$14,$C$7:$C$14,E47,"cspline",2,3,FALSE)</f>
        <v>0.44296301213988576</v>
      </c>
      <c r="J47" s="40">
        <v>0.84777241379310375</v>
      </c>
      <c r="K47" s="35">
        <v>0.84777241379310375</v>
      </c>
      <c r="L47" s="35">
        <f>_xll.xlInterp1D($B$7:$B$14,$C$7:$C$14,E47,"cspline",1,3,TRUE)</f>
        <v>0.84777241379310375</v>
      </c>
      <c r="M47" s="35">
        <f>_xll.xlInterp1D($B$7:$B$14,$C$7:$C$14,E47,"cspline",2,3,TRUE)</f>
        <v>0.84777241379310375</v>
      </c>
      <c r="O47" s="43">
        <f>_xll.qlInterpolationInterpolate($O$5,E47,TRUE)</f>
        <v>0.44296301213988576</v>
      </c>
      <c r="P47" s="47">
        <f t="shared" si="0"/>
        <v>0</v>
      </c>
      <c r="Q47" s="43">
        <f>_xll.qlInterpolationInterpolate($Q$5,E47,TRUE)</f>
        <v>0.84777241379310375</v>
      </c>
      <c r="R47" s="47">
        <f t="shared" si="1"/>
        <v>0</v>
      </c>
      <c r="AB47" s="8">
        <f>AB46+$E$6</f>
        <v>4.5000000000000009</v>
      </c>
      <c r="AC47" s="35">
        <v>0.43926928184885139</v>
      </c>
      <c r="AD47" s="56">
        <v>0.44296301213988576</v>
      </c>
      <c r="AE47" s="35">
        <f>_xll.xlInterpCubicSpline($B$7:$B$14,$C$7:$C$14,AB47,1,3,FALSE)</f>
        <v>0.43926928184885139</v>
      </c>
      <c r="AF47" s="35">
        <f>_xll.xlInterpCubicSpline($B$7:$B$14,$C$7:$C$14,AB47,2,3,FALSE)</f>
        <v>0.44296301213988576</v>
      </c>
      <c r="AG47" s="35">
        <v>0.84777241379310375</v>
      </c>
      <c r="AH47" s="40">
        <v>0.44296301213988576</v>
      </c>
      <c r="AI47" s="35">
        <f>_xll.xlInterpCubicSpline($B$7:$B$14,$C$7:$C$14,AB47,1,3,TRUE)</f>
        <v>0.84777241379310375</v>
      </c>
      <c r="AJ47" s="35">
        <f>_xll.xlInterpCubicSpline($B$7:$B$14,$C$7:$C$14,AB47,2,3,TRUE)</f>
        <v>0.84777241379310375</v>
      </c>
    </row>
    <row r="48" spans="5:36" x14ac:dyDescent="0.25">
      <c r="E48" s="8">
        <f>E47+$E$6</f>
        <v>4.6000000000000005</v>
      </c>
      <c r="F48" s="35">
        <v>0.53314715254392131</v>
      </c>
      <c r="G48" s="35">
        <v>0.53663653101360098</v>
      </c>
      <c r="H48" s="35">
        <f>_xll.xlInterp1D($B$7:$B$14,$C$7:$C$14,E48,"cspline",1,3,FALSE)</f>
        <v>0.53314715254392131</v>
      </c>
      <c r="I48" s="35">
        <f>_xll.xlInterp1D($B$7:$B$14,$C$7:$C$14,E48,"cspline",2,3,FALSE)</f>
        <v>0.53663653101360098</v>
      </c>
      <c r="J48" s="40">
        <v>0.87225215517241417</v>
      </c>
      <c r="K48" s="35">
        <v>0.87225215517241417</v>
      </c>
      <c r="L48" s="35">
        <f>_xll.xlInterp1D($B$7:$B$14,$C$7:$C$14,E48,"cspline",1,3,TRUE)</f>
        <v>0.87225215517241417</v>
      </c>
      <c r="M48" s="35">
        <f>_xll.xlInterp1D($B$7:$B$14,$C$7:$C$14,E48,"cspline",2,3,TRUE)</f>
        <v>0.87225215517241417</v>
      </c>
      <c r="O48" s="43">
        <f>_xll.qlInterpolationInterpolate($O$5,E48,TRUE)</f>
        <v>0.53663653101360098</v>
      </c>
      <c r="P48" s="47">
        <f t="shared" si="0"/>
        <v>0</v>
      </c>
      <c r="Q48" s="43">
        <f>_xll.qlInterpolationInterpolate($Q$5,E48,TRUE)</f>
        <v>0.87225215517241417</v>
      </c>
      <c r="R48" s="47">
        <f t="shared" si="1"/>
        <v>0</v>
      </c>
      <c r="AB48" s="8">
        <f>AB47+$E$6</f>
        <v>4.6000000000000005</v>
      </c>
      <c r="AC48" s="35">
        <v>0.53314715254392131</v>
      </c>
      <c r="AD48" s="56">
        <v>0.53663653101360098</v>
      </c>
      <c r="AE48" s="35">
        <f>_xll.xlInterpCubicSpline($B$7:$B$14,$C$7:$C$14,AB48,1,3,FALSE)</f>
        <v>0.53314715254392131</v>
      </c>
      <c r="AF48" s="35">
        <f>_xll.xlInterpCubicSpline($B$7:$B$14,$C$7:$C$14,AB48,2,3,FALSE)</f>
        <v>0.53663653101360098</v>
      </c>
      <c r="AG48" s="35">
        <v>0.87225215517241417</v>
      </c>
      <c r="AH48" s="40">
        <v>0.53663653101360098</v>
      </c>
      <c r="AI48" s="35">
        <f>_xll.xlInterpCubicSpline($B$7:$B$14,$C$7:$C$14,AB48,1,3,TRUE)</f>
        <v>0.87225215517241417</v>
      </c>
      <c r="AJ48" s="35">
        <f>_xll.xlInterpCubicSpline($B$7:$B$14,$C$7:$C$14,AB48,2,3,TRUE)</f>
        <v>0.87225215517241417</v>
      </c>
    </row>
    <row r="49" spans="5:36" x14ac:dyDescent="0.25">
      <c r="E49" s="8">
        <f>E48+$E$6</f>
        <v>4.7</v>
      </c>
      <c r="F49" s="35">
        <v>0.636556449409167</v>
      </c>
      <c r="G49" s="35">
        <v>0.63969738463282289</v>
      </c>
      <c r="H49" s="35">
        <f>_xll.xlInterp1D($B$7:$B$14,$C$7:$C$14,E49,"cspline",1,3,FALSE)</f>
        <v>0.636556449409167</v>
      </c>
      <c r="I49" s="35">
        <f>_xll.xlInterp1D($B$7:$B$14,$C$7:$C$14,E49,"cspline",2,3,FALSE)</f>
        <v>0.63969738463282289</v>
      </c>
      <c r="J49" s="40">
        <v>0.9040551724137933</v>
      </c>
      <c r="K49" s="35">
        <v>0.9040551724137933</v>
      </c>
      <c r="L49" s="35">
        <f>_xll.xlInterp1D($B$7:$B$14,$C$7:$C$14,E49,"cspline",1,3,TRUE)</f>
        <v>0.9040551724137933</v>
      </c>
      <c r="M49" s="35">
        <f>_xll.xlInterp1D($B$7:$B$14,$C$7:$C$14,E49,"cspline",2,3,TRUE)</f>
        <v>0.9040551724137933</v>
      </c>
      <c r="O49" s="43">
        <f>_xll.qlInterpolationInterpolate($O$5,E49,TRUE)</f>
        <v>0.63969738463282289</v>
      </c>
      <c r="P49" s="47">
        <f t="shared" si="0"/>
        <v>0</v>
      </c>
      <c r="Q49" s="43">
        <f>_xll.qlInterpolationInterpolate($Q$5,E49,TRUE)</f>
        <v>0.9040551724137933</v>
      </c>
      <c r="R49" s="47">
        <f t="shared" si="1"/>
        <v>0</v>
      </c>
      <c r="AB49" s="8">
        <f>AB48+$E$6</f>
        <v>4.7</v>
      </c>
      <c r="AC49" s="35">
        <v>0.636556449409167</v>
      </c>
      <c r="AD49" s="56">
        <v>0.63969738463282289</v>
      </c>
      <c r="AE49" s="35">
        <f>_xll.xlInterpCubicSpline($B$7:$B$14,$C$7:$C$14,AB49,1,3,FALSE)</f>
        <v>0.636556449409167</v>
      </c>
      <c r="AF49" s="35">
        <f>_xll.xlInterpCubicSpline($B$7:$B$14,$C$7:$C$14,AB49,2,3,FALSE)</f>
        <v>0.63969738463282289</v>
      </c>
      <c r="AG49" s="35">
        <v>0.9040551724137933</v>
      </c>
      <c r="AH49" s="40">
        <v>0.63969738463282289</v>
      </c>
      <c r="AI49" s="35">
        <f>_xll.xlInterpCubicSpline($B$7:$B$14,$C$7:$C$14,AB49,1,3,TRUE)</f>
        <v>0.9040551724137933</v>
      </c>
      <c r="AJ49" s="35">
        <f>_xll.xlInterpCubicSpline($B$7:$B$14,$C$7:$C$14,AB49,2,3,TRUE)</f>
        <v>0.9040551724137933</v>
      </c>
    </row>
    <row r="50" spans="5:36" x14ac:dyDescent="0.25">
      <c r="E50" s="8">
        <f>E49+$E$6</f>
        <v>4.8</v>
      </c>
      <c r="F50" s="35">
        <v>0.74722177751599361</v>
      </c>
      <c r="G50" s="35">
        <v>0.74985486566931303</v>
      </c>
      <c r="H50" s="35">
        <f>_xll.xlInterp1D($B$7:$B$14,$C$7:$C$14,E50,"cspline",1,3,FALSE)</f>
        <v>0.74722177751599361</v>
      </c>
      <c r="I50" s="35">
        <f>_xll.xlInterp1D($B$7:$B$14,$C$7:$C$14,E50,"cspline",2,3,FALSE)</f>
        <v>0.74985486566931303</v>
      </c>
      <c r="J50" s="40">
        <v>0.94295646551724155</v>
      </c>
      <c r="K50" s="35">
        <v>0.94295646551724155</v>
      </c>
      <c r="L50" s="35">
        <f>_xll.xlInterp1D($B$7:$B$14,$C$7:$C$14,E50,"cspline",1,3,TRUE)</f>
        <v>0.94295646551724155</v>
      </c>
      <c r="M50" s="35">
        <f>_xll.xlInterp1D($B$7:$B$14,$C$7:$C$14,E50,"cspline",2,3,TRUE)</f>
        <v>0.94295646551724155</v>
      </c>
      <c r="O50" s="43">
        <f>_xll.qlInterpolationInterpolate($O$5,E50,TRUE)</f>
        <v>0.74985486566931303</v>
      </c>
      <c r="P50" s="47">
        <f t="shared" si="0"/>
        <v>0</v>
      </c>
      <c r="Q50" s="43">
        <f>_xll.qlInterpolationInterpolate($Q$5,E50,TRUE)</f>
        <v>0.94295646551724155</v>
      </c>
      <c r="R50" s="47">
        <f t="shared" si="1"/>
        <v>0</v>
      </c>
      <c r="AB50" s="8">
        <f>AB49+$E$6</f>
        <v>4.8</v>
      </c>
      <c r="AC50" s="35">
        <v>0.74722177751599361</v>
      </c>
      <c r="AD50" s="56">
        <v>0.74985486566931303</v>
      </c>
      <c r="AE50" s="35">
        <f>_xll.xlInterpCubicSpline($B$7:$B$14,$C$7:$C$14,AB50,1,3,FALSE)</f>
        <v>0.74722177751599361</v>
      </c>
      <c r="AF50" s="35">
        <f>_xll.xlInterpCubicSpline($B$7:$B$14,$C$7:$C$14,AB50,2,3,FALSE)</f>
        <v>0.74985486566931303</v>
      </c>
      <c r="AG50" s="35">
        <v>0.94295646551724155</v>
      </c>
      <c r="AH50" s="40">
        <v>0.74985486566931303</v>
      </c>
      <c r="AI50" s="35">
        <f>_xll.xlInterpCubicSpline($B$7:$B$14,$C$7:$C$14,AB50,1,3,TRUE)</f>
        <v>0.94295646551724155</v>
      </c>
      <c r="AJ50" s="35">
        <f>_xll.xlInterpCubicSpline($B$7:$B$14,$C$7:$C$14,AB50,2,3,TRUE)</f>
        <v>0.94295646551724155</v>
      </c>
    </row>
    <row r="51" spans="5:36" x14ac:dyDescent="0.25">
      <c r="E51" s="8">
        <f>E50+$E$6</f>
        <v>4.8999999999999995</v>
      </c>
      <c r="F51" s="35">
        <v>0.8628677419358044</v>
      </c>
      <c r="G51" s="35">
        <v>0.86481826679483098</v>
      </c>
      <c r="H51" s="35">
        <f>_xll.xlInterp1D($B$7:$B$14,$C$7:$C$14,E51,"cspline",1,3,FALSE)</f>
        <v>0.8628677419358044</v>
      </c>
      <c r="I51" s="35">
        <f>_xll.xlInterp1D($B$7:$B$14,$C$7:$C$14,E51,"cspline",2,3,FALSE)</f>
        <v>0.86481826679483098</v>
      </c>
      <c r="J51" s="40">
        <v>0.98873103448275867</v>
      </c>
      <c r="K51" s="35">
        <v>0.98873103448275867</v>
      </c>
      <c r="L51" s="35">
        <f>_xll.xlInterp1D($B$7:$B$14,$C$7:$C$14,E51,"cspline",1,3,TRUE)</f>
        <v>0.98873103448275867</v>
      </c>
      <c r="M51" s="35">
        <f>_xll.xlInterp1D($B$7:$B$14,$C$7:$C$14,E51,"cspline",2,3,TRUE)</f>
        <v>0.98873103448275867</v>
      </c>
      <c r="O51" s="43">
        <f>_xll.qlInterpolationInterpolate($O$5,E51,TRUE)</f>
        <v>0.86481826679483098</v>
      </c>
      <c r="P51" s="47">
        <f t="shared" si="0"/>
        <v>0</v>
      </c>
      <c r="Q51" s="43">
        <f>_xll.qlInterpolationInterpolate($Q$5,E51,TRUE)</f>
        <v>0.98873103448275867</v>
      </c>
      <c r="R51" s="47">
        <f t="shared" si="1"/>
        <v>0</v>
      </c>
      <c r="AB51" s="8">
        <f>AB50+$E$6</f>
        <v>4.8999999999999995</v>
      </c>
      <c r="AC51" s="35">
        <v>0.8628677419358044</v>
      </c>
      <c r="AD51" s="56">
        <v>0.86481826679483098</v>
      </c>
      <c r="AE51" s="35">
        <f>_xll.xlInterpCubicSpline($B$7:$B$14,$C$7:$C$14,AB51,1,3,FALSE)</f>
        <v>0.8628677419358044</v>
      </c>
      <c r="AF51" s="35">
        <f>_xll.xlInterpCubicSpline($B$7:$B$14,$C$7:$C$14,AB51,2,3,FALSE)</f>
        <v>0.86481826679483098</v>
      </c>
      <c r="AG51" s="35">
        <v>0.98873103448275867</v>
      </c>
      <c r="AH51" s="40">
        <v>0.86481826679483098</v>
      </c>
      <c r="AI51" s="35">
        <f>_xll.xlInterpCubicSpline($B$7:$B$14,$C$7:$C$14,AB51,1,3,TRUE)</f>
        <v>0.98873103448275867</v>
      </c>
      <c r="AJ51" s="35">
        <f>_xll.xlInterpCubicSpline($B$7:$B$14,$C$7:$C$14,AB51,2,3,TRUE)</f>
        <v>0.98873103448275867</v>
      </c>
    </row>
    <row r="52" spans="5:36" x14ac:dyDescent="0.25">
      <c r="E52" s="8">
        <f>E51+$E$6</f>
        <v>4.9999999999999991</v>
      </c>
      <c r="F52" s="35">
        <v>0.98121894774000551</v>
      </c>
      <c r="G52" s="35">
        <v>0.98229688068114007</v>
      </c>
      <c r="H52" s="35">
        <f>_xll.xlInterp1D($B$7:$B$14,$C$7:$C$14,E52,"cspline",1,3,FALSE)</f>
        <v>0.98121894774000551</v>
      </c>
      <c r="I52" s="35">
        <f>_xll.xlInterp1D($B$7:$B$14,$C$7:$C$14,E52,"cspline",2,3,FALSE)</f>
        <v>0.98229688068114007</v>
      </c>
      <c r="J52" s="40">
        <v>1.0411538793103443</v>
      </c>
      <c r="K52" s="35">
        <v>1.0411538793103443</v>
      </c>
      <c r="L52" s="35">
        <f>_xll.xlInterp1D($B$7:$B$14,$C$7:$C$14,E52,"cspline",1,3,TRUE)</f>
        <v>1.0411538793103443</v>
      </c>
      <c r="M52" s="35">
        <f>_xll.xlInterp1D($B$7:$B$14,$C$7:$C$14,E52,"cspline",2,3,TRUE)</f>
        <v>1.0411538793103443</v>
      </c>
      <c r="O52" s="43">
        <f>_xll.qlInterpolationInterpolate($O$5,E52,TRUE)</f>
        <v>0.98229688068114007</v>
      </c>
      <c r="P52" s="47">
        <f t="shared" si="0"/>
        <v>0</v>
      </c>
      <c r="Q52" s="43">
        <f>_xll.qlInterpolationInterpolate($Q$5,E52,TRUE)</f>
        <v>1.0411538793103443</v>
      </c>
      <c r="R52" s="47">
        <f t="shared" si="1"/>
        <v>0</v>
      </c>
      <c r="AB52" s="8">
        <f>AB51+$E$6</f>
        <v>4.9999999999999991</v>
      </c>
      <c r="AC52" s="35">
        <v>0.98121894774000551</v>
      </c>
      <c r="AD52" s="56">
        <v>0.98229688068114007</v>
      </c>
      <c r="AE52" s="35">
        <f>_xll.xlInterpCubicSpline($B$7:$B$14,$C$7:$C$14,AB52,1,3,FALSE)</f>
        <v>0.98121894774000551</v>
      </c>
      <c r="AF52" s="35">
        <f>_xll.xlInterpCubicSpline($B$7:$B$14,$C$7:$C$14,AB52,2,3,FALSE)</f>
        <v>0.98229688068114007</v>
      </c>
      <c r="AG52" s="35">
        <v>1.0411538793103443</v>
      </c>
      <c r="AH52" s="40">
        <v>0.98229688068114007</v>
      </c>
      <c r="AI52" s="35">
        <f>_xll.xlInterpCubicSpline($B$7:$B$14,$C$7:$C$14,AB52,1,3,TRUE)</f>
        <v>1.0411538793103443</v>
      </c>
      <c r="AJ52" s="35">
        <f>_xll.xlInterpCubicSpline($B$7:$B$14,$C$7:$C$14,AB52,2,3,TRUE)</f>
        <v>1.0411538793103443</v>
      </c>
    </row>
    <row r="53" spans="5:36" x14ac:dyDescent="0.25">
      <c r="E53" s="8">
        <f>E52+$E$6</f>
        <v>5.0999999999999988</v>
      </c>
      <c r="F53" s="35">
        <v>1.0999999999999994</v>
      </c>
      <c r="G53" s="35">
        <v>1.0999999999999985</v>
      </c>
      <c r="H53" s="35">
        <f>_xll.xlInterp1D($B$7:$B$14,$C$7:$C$14,E53,"cspline",1,3,FALSE)</f>
        <v>1.0999999999999994</v>
      </c>
      <c r="I53" s="35">
        <f>_xll.xlInterp1D($B$7:$B$14,$C$7:$C$14,E53,"cspline",2,3,FALSE)</f>
        <v>1.0999999999999985</v>
      </c>
      <c r="J53" s="40">
        <v>1.0999999999999992</v>
      </c>
      <c r="K53" s="35">
        <v>1.0999999999999992</v>
      </c>
      <c r="L53" s="35">
        <f>_xll.xlInterp1D($B$7:$B$14,$C$7:$C$14,E53,"cspline",1,3,TRUE)</f>
        <v>1.0999999999999992</v>
      </c>
      <c r="M53" s="35">
        <f>_xll.xlInterp1D($B$7:$B$14,$C$7:$C$14,E53,"cspline",2,3,TRUE)</f>
        <v>1.0999999999999992</v>
      </c>
      <c r="O53" s="43">
        <f>_xll.qlInterpolationInterpolate($O$5,E53,TRUE)</f>
        <v>1.0999999999999985</v>
      </c>
      <c r="P53" s="47">
        <f t="shared" si="0"/>
        <v>0</v>
      </c>
      <c r="Q53" s="43">
        <f>_xll.qlInterpolationInterpolate($Q$5,E53,TRUE)</f>
        <v>1.0999999999999992</v>
      </c>
      <c r="R53" s="47">
        <f t="shared" si="1"/>
        <v>0</v>
      </c>
      <c r="AB53" s="8">
        <f>AB52+$E$6</f>
        <v>5.0999999999999988</v>
      </c>
      <c r="AC53" s="35">
        <v>1.0999999999999994</v>
      </c>
      <c r="AD53" s="56">
        <v>1.0999999999999985</v>
      </c>
      <c r="AE53" s="35">
        <f>_xll.xlInterpCubicSpline($B$7:$B$14,$C$7:$C$14,AB53,1,3,FALSE)</f>
        <v>1.0999999999999994</v>
      </c>
      <c r="AF53" s="35">
        <f>_xll.xlInterpCubicSpline($B$7:$B$14,$C$7:$C$14,AB53,2,3,FALSE)</f>
        <v>1.0999999999999985</v>
      </c>
      <c r="AG53" s="35">
        <v>1.0999999999999992</v>
      </c>
      <c r="AH53" s="40">
        <v>1.0999999999999985</v>
      </c>
      <c r="AI53" s="35">
        <f>_xll.xlInterpCubicSpline($B$7:$B$14,$C$7:$C$14,AB53,1,3,TRUE)</f>
        <v>1.0999999999999992</v>
      </c>
      <c r="AJ53" s="35">
        <f>_xll.xlInterpCubicSpline($B$7:$B$14,$C$7:$C$14,AB53,2,3,TRUE)</f>
        <v>1.0999999999999992</v>
      </c>
    </row>
    <row r="54" spans="5:36" x14ac:dyDescent="0.25">
      <c r="E54" s="8">
        <f>E53+$E$6</f>
        <v>5.1999999999999984</v>
      </c>
      <c r="F54" s="35">
        <v>1.2167805896614949</v>
      </c>
      <c r="G54" s="35">
        <v>1.2155114522528332</v>
      </c>
      <c r="H54" s="35">
        <f>_xll.xlInterp1D($B$7:$B$14,$C$7:$C$14,E54,"cspline",1,3,FALSE)</f>
        <v>1.2167805896614949</v>
      </c>
      <c r="I54" s="35">
        <f>_xll.xlInterp1D($B$7:$B$14,$C$7:$C$14,E54,"cspline",2,3,FALSE)</f>
        <v>1.2155114522528332</v>
      </c>
      <c r="J54" s="40">
        <v>1.1723323906365053</v>
      </c>
      <c r="K54" s="35">
        <v>1.1720001086044134</v>
      </c>
      <c r="L54" s="35">
        <f>_xll.xlInterp1D($B$7:$B$14,$C$7:$C$14,E54,"cspline",1,3,TRUE)</f>
        <v>1.1723323906365053</v>
      </c>
      <c r="M54" s="35">
        <f>_xll.xlInterp1D($B$7:$B$14,$C$7:$C$14,E54,"cspline",2,3,TRUE)</f>
        <v>1.1720001086044134</v>
      </c>
      <c r="O54" s="43">
        <f>_xll.qlInterpolationInterpolate($O$5,E54,TRUE)</f>
        <v>1.2155114522528332</v>
      </c>
      <c r="P54" s="47">
        <f t="shared" si="0"/>
        <v>0</v>
      </c>
      <c r="Q54" s="43">
        <f>_xll.qlInterpolationInterpolate($Q$5,E54,TRUE)</f>
        <v>1.1720001086044134</v>
      </c>
      <c r="R54" s="47">
        <f t="shared" si="1"/>
        <v>0</v>
      </c>
      <c r="AB54" s="8">
        <f>AB53+$E$6</f>
        <v>5.1999999999999984</v>
      </c>
      <c r="AC54" s="35">
        <v>1.2167805896614949</v>
      </c>
      <c r="AD54" s="56">
        <v>1.2155114522528332</v>
      </c>
      <c r="AE54" s="35">
        <f>_xll.xlInterpCubicSpline($B$7:$B$14,$C$7:$C$14,AB54,1,3,FALSE)</f>
        <v>1.2167805896614949</v>
      </c>
      <c r="AF54" s="35">
        <f>_xll.xlInterpCubicSpline($B$7:$B$14,$C$7:$C$14,AB54,2,3,FALSE)</f>
        <v>1.2155114522528332</v>
      </c>
      <c r="AG54" s="35">
        <v>1.1723323906365053</v>
      </c>
      <c r="AH54" s="40">
        <v>1.2155114522528332</v>
      </c>
      <c r="AI54" s="35">
        <f>_xll.xlInterpCubicSpline($B$7:$B$14,$C$7:$C$14,AB54,1,3,TRUE)</f>
        <v>1.1723323906365053</v>
      </c>
      <c r="AJ54" s="35">
        <f>_xll.xlInterpCubicSpline($B$7:$B$14,$C$7:$C$14,AB54,2,3,TRUE)</f>
        <v>1.1720001086044134</v>
      </c>
    </row>
    <row r="55" spans="5:36" x14ac:dyDescent="0.25">
      <c r="E55" s="8">
        <f>E54+$E$6</f>
        <v>5.299999999999998</v>
      </c>
      <c r="F55" s="35">
        <v>1.328510751167417</v>
      </c>
      <c r="G55" s="35">
        <v>1.3259132042597228</v>
      </c>
      <c r="H55" s="35">
        <f>_xll.xlInterp1D($B$7:$B$14,$C$7:$C$14,E55,"cspline",1,3,FALSE)</f>
        <v>1.328510751167417</v>
      </c>
      <c r="I55" s="35">
        <f>_xll.xlInterp1D($B$7:$B$14,$C$7:$C$14,E55,"cspline",2,3,FALSE)</f>
        <v>1.3259132042597228</v>
      </c>
      <c r="J55" s="40">
        <v>1.2604494464104012</v>
      </c>
      <c r="K55" s="35">
        <v>1.2592864592980795</v>
      </c>
      <c r="L55" s="35">
        <f>_xll.xlInterp1D($B$7:$B$14,$C$7:$C$14,E55,"cspline",1,3,TRUE)</f>
        <v>1.2604494464104012</v>
      </c>
      <c r="M55" s="35">
        <f>_xll.xlInterp1D($B$7:$B$14,$C$7:$C$14,E55,"cspline",2,3,TRUE)</f>
        <v>1.2592864592980795</v>
      </c>
      <c r="O55" s="43">
        <f>_xll.qlInterpolationInterpolate($O$5,E55,TRUE)</f>
        <v>1.3259132042597228</v>
      </c>
      <c r="P55" s="47">
        <f t="shared" si="0"/>
        <v>0</v>
      </c>
      <c r="Q55" s="43">
        <f>_xll.qlInterpolationInterpolate($Q$5,E55,TRUE)</f>
        <v>1.2592864592980795</v>
      </c>
      <c r="R55" s="47">
        <f t="shared" si="1"/>
        <v>0</v>
      </c>
      <c r="AB55" s="8">
        <f>AB54+$E$6</f>
        <v>5.299999999999998</v>
      </c>
      <c r="AC55" s="35">
        <v>1.328510751167417</v>
      </c>
      <c r="AD55" s="56">
        <v>1.3259132042597228</v>
      </c>
      <c r="AE55" s="35">
        <f>_xll.xlInterpCubicSpline($B$7:$B$14,$C$7:$C$14,AB55,1,3,FALSE)</f>
        <v>1.328510751167417</v>
      </c>
      <c r="AF55" s="35">
        <f>_xll.xlInterpCubicSpline($B$7:$B$14,$C$7:$C$14,AB55,2,3,FALSE)</f>
        <v>1.3259132042597228</v>
      </c>
      <c r="AG55" s="35">
        <v>1.2604494464104012</v>
      </c>
      <c r="AH55" s="40">
        <v>1.3259132042597228</v>
      </c>
      <c r="AI55" s="35">
        <f>_xll.xlInterpCubicSpline($B$7:$B$14,$C$7:$C$14,AB55,1,3,TRUE)</f>
        <v>1.2604494464104012</v>
      </c>
      <c r="AJ55" s="35">
        <f>_xll.xlInterpCubicSpline($B$7:$B$14,$C$7:$C$14,AB55,2,3,TRUE)</f>
        <v>1.2592864592980795</v>
      </c>
    </row>
    <row r="56" spans="5:36" x14ac:dyDescent="0.25">
      <c r="E56" s="8">
        <f>E55+$E$6</f>
        <v>5.3999999999999977</v>
      </c>
      <c r="F56" s="35">
        <v>1.4319856048349939</v>
      </c>
      <c r="G56" s="35">
        <v>1.428161757670412</v>
      </c>
      <c r="H56" s="35">
        <f>_xll.xlInterp1D($B$7:$B$14,$C$7:$C$14,E56,"cspline",1,3,FALSE)</f>
        <v>1.4319856048349939</v>
      </c>
      <c r="I56" s="35">
        <f>_xll.xlInterp1D($B$7:$B$14,$C$7:$C$14,E56,"cspline",2,3,FALSE)</f>
        <v>1.428161757670412</v>
      </c>
      <c r="J56" s="40">
        <v>1.3569792689803233</v>
      </c>
      <c r="K56" s="35">
        <v>1.3547363652637028</v>
      </c>
      <c r="L56" s="35">
        <f>_xll.xlInterp1D($B$7:$B$14,$C$7:$C$14,E56,"cspline",1,3,TRUE)</f>
        <v>1.3569792689803233</v>
      </c>
      <c r="M56" s="35">
        <f>_xll.xlInterp1D($B$7:$B$14,$C$7:$C$14,E56,"cspline",2,3,TRUE)</f>
        <v>1.3547363652637028</v>
      </c>
      <c r="O56" s="43">
        <f>_xll.qlInterpolationInterpolate($O$5,E56,TRUE)</f>
        <v>1.428161757670412</v>
      </c>
      <c r="P56" s="47">
        <f t="shared" si="0"/>
        <v>0</v>
      </c>
      <c r="Q56" s="43">
        <f>_xll.qlInterpolationInterpolate($Q$5,E56,TRUE)</f>
        <v>1.3547363652637028</v>
      </c>
      <c r="R56" s="47">
        <f t="shared" si="1"/>
        <v>0</v>
      </c>
      <c r="AB56" s="8">
        <f>AB55+$E$6</f>
        <v>5.3999999999999977</v>
      </c>
      <c r="AC56" s="35">
        <v>1.4319856048349939</v>
      </c>
      <c r="AD56" s="56">
        <v>1.428161757670412</v>
      </c>
      <c r="AE56" s="35">
        <f>_xll.xlInterpCubicSpline($B$7:$B$14,$C$7:$C$14,AB56,1,3,FALSE)</f>
        <v>1.4319856048349939</v>
      </c>
      <c r="AF56" s="35">
        <f>_xll.xlInterpCubicSpline($B$7:$B$14,$C$7:$C$14,AB56,2,3,FALSE)</f>
        <v>1.428161757670412</v>
      </c>
      <c r="AG56" s="35">
        <v>1.3569792689803233</v>
      </c>
      <c r="AH56" s="40">
        <v>1.428161757670412</v>
      </c>
      <c r="AI56" s="35">
        <f>_xll.xlInterpCubicSpline($B$7:$B$14,$C$7:$C$14,AB56,1,3,TRUE)</f>
        <v>1.3569792689803233</v>
      </c>
      <c r="AJ56" s="35">
        <f>_xll.xlInterpCubicSpline($B$7:$B$14,$C$7:$C$14,AB56,2,3,TRUE)</f>
        <v>1.3547363652637028</v>
      </c>
    </row>
    <row r="57" spans="5:36" x14ac:dyDescent="0.25">
      <c r="E57" s="8">
        <f>E56+$E$6</f>
        <v>5.4999999999999973</v>
      </c>
      <c r="F57" s="35">
        <v>1.5240002709814542</v>
      </c>
      <c r="G57" s="35">
        <v>1.5192136141346448</v>
      </c>
      <c r="H57" s="35">
        <f>_xll.xlInterp1D($B$7:$B$14,$C$7:$C$14,E57,"cspline",1,3,FALSE)</f>
        <v>1.5240002709814542</v>
      </c>
      <c r="I57" s="35">
        <f>_xll.xlInterp1D($B$7:$B$14,$C$7:$C$14,E57,"cspline",2,3,FALSE)</f>
        <v>1.5192136141346448</v>
      </c>
      <c r="J57" s="40">
        <v>1.4545499600049068</v>
      </c>
      <c r="K57" s="35">
        <v>1.4512271396839878</v>
      </c>
      <c r="L57" s="35">
        <f>_xll.xlInterp1D($B$7:$B$14,$C$7:$C$14,E57,"cspline",1,3,TRUE)</f>
        <v>1.4545499600049068</v>
      </c>
      <c r="M57" s="35">
        <f>_xll.xlInterp1D($B$7:$B$14,$C$7:$C$14,E57,"cspline",2,3,TRUE)</f>
        <v>1.4512271396839878</v>
      </c>
      <c r="O57" s="43">
        <f>_xll.qlInterpolationInterpolate($O$5,E57,TRUE)</f>
        <v>1.5192136141346448</v>
      </c>
      <c r="P57" s="47">
        <f t="shared" si="0"/>
        <v>0</v>
      </c>
      <c r="Q57" s="43">
        <f>_xll.qlInterpolationInterpolate($Q$5,E57,TRUE)</f>
        <v>1.4512271396839878</v>
      </c>
      <c r="R57" s="47">
        <f t="shared" si="1"/>
        <v>0</v>
      </c>
      <c r="AB57" s="8">
        <f>AB56+$E$6</f>
        <v>5.4999999999999973</v>
      </c>
      <c r="AC57" s="35">
        <v>1.5240002709814542</v>
      </c>
      <c r="AD57" s="56">
        <v>1.5192136141346448</v>
      </c>
      <c r="AE57" s="35">
        <f>_xll.xlInterpCubicSpline($B$7:$B$14,$C$7:$C$14,AB57,1,3,FALSE)</f>
        <v>1.5240002709814542</v>
      </c>
      <c r="AF57" s="35">
        <f>_xll.xlInterpCubicSpline($B$7:$B$14,$C$7:$C$14,AB57,2,3,FALSE)</f>
        <v>1.5192136141346448</v>
      </c>
      <c r="AG57" s="35">
        <v>1.4545499600049068</v>
      </c>
      <c r="AH57" s="40">
        <v>1.5192136141346448</v>
      </c>
      <c r="AI57" s="35">
        <f>_xll.xlInterpCubicSpline($B$7:$B$14,$C$7:$C$14,AB57,1,3,TRUE)</f>
        <v>1.4545499600049068</v>
      </c>
      <c r="AJ57" s="35">
        <f>_xll.xlInterpCubicSpline($B$7:$B$14,$C$7:$C$14,AB57,2,3,TRUE)</f>
        <v>1.4512271396839878</v>
      </c>
    </row>
    <row r="58" spans="5:36" x14ac:dyDescent="0.25">
      <c r="E58" s="8">
        <f>E57+$E$6</f>
        <v>5.599999999999997</v>
      </c>
      <c r="F58" s="35">
        <v>1.6013498699240261</v>
      </c>
      <c r="G58" s="35">
        <v>1.5960252753021649</v>
      </c>
      <c r="H58" s="35">
        <f>_xll.xlInterp1D($B$7:$B$14,$C$7:$C$14,E58,"cspline",1,3,FALSE)</f>
        <v>1.6013498699240261</v>
      </c>
      <c r="I58" s="35">
        <f>_xll.xlInterp1D($B$7:$B$14,$C$7:$C$14,E58,"cspline",2,3,FALSE)</f>
        <v>1.5960252753021649</v>
      </c>
      <c r="J58" s="40">
        <v>1.545789621142788</v>
      </c>
      <c r="K58" s="35">
        <v>1.5416360957416391</v>
      </c>
      <c r="L58" s="35">
        <f>_xll.xlInterp1D($B$7:$B$14,$C$7:$C$14,E58,"cspline",1,3,TRUE)</f>
        <v>1.545789621142788</v>
      </c>
      <c r="M58" s="35">
        <f>_xll.xlInterp1D($B$7:$B$14,$C$7:$C$14,E58,"cspline",2,3,TRUE)</f>
        <v>1.5416360957416391</v>
      </c>
      <c r="O58" s="43">
        <f>_xll.qlInterpolationInterpolate($O$5,E58,TRUE)</f>
        <v>1.5960252753021649</v>
      </c>
      <c r="P58" s="47">
        <f t="shared" si="0"/>
        <v>0</v>
      </c>
      <c r="Q58" s="43">
        <f>_xll.qlInterpolationInterpolate($Q$5,E58,TRUE)</f>
        <v>1.5416360957416391</v>
      </c>
      <c r="R58" s="47">
        <f t="shared" si="1"/>
        <v>0</v>
      </c>
      <c r="AB58" s="8">
        <f>AB57+$E$6</f>
        <v>5.599999999999997</v>
      </c>
      <c r="AC58" s="35">
        <v>1.6013498699240261</v>
      </c>
      <c r="AD58" s="56">
        <v>1.5960252753021649</v>
      </c>
      <c r="AE58" s="35">
        <f>_xll.xlInterpCubicSpline($B$7:$B$14,$C$7:$C$14,AB58,1,3,FALSE)</f>
        <v>1.6013498699240261</v>
      </c>
      <c r="AF58" s="35">
        <f>_xll.xlInterpCubicSpline($B$7:$B$14,$C$7:$C$14,AB58,2,3,FALSE)</f>
        <v>1.5960252753021649</v>
      </c>
      <c r="AG58" s="35">
        <v>1.545789621142788</v>
      </c>
      <c r="AH58" s="40">
        <v>1.5960252753021649</v>
      </c>
      <c r="AI58" s="35">
        <f>_xll.xlInterpCubicSpline($B$7:$B$14,$C$7:$C$14,AB58,1,3,TRUE)</f>
        <v>1.545789621142788</v>
      </c>
      <c r="AJ58" s="35">
        <f>_xll.xlInterpCubicSpline($B$7:$B$14,$C$7:$C$14,AB58,2,3,TRUE)</f>
        <v>1.5416360957416391</v>
      </c>
    </row>
    <row r="59" spans="5:36" x14ac:dyDescent="0.25">
      <c r="E59" s="8">
        <f>E58+$E$6</f>
        <v>5.6999999999999966</v>
      </c>
      <c r="F59" s="35">
        <v>1.6608295219799381</v>
      </c>
      <c r="G59" s="35">
        <v>1.6555532428227167</v>
      </c>
      <c r="H59" s="35">
        <f>_xll.xlInterp1D($B$7:$B$14,$C$7:$C$14,E59,"cspline",1,3,FALSE)</f>
        <v>1.6608295219799381</v>
      </c>
      <c r="I59" s="35">
        <f>_xll.xlInterp1D($B$7:$B$14,$C$7:$C$14,E59,"cspline",2,3,FALSE)</f>
        <v>1.6555532428227167</v>
      </c>
      <c r="J59" s="40">
        <v>1.6233263540526024</v>
      </c>
      <c r="K59" s="35">
        <v>1.6188405466193614</v>
      </c>
      <c r="L59" s="35">
        <f>_xll.xlInterp1D($B$7:$B$14,$C$7:$C$14,E59,"cspline",1,3,TRUE)</f>
        <v>1.6233263540526024</v>
      </c>
      <c r="M59" s="35">
        <f>_xll.xlInterp1D($B$7:$B$14,$C$7:$C$14,E59,"cspline",2,3,TRUE)</f>
        <v>1.6188405466193614</v>
      </c>
      <c r="O59" s="43">
        <f>_xll.qlInterpolationInterpolate($O$5,E59,TRUE)</f>
        <v>1.6555532428227167</v>
      </c>
      <c r="P59" s="47">
        <f t="shared" si="0"/>
        <v>0</v>
      </c>
      <c r="Q59" s="43">
        <f>_xll.qlInterpolationInterpolate($Q$5,E59,TRUE)</f>
        <v>1.6188405466193614</v>
      </c>
      <c r="R59" s="47">
        <f t="shared" si="1"/>
        <v>0</v>
      </c>
      <c r="AB59" s="8">
        <f>AB58+$E$6</f>
        <v>5.6999999999999966</v>
      </c>
      <c r="AC59" s="35">
        <v>1.6608295219799381</v>
      </c>
      <c r="AD59" s="56">
        <v>1.6555532428227167</v>
      </c>
      <c r="AE59" s="35">
        <f>_xll.xlInterpCubicSpline($B$7:$B$14,$C$7:$C$14,AB59,1,3,FALSE)</f>
        <v>1.6608295219799381</v>
      </c>
      <c r="AF59" s="35">
        <f>_xll.xlInterpCubicSpline($B$7:$B$14,$C$7:$C$14,AB59,2,3,FALSE)</f>
        <v>1.6555532428227167</v>
      </c>
      <c r="AG59" s="35">
        <v>1.6233263540526024</v>
      </c>
      <c r="AH59" s="40">
        <v>1.6555532428227167</v>
      </c>
      <c r="AI59" s="35">
        <f>_xll.xlInterpCubicSpline($B$7:$B$14,$C$7:$C$14,AB59,1,3,TRUE)</f>
        <v>1.6233263540526024</v>
      </c>
      <c r="AJ59" s="35">
        <f>_xll.xlInterpCubicSpline($B$7:$B$14,$C$7:$C$14,AB59,2,3,TRUE)</f>
        <v>1.6188405466193614</v>
      </c>
    </row>
    <row r="60" spans="5:36" x14ac:dyDescent="0.25">
      <c r="E60" s="8">
        <f>E59+$E$6</f>
        <v>5.7999999999999963</v>
      </c>
      <c r="F60" s="35">
        <v>1.6992343474664191</v>
      </c>
      <c r="G60" s="35">
        <v>1.6947540183460439</v>
      </c>
      <c r="H60" s="35">
        <f>_xll.xlInterp1D($B$7:$B$14,$C$7:$C$14,E60,"cspline",1,3,FALSE)</f>
        <v>1.6992343474664191</v>
      </c>
      <c r="I60" s="35">
        <f>_xll.xlInterp1D($B$7:$B$14,$C$7:$C$14,E60,"cspline",2,3,FALSE)</f>
        <v>1.6947540183460439</v>
      </c>
      <c r="J60" s="40">
        <v>1.6797882603929855</v>
      </c>
      <c r="K60" s="35">
        <v>1.6757178054998594</v>
      </c>
      <c r="L60" s="35">
        <f>_xll.xlInterp1D($B$7:$B$14,$C$7:$C$14,E60,"cspline",1,3,TRUE)</f>
        <v>1.6797882603929855</v>
      </c>
      <c r="M60" s="35">
        <f>_xll.xlInterp1D($B$7:$B$14,$C$7:$C$14,E60,"cspline",2,3,TRUE)</f>
        <v>1.6757178054998594</v>
      </c>
      <c r="O60" s="43">
        <f>_xll.qlInterpolationInterpolate($O$5,E60,TRUE)</f>
        <v>1.6947540183460439</v>
      </c>
      <c r="P60" s="47">
        <f t="shared" si="0"/>
        <v>0</v>
      </c>
      <c r="Q60" s="43">
        <f>_xll.qlInterpolationInterpolate($Q$5,E60,TRUE)</f>
        <v>1.6757178054998594</v>
      </c>
      <c r="R60" s="47">
        <f t="shared" si="1"/>
        <v>0</v>
      </c>
      <c r="AB60" s="8">
        <f>AB59+$E$6</f>
        <v>5.7999999999999963</v>
      </c>
      <c r="AC60" s="35">
        <v>1.6992343474664191</v>
      </c>
      <c r="AD60" s="56">
        <v>1.6947540183460439</v>
      </c>
      <c r="AE60" s="35">
        <f>_xll.xlInterpCubicSpline($B$7:$B$14,$C$7:$C$14,AB60,1,3,FALSE)</f>
        <v>1.6992343474664191</v>
      </c>
      <c r="AF60" s="35">
        <f>_xll.xlInterpCubicSpline($B$7:$B$14,$C$7:$C$14,AB60,2,3,FALSE)</f>
        <v>1.6947540183460439</v>
      </c>
      <c r="AG60" s="35">
        <v>1.6797882603929855</v>
      </c>
      <c r="AH60" s="40">
        <v>1.6947540183460439</v>
      </c>
      <c r="AI60" s="35">
        <f>_xll.xlInterpCubicSpline($B$7:$B$14,$C$7:$C$14,AB60,1,3,TRUE)</f>
        <v>1.6797882603929855</v>
      </c>
      <c r="AJ60" s="35">
        <f>_xll.xlInterpCubicSpline($B$7:$B$14,$C$7:$C$14,AB60,2,3,TRUE)</f>
        <v>1.6757178054998594</v>
      </c>
    </row>
    <row r="61" spans="5:36" x14ac:dyDescent="0.25">
      <c r="E61" s="8">
        <f>E60+$E$6</f>
        <v>5.8999999999999959</v>
      </c>
      <c r="F61" s="35">
        <v>1.7133594667006973</v>
      </c>
      <c r="G61" s="35">
        <v>1.7105841035218907</v>
      </c>
      <c r="H61" s="35">
        <f>_xll.xlInterp1D($B$7:$B$14,$C$7:$C$14,E61,"cspline",1,3,FALSE)</f>
        <v>1.7133594667006973</v>
      </c>
      <c r="I61" s="35">
        <f>_xll.xlInterp1D($B$7:$B$14,$C$7:$C$14,E61,"cspline",2,3,FALSE)</f>
        <v>1.7105841035218907</v>
      </c>
      <c r="J61" s="40">
        <v>1.7078034418225732</v>
      </c>
      <c r="K61" s="35">
        <v>1.7051451855658379</v>
      </c>
      <c r="L61" s="35">
        <f>_xll.xlInterp1D($B$7:$B$14,$C$7:$C$14,E61,"cspline",1,3,TRUE)</f>
        <v>1.7078034418225732</v>
      </c>
      <c r="M61" s="35">
        <f>_xll.xlInterp1D($B$7:$B$14,$C$7:$C$14,E61,"cspline",2,3,TRUE)</f>
        <v>1.7051451855658379</v>
      </c>
      <c r="O61" s="43">
        <f>_xll.qlInterpolationInterpolate($O$5,E61,TRUE)</f>
        <v>1.7105841035218907</v>
      </c>
      <c r="P61" s="47">
        <f t="shared" si="0"/>
        <v>0</v>
      </c>
      <c r="Q61" s="43">
        <f>_xll.qlInterpolationInterpolate($Q$5,E61,TRUE)</f>
        <v>1.7051451855658379</v>
      </c>
      <c r="R61" s="47">
        <f t="shared" si="1"/>
        <v>0</v>
      </c>
      <c r="AB61" s="8">
        <f>AB60+$E$6</f>
        <v>5.8999999999999959</v>
      </c>
      <c r="AC61" s="35">
        <v>1.7133594667006973</v>
      </c>
      <c r="AD61" s="56">
        <v>1.7105841035218907</v>
      </c>
      <c r="AE61" s="35">
        <f>_xll.xlInterpCubicSpline($B$7:$B$14,$C$7:$C$14,AB61,1,3,FALSE)</f>
        <v>1.7133594667006973</v>
      </c>
      <c r="AF61" s="35">
        <f>_xll.xlInterpCubicSpline($B$7:$B$14,$C$7:$C$14,AB61,2,3,FALSE)</f>
        <v>1.7105841035218907</v>
      </c>
      <c r="AG61" s="35">
        <v>1.7078034418225732</v>
      </c>
      <c r="AH61" s="40">
        <v>1.7105841035218907</v>
      </c>
      <c r="AI61" s="35">
        <f>_xll.xlInterpCubicSpline($B$7:$B$14,$C$7:$C$14,AB61,1,3,TRUE)</f>
        <v>1.7078034418225732</v>
      </c>
      <c r="AJ61" s="35">
        <f>_xll.xlInterpCubicSpline($B$7:$B$14,$C$7:$C$14,AB61,2,3,TRUE)</f>
        <v>1.7051451855658379</v>
      </c>
    </row>
    <row r="62" spans="5:36" x14ac:dyDescent="0.25">
      <c r="E62" s="8">
        <f>E61+$E$6</f>
        <v>5.9999999999999956</v>
      </c>
      <c r="F62" s="35">
        <v>1.7000000000000011</v>
      </c>
      <c r="G62" s="35">
        <v>1.7000000000000011</v>
      </c>
      <c r="H62" s="35">
        <f>_xll.xlInterp1D($B$7:$B$14,$C$7:$C$14,E62,"cspline",1,3,FALSE)</f>
        <v>1.7000000000000011</v>
      </c>
      <c r="I62" s="35">
        <f>_xll.xlInterp1D($B$7:$B$14,$C$7:$C$14,E62,"cspline",2,3,FALSE)</f>
        <v>1.7000000000000011</v>
      </c>
      <c r="J62" s="40">
        <v>1.7000000000000011</v>
      </c>
      <c r="K62" s="35">
        <v>1.7000000000000011</v>
      </c>
      <c r="L62" s="35">
        <f>_xll.xlInterp1D($B$7:$B$14,$C$7:$C$14,E62,"cspline",1,3,TRUE)</f>
        <v>1.7000000000000011</v>
      </c>
      <c r="M62" s="35">
        <f>_xll.xlInterp1D($B$7:$B$14,$C$7:$C$14,E62,"cspline",2,3,TRUE)</f>
        <v>1.7000000000000011</v>
      </c>
      <c r="O62" s="43">
        <f>_xll.qlInterpolationInterpolate($O$5,E62,TRUE)</f>
        <v>1.7000000000000011</v>
      </c>
      <c r="P62" s="47">
        <f t="shared" si="0"/>
        <v>0</v>
      </c>
      <c r="Q62" s="43">
        <f>_xll.qlInterpolationInterpolate($Q$5,E62,TRUE)</f>
        <v>1.7000000000000011</v>
      </c>
      <c r="R62" s="47">
        <f t="shared" si="1"/>
        <v>0</v>
      </c>
      <c r="AB62" s="8">
        <f>AB61+$E$6</f>
        <v>5.9999999999999956</v>
      </c>
      <c r="AC62" s="35">
        <v>1.7000000000000011</v>
      </c>
      <c r="AD62" s="56">
        <v>1.7000000000000011</v>
      </c>
      <c r="AE62" s="35">
        <f>_xll.xlInterpCubicSpline($B$7:$B$14,$C$7:$C$14,AB62,1,3,FALSE)</f>
        <v>1.7000000000000011</v>
      </c>
      <c r="AF62" s="35">
        <f>_xll.xlInterpCubicSpline($B$7:$B$14,$C$7:$C$14,AB62,2,3,FALSE)</f>
        <v>1.7000000000000011</v>
      </c>
      <c r="AG62" s="35">
        <v>1.7000000000000011</v>
      </c>
      <c r="AH62" s="40">
        <v>1.7000000000000011</v>
      </c>
      <c r="AI62" s="35">
        <f>_xll.xlInterpCubicSpline($B$7:$B$14,$C$7:$C$14,AB62,1,3,TRUE)</f>
        <v>1.7000000000000011</v>
      </c>
      <c r="AJ62" s="35">
        <f>_xll.xlInterpCubicSpline($B$7:$B$14,$C$7:$C$14,AB62,2,3,TRUE)</f>
        <v>1.7000000000000011</v>
      </c>
    </row>
    <row r="63" spans="5:36" x14ac:dyDescent="0.25">
      <c r="E63" s="8">
        <f>E62+$E$6</f>
        <v>6.0999999999999952</v>
      </c>
      <c r="F63" s="35">
        <v>1.6582809629729598</v>
      </c>
      <c r="G63" s="35">
        <v>1.6620034557527945</v>
      </c>
      <c r="H63" s="35">
        <f>_xll.xlInterp1D($B$7:$B$14,$C$7:$C$14,E63,"cspline",1,3,FALSE)</f>
        <v>1.6582809629729598</v>
      </c>
      <c r="I63" s="35">
        <f>_xll.xlInterp1D($B$7:$B$14,$C$7:$C$14,E63,"cspline",2,3,FALSE)</f>
        <v>1.6620034557527945</v>
      </c>
      <c r="J63" s="40">
        <v>1.6582809629729598</v>
      </c>
      <c r="K63" s="35">
        <v>1.6620034557527945</v>
      </c>
      <c r="L63" s="35">
        <f>_xll.xlInterp1D($B$7:$B$14,$C$7:$C$14,E63,"cspline",1,3,TRUE)</f>
        <v>1.6582809629729598</v>
      </c>
      <c r="M63" s="35">
        <f>_xll.xlInterp1D($B$7:$B$14,$C$7:$C$14,E63,"cspline",2,3,TRUE)</f>
        <v>1.6620034557527945</v>
      </c>
      <c r="O63" s="43">
        <f>_xll.qlInterpolationInterpolate($O$5,E63,TRUE)</f>
        <v>1.6620034557527945</v>
      </c>
      <c r="P63" s="47">
        <f t="shared" si="0"/>
        <v>0</v>
      </c>
      <c r="Q63" s="43">
        <f>_xll.qlInterpolationInterpolate($Q$5,E63,TRUE)</f>
        <v>1.6620034557527945</v>
      </c>
      <c r="R63" s="47">
        <f t="shared" si="1"/>
        <v>0</v>
      </c>
      <c r="AB63" s="8">
        <f>AB62+$E$6</f>
        <v>6.0999999999999952</v>
      </c>
      <c r="AC63" s="35">
        <v>1.6582809629729598</v>
      </c>
      <c r="AD63" s="56">
        <v>1.6620034557527945</v>
      </c>
      <c r="AE63" s="35">
        <f>_xll.xlInterpCubicSpline($B$7:$B$14,$C$7:$C$14,AB63,1,3,FALSE)</f>
        <v>1.6582809629729598</v>
      </c>
      <c r="AF63" s="35">
        <f>_xll.xlInterpCubicSpline($B$7:$B$14,$C$7:$C$14,AB63,2,3,FALSE)</f>
        <v>1.6620034557527945</v>
      </c>
      <c r="AG63" s="35">
        <v>1.6582809629729598</v>
      </c>
      <c r="AH63" s="40">
        <v>1.6620034557527945</v>
      </c>
      <c r="AI63" s="35">
        <f>_xll.xlInterpCubicSpline($B$7:$B$14,$C$7:$C$14,AB63,1,3,TRUE)</f>
        <v>1.6582809629729598</v>
      </c>
      <c r="AJ63" s="35">
        <f>_xll.xlInterpCubicSpline($B$7:$B$14,$C$7:$C$14,AB63,2,3,TRUE)</f>
        <v>1.6620034557527945</v>
      </c>
    </row>
    <row r="64" spans="5:36" x14ac:dyDescent="0.25">
      <c r="E64" s="8">
        <f>E63+$E$6</f>
        <v>6.1999999999999948</v>
      </c>
      <c r="F64" s="35">
        <v>1.5966469523938058</v>
      </c>
      <c r="G64" s="35">
        <v>1.6037772040433931</v>
      </c>
      <c r="H64" s="35">
        <f>_xll.xlInterp1D($B$7:$B$14,$C$7:$C$14,E64,"cspline",1,3,FALSE)</f>
        <v>1.5966469523938058</v>
      </c>
      <c r="I64" s="35">
        <f>_xll.xlInterp1D($B$7:$B$14,$C$7:$C$14,E64,"cspline",2,3,FALSE)</f>
        <v>1.6037772040433931</v>
      </c>
      <c r="J64" s="40">
        <v>1.5966469523938058</v>
      </c>
      <c r="K64" s="35">
        <v>1.6037772040433931</v>
      </c>
      <c r="L64" s="35">
        <f>_xll.xlInterp1D($B$7:$B$14,$C$7:$C$14,E64,"cspline",1,3,TRUE)</f>
        <v>1.5966469523938058</v>
      </c>
      <c r="M64" s="35">
        <f>_xll.xlInterp1D($B$7:$B$14,$C$7:$C$14,E64,"cspline",2,3,TRUE)</f>
        <v>1.6037772040433931</v>
      </c>
      <c r="O64" s="43">
        <f>_xll.qlInterpolationInterpolate($O$5,E64,TRUE)</f>
        <v>1.6037772040433931</v>
      </c>
      <c r="P64" s="47">
        <f t="shared" si="0"/>
        <v>0</v>
      </c>
      <c r="Q64" s="43">
        <f>_xll.qlInterpolationInterpolate($Q$5,E64,TRUE)</f>
        <v>1.6037772040433931</v>
      </c>
      <c r="R64" s="47">
        <f t="shared" si="1"/>
        <v>0</v>
      </c>
      <c r="AB64" s="8">
        <f>AB63+$E$6</f>
        <v>6.1999999999999948</v>
      </c>
      <c r="AC64" s="35">
        <v>1.5966469523938058</v>
      </c>
      <c r="AD64" s="56">
        <v>1.6037772040433931</v>
      </c>
      <c r="AE64" s="35">
        <f>_xll.xlInterpCubicSpline($B$7:$B$14,$C$7:$C$14,AB64,1,3,FALSE)</f>
        <v>1.5966469523938058</v>
      </c>
      <c r="AF64" s="35">
        <f>_xll.xlInterpCubicSpline($B$7:$B$14,$C$7:$C$14,AB64,2,3,FALSE)</f>
        <v>1.6037772040433931</v>
      </c>
      <c r="AG64" s="35">
        <v>1.5966469523938058</v>
      </c>
      <c r="AH64" s="40">
        <v>1.6037772040433931</v>
      </c>
      <c r="AI64" s="35">
        <f>_xll.xlInterpCubicSpline($B$7:$B$14,$C$7:$C$14,AB64,1,3,TRUE)</f>
        <v>1.5966469523938058</v>
      </c>
      <c r="AJ64" s="35">
        <f>_xll.xlInterpCubicSpline($B$7:$B$14,$C$7:$C$14,AB64,2,3,TRUE)</f>
        <v>1.6037772040433931</v>
      </c>
    </row>
    <row r="65" spans="5:36" x14ac:dyDescent="0.25">
      <c r="E65" s="8">
        <f>E64+$E$6</f>
        <v>6.2999999999999945</v>
      </c>
      <c r="F65" s="35">
        <v>1.5258724603281726</v>
      </c>
      <c r="G65" s="35">
        <v>1.5345492244575953</v>
      </c>
      <c r="H65" s="35">
        <f>_xll.xlInterp1D($B$7:$B$14,$C$7:$C$14,E65,"cspline",1,3,FALSE)</f>
        <v>1.5258724603281726</v>
      </c>
      <c r="I65" s="35">
        <f>_xll.xlInterp1D($B$7:$B$14,$C$7:$C$14,E65,"cspline",2,3,FALSE)</f>
        <v>1.5345492244575953</v>
      </c>
      <c r="J65" s="40">
        <v>1.5258724603281726</v>
      </c>
      <c r="K65" s="35">
        <v>1.5345492244575953</v>
      </c>
      <c r="L65" s="35">
        <f>_xll.xlInterp1D($B$7:$B$14,$C$7:$C$14,E65,"cspline",1,3,TRUE)</f>
        <v>1.5258724603281726</v>
      </c>
      <c r="M65" s="35">
        <f>_xll.xlInterp1D($B$7:$B$14,$C$7:$C$14,E65,"cspline",2,3,TRUE)</f>
        <v>1.5345492244575953</v>
      </c>
      <c r="O65" s="43">
        <f>_xll.qlInterpolationInterpolate($O$5,E65,TRUE)</f>
        <v>1.5345492244575953</v>
      </c>
      <c r="P65" s="47">
        <f t="shared" si="0"/>
        <v>0</v>
      </c>
      <c r="Q65" s="43">
        <f>_xll.qlInterpolationInterpolate($Q$5,E65,TRUE)</f>
        <v>1.5345492244575953</v>
      </c>
      <c r="R65" s="47">
        <f t="shared" si="1"/>
        <v>0</v>
      </c>
      <c r="AB65" s="8">
        <f>AB64+$E$6</f>
        <v>6.2999999999999945</v>
      </c>
      <c r="AC65" s="35">
        <v>1.5258724603281726</v>
      </c>
      <c r="AD65" s="56">
        <v>1.5345492244575953</v>
      </c>
      <c r="AE65" s="35">
        <f>_xll.xlInterpCubicSpline($B$7:$B$14,$C$7:$C$14,AB65,1,3,FALSE)</f>
        <v>1.5258724603281726</v>
      </c>
      <c r="AF65" s="35">
        <f>_xll.xlInterpCubicSpline($B$7:$B$14,$C$7:$C$14,AB65,2,3,FALSE)</f>
        <v>1.5345492244575953</v>
      </c>
      <c r="AG65" s="35">
        <v>1.5258724603281726</v>
      </c>
      <c r="AH65" s="40">
        <v>1.5345492244575953</v>
      </c>
      <c r="AI65" s="35">
        <f>_xll.xlInterpCubicSpline($B$7:$B$14,$C$7:$C$14,AB65,1,3,TRUE)</f>
        <v>1.5258724603281726</v>
      </c>
      <c r="AJ65" s="35">
        <f>_xll.xlInterpCubicSpline($B$7:$B$14,$C$7:$C$14,AB65,2,3,TRUE)</f>
        <v>1.5345492244575953</v>
      </c>
    </row>
    <row r="66" spans="5:36" x14ac:dyDescent="0.25">
      <c r="E66" s="8">
        <f>E65+$E$6</f>
        <v>6.3999999999999941</v>
      </c>
      <c r="F66" s="35">
        <v>1.4567319788416937</v>
      </c>
      <c r="G66" s="35">
        <v>1.4635474965811992</v>
      </c>
      <c r="H66" s="35">
        <f>_xll.xlInterp1D($B$7:$B$14,$C$7:$C$14,E66,"cspline",1,3,FALSE)</f>
        <v>1.4567319788416937</v>
      </c>
      <c r="I66" s="35">
        <f>_xll.xlInterp1D($B$7:$B$14,$C$7:$C$14,E66,"cspline",2,3,FALSE)</f>
        <v>1.4635474965811992</v>
      </c>
      <c r="J66" s="40">
        <v>1.4567319788416937</v>
      </c>
      <c r="K66" s="35">
        <v>1.4635474965811992</v>
      </c>
      <c r="L66" s="35">
        <f>_xll.xlInterp1D($B$7:$B$14,$C$7:$C$14,E66,"cspline",1,3,TRUE)</f>
        <v>1.4567319788416937</v>
      </c>
      <c r="M66" s="35">
        <f>_xll.xlInterp1D($B$7:$B$14,$C$7:$C$14,E66,"cspline",2,3,TRUE)</f>
        <v>1.4635474965811992</v>
      </c>
      <c r="O66" s="43">
        <f>_xll.qlInterpolationInterpolate($O$5,E66,TRUE)</f>
        <v>1.4635474965811992</v>
      </c>
      <c r="P66" s="47">
        <f t="shared" si="0"/>
        <v>0</v>
      </c>
      <c r="Q66" s="43">
        <f>_xll.qlInterpolationInterpolate($Q$5,E66,TRUE)</f>
        <v>1.4635474965811992</v>
      </c>
      <c r="R66" s="47">
        <f t="shared" si="1"/>
        <v>0</v>
      </c>
      <c r="AB66" s="8">
        <f>AB65+$E$6</f>
        <v>6.3999999999999941</v>
      </c>
      <c r="AC66" s="35">
        <v>1.4567319788416937</v>
      </c>
      <c r="AD66" s="56">
        <v>1.4635474965811992</v>
      </c>
      <c r="AE66" s="35">
        <f>_xll.xlInterpCubicSpline($B$7:$B$14,$C$7:$C$14,AB66,1,3,FALSE)</f>
        <v>1.4567319788416937</v>
      </c>
      <c r="AF66" s="35">
        <f>_xll.xlInterpCubicSpline($B$7:$B$14,$C$7:$C$14,AB66,2,3,FALSE)</f>
        <v>1.4635474965811992</v>
      </c>
      <c r="AG66" s="35">
        <v>1.4567319788416937</v>
      </c>
      <c r="AH66" s="40">
        <v>1.4635474965811992</v>
      </c>
      <c r="AI66" s="35">
        <f>_xll.xlInterpCubicSpline($B$7:$B$14,$C$7:$C$14,AB66,1,3,TRUE)</f>
        <v>1.4567319788416937</v>
      </c>
      <c r="AJ66" s="35">
        <f>_xll.xlInterpCubicSpline($B$7:$B$14,$C$7:$C$14,AB66,2,3,TRUE)</f>
        <v>1.4635474965811992</v>
      </c>
    </row>
    <row r="67" spans="5:36" x14ac:dyDescent="0.25">
      <c r="E67" s="8">
        <f>E66+$E$6</f>
        <v>6.4999999999999938</v>
      </c>
      <c r="F67" s="35">
        <v>1.4000000000000028</v>
      </c>
      <c r="G67" s="35">
        <v>1.4000000000000035</v>
      </c>
      <c r="H67" s="35">
        <f>_xll.xlInterp1D($B$7:$B$14,$C$7:$C$14,E67,"cspline",1,3,FALSE)</f>
        <v>1.4000000000000028</v>
      </c>
      <c r="I67" s="35">
        <f>_xll.xlInterp1D($B$7:$B$14,$C$7:$C$14,E67,"cspline",2,3,FALSE)</f>
        <v>1.4000000000000035</v>
      </c>
      <c r="J67" s="40">
        <v>1.4000000000000028</v>
      </c>
      <c r="K67" s="35">
        <v>1.4000000000000035</v>
      </c>
      <c r="L67" s="35">
        <f>_xll.xlInterp1D($B$7:$B$14,$C$7:$C$14,E67,"cspline",1,3,TRUE)</f>
        <v>1.4000000000000028</v>
      </c>
      <c r="M67" s="35">
        <f>_xll.xlInterp1D($B$7:$B$14,$C$7:$C$14,E67,"cspline",2,3,TRUE)</f>
        <v>1.4000000000000035</v>
      </c>
      <c r="O67" s="43">
        <f>_xll.qlInterpolationInterpolate($O$5,E67,TRUE)</f>
        <v>1.4000000000000035</v>
      </c>
      <c r="P67" s="47">
        <f t="shared" si="0"/>
        <v>0</v>
      </c>
      <c r="Q67" s="43">
        <f>_xll.qlInterpolationInterpolate($Q$5,E67,TRUE)</f>
        <v>1.4000000000000035</v>
      </c>
      <c r="R67" s="47">
        <f t="shared" si="1"/>
        <v>0</v>
      </c>
      <c r="AB67" s="8">
        <f>AB66+$E$6</f>
        <v>6.4999999999999938</v>
      </c>
      <c r="AC67" s="35">
        <v>1.4000000000000028</v>
      </c>
      <c r="AD67" s="56">
        <v>1.4000000000000035</v>
      </c>
      <c r="AE67" s="35">
        <f>_xll.xlInterpCubicSpline($B$7:$B$14,$C$7:$C$14,AB67,1,3,FALSE)</f>
        <v>1.4000000000000028</v>
      </c>
      <c r="AF67" s="35">
        <f>_xll.xlInterpCubicSpline($B$7:$B$14,$C$7:$C$14,AB67,2,3,FALSE)</f>
        <v>1.4000000000000035</v>
      </c>
      <c r="AG67" s="35">
        <v>1.4000000000000028</v>
      </c>
      <c r="AH67" s="40">
        <v>1.4000000000000035</v>
      </c>
      <c r="AI67" s="35">
        <f>_xll.xlInterpCubicSpline($B$7:$B$14,$C$7:$C$14,AB67,1,3,TRUE)</f>
        <v>1.4000000000000028</v>
      </c>
      <c r="AJ67" s="35">
        <f>_xll.xlInterpCubicSpline($B$7:$B$14,$C$7:$C$14,AB67,2,3,TRUE)</f>
        <v>1.4000000000000035</v>
      </c>
    </row>
    <row r="68" spans="5:36" x14ac:dyDescent="0.25">
      <c r="E68" s="8">
        <f>E67+$E$6</f>
        <v>6.5999999999999934</v>
      </c>
      <c r="F68" s="35">
        <v>1.3642096246866955</v>
      </c>
      <c r="G68" s="35">
        <v>1.3514113598034956</v>
      </c>
      <c r="H68" s="35">
        <f>_xll.xlInterp1D($B$7:$B$14,$C$7:$C$14,E68,"cspline",1,3,FALSE)</f>
        <v>1.3642096246866955</v>
      </c>
      <c r="I68" s="35">
        <f>_xll.xlInterp1D($B$7:$B$14,$C$7:$C$14,E68,"cspline",2,3,FALSE)</f>
        <v>1.3514113598034956</v>
      </c>
      <c r="J68" s="40">
        <v>1.3642096246866955</v>
      </c>
      <c r="K68" s="35">
        <v>1.3514113598034956</v>
      </c>
      <c r="L68" s="35">
        <f>_xll.xlInterp1D($B$7:$B$14,$C$7:$C$14,E68,"cspline",1,3,TRUE)</f>
        <v>1.3642096246866955</v>
      </c>
      <c r="M68" s="35">
        <f>_xll.xlInterp1D($B$7:$B$14,$C$7:$C$14,E68,"cspline",2,3,TRUE)</f>
        <v>1.3514113598034956</v>
      </c>
      <c r="O68" s="43">
        <f>_xll.qlInterpolationInterpolate($O$5,E68,TRUE)</f>
        <v>1.3514113598034956</v>
      </c>
      <c r="P68" s="47">
        <f t="shared" si="0"/>
        <v>0</v>
      </c>
      <c r="Q68" s="43">
        <f>_xll.qlInterpolationInterpolate($Q$5,E68,TRUE)</f>
        <v>1.3514113598034956</v>
      </c>
      <c r="R68" s="47">
        <f t="shared" si="1"/>
        <v>0</v>
      </c>
      <c r="AB68" s="8">
        <f>AB67+$E$6</f>
        <v>6.5999999999999934</v>
      </c>
      <c r="AC68" s="35">
        <v>1.3642096246866955</v>
      </c>
      <c r="AD68" s="56">
        <v>1.3514113598034956</v>
      </c>
      <c r="AE68" s="35">
        <f>_xll.xlInterpCubicSpline($B$7:$B$14,$C$7:$C$14,AB68,1,3,FALSE)</f>
        <v>1.3642096246866955</v>
      </c>
      <c r="AF68" s="35">
        <f>_xll.xlInterpCubicSpline($B$7:$B$14,$C$7:$C$14,AB68,2,3,FALSE)</f>
        <v>1.3514113598034956</v>
      </c>
      <c r="AG68" s="35">
        <v>1.3642096246866955</v>
      </c>
      <c r="AH68" s="40">
        <v>1.3514113598034956</v>
      </c>
      <c r="AI68" s="35">
        <f>_xll.xlInterpCubicSpline($B$7:$B$14,$C$7:$C$14,AB68,1,3,TRUE)</f>
        <v>1.3642096246866955</v>
      </c>
      <c r="AJ68" s="35">
        <f>_xll.xlInterpCubicSpline($B$7:$B$14,$C$7:$C$14,AB68,2,3,TRUE)</f>
        <v>1.3514113598034956</v>
      </c>
    </row>
    <row r="69" spans="5:36" x14ac:dyDescent="0.25">
      <c r="E69" s="8">
        <f>E68+$E$6</f>
        <v>6.6999999999999931</v>
      </c>
      <c r="F69" s="35">
        <v>1.348928389057213</v>
      </c>
      <c r="G69" s="35">
        <v>1.3183927830959201</v>
      </c>
      <c r="H69" s="35">
        <f>_xll.xlInterp1D($B$7:$B$14,$C$7:$C$14,E69,"cspline",1,3,FALSE)</f>
        <v>1.348928389057213</v>
      </c>
      <c r="I69" s="35">
        <f>_xll.xlInterp1D($B$7:$B$14,$C$7:$C$14,E69,"cspline",2,3,FALSE)</f>
        <v>1.3183927830959201</v>
      </c>
      <c r="J69" s="40">
        <v>1.348928389057213</v>
      </c>
      <c r="K69" s="35">
        <v>1.3183927830959201</v>
      </c>
      <c r="L69" s="35">
        <f>_xll.xlInterp1D($B$7:$B$14,$C$7:$C$14,E69,"cspline",1,3,TRUE)</f>
        <v>1.348928389057213</v>
      </c>
      <c r="M69" s="35">
        <f>_xll.xlInterp1D($B$7:$B$14,$C$7:$C$14,E69,"cspline",2,3,TRUE)</f>
        <v>1.3183927830959201</v>
      </c>
      <c r="O69" s="43">
        <f>_xll.qlInterpolationInterpolate($O$5,E69,TRUE)</f>
        <v>1.3183927830959201</v>
      </c>
      <c r="P69" s="47">
        <f t="shared" si="0"/>
        <v>0</v>
      </c>
      <c r="Q69" s="43">
        <f>_xll.qlInterpolationInterpolate($Q$5,E69,TRUE)</f>
        <v>1.3183927830959201</v>
      </c>
      <c r="R69" s="47">
        <f t="shared" si="1"/>
        <v>0</v>
      </c>
      <c r="AB69" s="8">
        <f>AB68+$E$6</f>
        <v>6.6999999999999931</v>
      </c>
      <c r="AC69" s="35">
        <v>1.348928389057213</v>
      </c>
      <c r="AD69" s="56">
        <v>1.3183927830959201</v>
      </c>
      <c r="AE69" s="35">
        <f>_xll.xlInterpCubicSpline($B$7:$B$14,$C$7:$C$14,AB69,1,3,FALSE)</f>
        <v>1.348928389057213</v>
      </c>
      <c r="AF69" s="35">
        <f>_xll.xlInterpCubicSpline($B$7:$B$14,$C$7:$C$14,AB69,2,3,FALSE)</f>
        <v>1.3183927830959201</v>
      </c>
      <c r="AG69" s="35">
        <v>1.348928389057213</v>
      </c>
      <c r="AH69" s="40">
        <v>1.3183927830959201</v>
      </c>
      <c r="AI69" s="35">
        <f>_xll.xlInterpCubicSpline($B$7:$B$14,$C$7:$C$14,AB69,1,3,TRUE)</f>
        <v>1.348928389057213</v>
      </c>
      <c r="AJ69" s="35">
        <f>_xll.xlInterpCubicSpline($B$7:$B$14,$C$7:$C$14,AB69,2,3,TRUE)</f>
        <v>1.3183927830959201</v>
      </c>
    </row>
    <row r="70" spans="5:36" x14ac:dyDescent="0.25">
      <c r="E70" s="8">
        <f>E69+$E$6</f>
        <v>6.7999999999999927</v>
      </c>
      <c r="F70" s="35">
        <v>1.3514824380849573</v>
      </c>
      <c r="G70" s="35">
        <v>1.2998321224852105</v>
      </c>
      <c r="H70" s="35">
        <f>_xll.xlInterp1D($B$7:$B$14,$C$7:$C$14,E70,"cspline",1,3,FALSE)</f>
        <v>1.3514824380849573</v>
      </c>
      <c r="I70" s="35">
        <f>_xll.xlInterp1D($B$7:$B$14,$C$7:$C$14,E70,"cspline",2,3,FALSE)</f>
        <v>1.2998321224852105</v>
      </c>
      <c r="J70" s="40">
        <v>1.3514824380849573</v>
      </c>
      <c r="K70" s="35">
        <v>1.2998321224852105</v>
      </c>
      <c r="L70" s="35">
        <f>_xll.xlInterp1D($B$7:$B$14,$C$7:$C$14,E70,"cspline",1,3,TRUE)</f>
        <v>1.3514824380849573</v>
      </c>
      <c r="M70" s="35">
        <f>_xll.xlInterp1D($B$7:$B$14,$C$7:$C$14,E70,"cspline",2,3,TRUE)</f>
        <v>1.2998321224852105</v>
      </c>
      <c r="O70" s="43">
        <f>_xll.qlInterpolationInterpolate($O$5,E70,TRUE)</f>
        <v>1.2998321224852105</v>
      </c>
      <c r="P70" s="47">
        <f t="shared" si="0"/>
        <v>0</v>
      </c>
      <c r="Q70" s="43">
        <f>_xll.qlInterpolationInterpolate($Q$5,E70,TRUE)</f>
        <v>1.2998321224852105</v>
      </c>
      <c r="R70" s="47">
        <f t="shared" si="1"/>
        <v>0</v>
      </c>
      <c r="AB70" s="8">
        <f>AB69+$E$6</f>
        <v>6.7999999999999927</v>
      </c>
      <c r="AC70" s="35">
        <v>1.3514824380849573</v>
      </c>
      <c r="AD70" s="56">
        <v>1.2998321224852105</v>
      </c>
      <c r="AE70" s="35">
        <f>_xll.xlInterpCubicSpline($B$7:$B$14,$C$7:$C$14,AB70,1,3,FALSE)</f>
        <v>1.3514824380849573</v>
      </c>
      <c r="AF70" s="35">
        <f>_xll.xlInterpCubicSpline($B$7:$B$14,$C$7:$C$14,AB70,2,3,FALSE)</f>
        <v>1.2998321224852105</v>
      </c>
      <c r="AG70" s="35">
        <v>1.3514824380849573</v>
      </c>
      <c r="AH70" s="40">
        <v>1.2998321224852105</v>
      </c>
      <c r="AI70" s="35">
        <f>_xll.xlInterpCubicSpline($B$7:$B$14,$C$7:$C$14,AB70,1,3,TRUE)</f>
        <v>1.3514824380849573</v>
      </c>
      <c r="AJ70" s="35">
        <f>_xll.xlInterpCubicSpline($B$7:$B$14,$C$7:$C$14,AB70,2,3,TRUE)</f>
        <v>1.2998321224852105</v>
      </c>
    </row>
    <row r="71" spans="5:36" x14ac:dyDescent="0.25">
      <c r="E71" s="8">
        <f>E70+$E$6</f>
        <v>6.8999999999999924</v>
      </c>
      <c r="F71" s="35">
        <v>1.3691979167433308</v>
      </c>
      <c r="G71" s="35">
        <v>1.2946172305793002</v>
      </c>
      <c r="H71" s="35">
        <f>_xll.xlInterp1D($B$7:$B$14,$C$7:$C$14,E71,"cspline",1,3,FALSE)</f>
        <v>1.3691979167433308</v>
      </c>
      <c r="I71" s="35">
        <f>_xll.xlInterp1D($B$7:$B$14,$C$7:$C$14,E71,"cspline",2,3,FALSE)</f>
        <v>1.2946172305793002</v>
      </c>
      <c r="J71" s="40">
        <v>1.3691979167433308</v>
      </c>
      <c r="K71" s="35">
        <v>1.2946172305793002</v>
      </c>
      <c r="L71" s="35">
        <f>_xll.xlInterp1D($B$7:$B$14,$C$7:$C$14,E71,"cspline",1,3,TRUE)</f>
        <v>1.3691979167433308</v>
      </c>
      <c r="M71" s="35">
        <f>_xll.xlInterp1D($B$7:$B$14,$C$7:$C$14,E71,"cspline",2,3,TRUE)</f>
        <v>1.2946172305793002</v>
      </c>
      <c r="O71" s="43">
        <f>_xll.qlInterpolationInterpolate($O$5,E71,TRUE)</f>
        <v>1.2946172305793002</v>
      </c>
      <c r="P71" s="47">
        <f t="shared" si="0"/>
        <v>0</v>
      </c>
      <c r="Q71" s="43">
        <f>_xll.qlInterpolationInterpolate($Q$5,E71,TRUE)</f>
        <v>1.2946172305793002</v>
      </c>
      <c r="R71" s="47">
        <f t="shared" si="1"/>
        <v>0</v>
      </c>
      <c r="AB71" s="8">
        <f>AB70+$E$6</f>
        <v>6.8999999999999924</v>
      </c>
      <c r="AC71" s="35">
        <v>1.3691979167433308</v>
      </c>
      <c r="AD71" s="56">
        <v>1.2946172305793002</v>
      </c>
      <c r="AE71" s="35">
        <f>_xll.xlInterpCubicSpline($B$7:$B$14,$C$7:$C$14,AB71,1,3,FALSE)</f>
        <v>1.3691979167433308</v>
      </c>
      <c r="AF71" s="35">
        <f>_xll.xlInterpCubicSpline($B$7:$B$14,$C$7:$C$14,AB71,2,3,FALSE)</f>
        <v>1.2946172305793002</v>
      </c>
      <c r="AG71" s="35">
        <v>1.3691979167433308</v>
      </c>
      <c r="AH71" s="40">
        <v>1.2946172305793002</v>
      </c>
      <c r="AI71" s="35">
        <f>_xll.xlInterpCubicSpline($B$7:$B$14,$C$7:$C$14,AB71,1,3,TRUE)</f>
        <v>1.3691979167433308</v>
      </c>
      <c r="AJ71" s="35">
        <f>_xll.xlInterpCubicSpline($B$7:$B$14,$C$7:$C$14,AB71,2,3,TRUE)</f>
        <v>1.2946172305793002</v>
      </c>
    </row>
    <row r="72" spans="5:36" x14ac:dyDescent="0.25">
      <c r="E72" s="8">
        <f>E71+$E$6</f>
        <v>6.999999999999992</v>
      </c>
      <c r="F72" s="35">
        <v>1.3994009700057357</v>
      </c>
      <c r="G72" s="35">
        <v>1.3016359599861225</v>
      </c>
      <c r="H72" s="35">
        <f>_xll.xlInterp1D($B$7:$B$14,$C$7:$C$14,E72,"cspline",1,3,FALSE)</f>
        <v>1.3994009700057357</v>
      </c>
      <c r="I72" s="35">
        <f>_xll.xlInterp1D($B$7:$B$14,$C$7:$C$14,E72,"cspline",2,3,FALSE)</f>
        <v>1.3016359599861225</v>
      </c>
      <c r="J72" s="40">
        <v>1.3994009700057357</v>
      </c>
      <c r="K72" s="35">
        <v>1.3016359599861225</v>
      </c>
      <c r="L72" s="35">
        <f>_xll.xlInterp1D($B$7:$B$14,$C$7:$C$14,E72,"cspline",1,3,TRUE)</f>
        <v>1.3994009700057357</v>
      </c>
      <c r="M72" s="35">
        <f>_xll.xlInterp1D($B$7:$B$14,$C$7:$C$14,E72,"cspline",2,3,TRUE)</f>
        <v>1.3016359599861225</v>
      </c>
      <c r="O72" s="43">
        <f>_xll.qlInterpolationInterpolate($O$5,E72,TRUE)</f>
        <v>1.3016359599861225</v>
      </c>
      <c r="P72" s="47">
        <f t="shared" si="0"/>
        <v>0</v>
      </c>
      <c r="Q72" s="43">
        <f>_xll.qlInterpolationInterpolate($Q$5,E72,TRUE)</f>
        <v>1.3016359599861225</v>
      </c>
      <c r="R72" s="47">
        <f t="shared" si="1"/>
        <v>0</v>
      </c>
      <c r="AB72" s="8">
        <f>AB71+$E$6</f>
        <v>6.999999999999992</v>
      </c>
      <c r="AC72" s="35">
        <v>1.3994009700057357</v>
      </c>
      <c r="AD72" s="56">
        <v>1.3016359599861225</v>
      </c>
      <c r="AE72" s="35">
        <f>_xll.xlInterpCubicSpline($B$7:$B$14,$C$7:$C$14,AB72,1,3,FALSE)</f>
        <v>1.3994009700057357</v>
      </c>
      <c r="AF72" s="35">
        <f>_xll.xlInterpCubicSpline($B$7:$B$14,$C$7:$C$14,AB72,2,3,FALSE)</f>
        <v>1.3016359599861225</v>
      </c>
      <c r="AG72" s="35">
        <v>1.3994009700057357</v>
      </c>
      <c r="AH72" s="40">
        <v>1.3016359599861225</v>
      </c>
      <c r="AI72" s="35">
        <f>_xll.xlInterpCubicSpline($B$7:$B$14,$C$7:$C$14,AB72,1,3,TRUE)</f>
        <v>1.3994009700057357</v>
      </c>
      <c r="AJ72" s="35">
        <f>_xll.xlInterpCubicSpline($B$7:$B$14,$C$7:$C$14,AB72,2,3,TRUE)</f>
        <v>1.3016359599861225</v>
      </c>
    </row>
    <row r="73" spans="5:36" x14ac:dyDescent="0.25">
      <c r="E73" s="8">
        <f>E72+$E$6</f>
        <v>7.0999999999999917</v>
      </c>
      <c r="F73" s="35">
        <v>1.4394177428455741</v>
      </c>
      <c r="G73" s="35">
        <v>1.3197761633136109</v>
      </c>
      <c r="H73" s="35">
        <f>_xll.xlInterp1D($B$7:$B$14,$C$7:$C$14,E73,"cspline",1,3,FALSE)</f>
        <v>1.4394177428455741</v>
      </c>
      <c r="I73" s="35">
        <f>_xll.xlInterp1D($B$7:$B$14,$C$7:$C$14,E73,"cspline",2,3,FALSE)</f>
        <v>1.3197761633136109</v>
      </c>
      <c r="J73" s="40">
        <v>1.4394177428455741</v>
      </c>
      <c r="K73" s="35">
        <v>1.3197761633136109</v>
      </c>
      <c r="L73" s="35">
        <f>_xll.xlInterp1D($B$7:$B$14,$C$7:$C$14,E73,"cspline",1,3,TRUE)</f>
        <v>1.4394177428455741</v>
      </c>
      <c r="M73" s="35">
        <f>_xll.xlInterp1D($B$7:$B$14,$C$7:$C$14,E73,"cspline",2,3,TRUE)</f>
        <v>1.3197761633136109</v>
      </c>
      <c r="O73" s="43">
        <f>_xll.qlInterpolationInterpolate($O$5,E73,TRUE)</f>
        <v>1.3197761633136109</v>
      </c>
      <c r="P73" s="47">
        <f t="shared" ref="P73:P89" si="2">I73-O73</f>
        <v>0</v>
      </c>
      <c r="Q73" s="43">
        <f>_xll.qlInterpolationInterpolate($Q$5,E73,TRUE)</f>
        <v>1.3197761633136109</v>
      </c>
      <c r="R73" s="47">
        <f t="shared" ref="R73:R89" si="3">M73-Q73</f>
        <v>0</v>
      </c>
      <c r="AB73" s="8">
        <f>AB72+$E$6</f>
        <v>7.0999999999999917</v>
      </c>
      <c r="AC73" s="35">
        <v>1.4394177428455741</v>
      </c>
      <c r="AD73" s="56">
        <v>1.3197761633136109</v>
      </c>
      <c r="AE73" s="35">
        <f>_xll.xlInterpCubicSpline($B$7:$B$14,$C$7:$C$14,AB73,1,3,FALSE)</f>
        <v>1.4394177428455741</v>
      </c>
      <c r="AF73" s="35">
        <f>_xll.xlInterpCubicSpline($B$7:$B$14,$C$7:$C$14,AB73,2,3,FALSE)</f>
        <v>1.3197761633136109</v>
      </c>
      <c r="AG73" s="35">
        <v>1.4394177428455741</v>
      </c>
      <c r="AH73" s="40">
        <v>1.3197761633136109</v>
      </c>
      <c r="AI73" s="35">
        <f>_xll.xlInterpCubicSpline($B$7:$B$14,$C$7:$C$14,AB73,1,3,TRUE)</f>
        <v>1.4394177428455741</v>
      </c>
      <c r="AJ73" s="35">
        <f>_xll.xlInterpCubicSpline($B$7:$B$14,$C$7:$C$14,AB73,2,3,TRUE)</f>
        <v>1.3197761633136109</v>
      </c>
    </row>
    <row r="74" spans="5:36" x14ac:dyDescent="0.25">
      <c r="E74" s="8">
        <f>E73+$E$6</f>
        <v>7.1999999999999913</v>
      </c>
      <c r="F74" s="35">
        <v>1.4865743802362485</v>
      </c>
      <c r="G74" s="35">
        <v>1.3479256931696988</v>
      </c>
      <c r="H74" s="35">
        <f>_xll.xlInterp1D($B$7:$B$14,$C$7:$C$14,E74,"cspline",1,3,FALSE)</f>
        <v>1.4865743802362485</v>
      </c>
      <c r="I74" s="35">
        <f>_xll.xlInterp1D($B$7:$B$14,$C$7:$C$14,E74,"cspline",2,3,FALSE)</f>
        <v>1.3479256931696988</v>
      </c>
      <c r="J74" s="40">
        <v>1.4865743802362485</v>
      </c>
      <c r="K74" s="35">
        <v>1.3479256931696988</v>
      </c>
      <c r="L74" s="35">
        <f>_xll.xlInterp1D($B$7:$B$14,$C$7:$C$14,E74,"cspline",1,3,TRUE)</f>
        <v>1.4865743802362485</v>
      </c>
      <c r="M74" s="35">
        <f>_xll.xlInterp1D($B$7:$B$14,$C$7:$C$14,E74,"cspline",2,3,TRUE)</f>
        <v>1.3479256931696988</v>
      </c>
      <c r="O74" s="43">
        <f>_xll.qlInterpolationInterpolate($O$5,E74,TRUE)</f>
        <v>1.3479256931696988</v>
      </c>
      <c r="P74" s="47">
        <f t="shared" si="2"/>
        <v>0</v>
      </c>
      <c r="Q74" s="43">
        <f>_xll.qlInterpolationInterpolate($Q$5,E74,TRUE)</f>
        <v>1.3479256931696988</v>
      </c>
      <c r="R74" s="47">
        <f t="shared" si="3"/>
        <v>0</v>
      </c>
      <c r="AB74" s="8">
        <f>AB73+$E$6</f>
        <v>7.1999999999999913</v>
      </c>
      <c r="AC74" s="35">
        <v>1.4865743802362485</v>
      </c>
      <c r="AD74" s="56">
        <v>1.3479256931696988</v>
      </c>
      <c r="AE74" s="35">
        <f>_xll.xlInterpCubicSpline($B$7:$B$14,$C$7:$C$14,AB74,1,3,FALSE)</f>
        <v>1.4865743802362485</v>
      </c>
      <c r="AF74" s="35">
        <f>_xll.xlInterpCubicSpline($B$7:$B$14,$C$7:$C$14,AB74,2,3,FALSE)</f>
        <v>1.3479256931696988</v>
      </c>
      <c r="AG74" s="35">
        <v>1.4865743802362485</v>
      </c>
      <c r="AH74" s="40">
        <v>1.3479256931696988</v>
      </c>
      <c r="AI74" s="35">
        <f>_xll.xlInterpCubicSpline($B$7:$B$14,$C$7:$C$14,AB74,1,3,TRUE)</f>
        <v>1.4865743802362485</v>
      </c>
      <c r="AJ74" s="35">
        <f>_xll.xlInterpCubicSpline($B$7:$B$14,$C$7:$C$14,AB74,2,3,TRUE)</f>
        <v>1.3479256931696988</v>
      </c>
    </row>
    <row r="75" spans="5:36" x14ac:dyDescent="0.25">
      <c r="E75" s="8">
        <f>E74+$E$6</f>
        <v>7.2999999999999909</v>
      </c>
      <c r="F75" s="35">
        <v>1.5381970271511609</v>
      </c>
      <c r="G75" s="35">
        <v>1.3849724021623198</v>
      </c>
      <c r="H75" s="35">
        <f>_xll.xlInterp1D($B$7:$B$14,$C$7:$C$14,E75,"cspline",1,3,FALSE)</f>
        <v>1.5381970271511609</v>
      </c>
      <c r="I75" s="35">
        <f>_xll.xlInterp1D($B$7:$B$14,$C$7:$C$14,E75,"cspline",2,3,FALSE)</f>
        <v>1.3849724021623198</v>
      </c>
      <c r="J75" s="40">
        <v>1.5381970271511609</v>
      </c>
      <c r="K75" s="35">
        <v>1.3849724021623198</v>
      </c>
      <c r="L75" s="35">
        <f>_xll.xlInterp1D($B$7:$B$14,$C$7:$C$14,E75,"cspline",1,3,TRUE)</f>
        <v>1.5381970271511609</v>
      </c>
      <c r="M75" s="35">
        <f>_xll.xlInterp1D($B$7:$B$14,$C$7:$C$14,E75,"cspline",2,3,TRUE)</f>
        <v>1.3849724021623198</v>
      </c>
      <c r="O75" s="43">
        <f>_xll.qlInterpolationInterpolate($O$5,E75,TRUE)</f>
        <v>1.3849724021623198</v>
      </c>
      <c r="P75" s="47">
        <f t="shared" si="2"/>
        <v>0</v>
      </c>
      <c r="Q75" s="43">
        <f>_xll.qlInterpolationInterpolate($Q$5,E75,TRUE)</f>
        <v>1.3849724021623198</v>
      </c>
      <c r="R75" s="47">
        <f t="shared" si="3"/>
        <v>0</v>
      </c>
      <c r="AB75" s="8">
        <f>AB74+$E$6</f>
        <v>7.2999999999999909</v>
      </c>
      <c r="AC75" s="35">
        <v>1.5381970271511609</v>
      </c>
      <c r="AD75" s="56">
        <v>1.3849724021623198</v>
      </c>
      <c r="AE75" s="35">
        <f>_xll.xlInterpCubicSpline($B$7:$B$14,$C$7:$C$14,AB75,1,3,FALSE)</f>
        <v>1.5381970271511609</v>
      </c>
      <c r="AF75" s="35">
        <f>_xll.xlInterpCubicSpline($B$7:$B$14,$C$7:$C$14,AB75,2,3,FALSE)</f>
        <v>1.3849724021623198</v>
      </c>
      <c r="AG75" s="35">
        <v>1.5381970271511609</v>
      </c>
      <c r="AH75" s="40">
        <v>1.3849724021623198</v>
      </c>
      <c r="AI75" s="35">
        <f>_xll.xlInterpCubicSpline($B$7:$B$14,$C$7:$C$14,AB75,1,3,TRUE)</f>
        <v>1.5381970271511609</v>
      </c>
      <c r="AJ75" s="35">
        <f>_xll.xlInterpCubicSpline($B$7:$B$14,$C$7:$C$14,AB75,2,3,TRUE)</f>
        <v>1.3849724021623198</v>
      </c>
    </row>
    <row r="76" spans="5:36" x14ac:dyDescent="0.25">
      <c r="E76" s="8">
        <f>E75+$E$6</f>
        <v>7.3999999999999906</v>
      </c>
      <c r="F76" s="35">
        <v>1.5916118285637135</v>
      </c>
      <c r="G76" s="35">
        <v>1.4298041428994068</v>
      </c>
      <c r="H76" s="35">
        <f>_xll.xlInterp1D($B$7:$B$14,$C$7:$C$14,E76,"cspline",1,3,FALSE)</f>
        <v>1.5916118285637135</v>
      </c>
      <c r="I76" s="35">
        <f>_xll.xlInterp1D($B$7:$B$14,$C$7:$C$14,E76,"cspline",2,3,FALSE)</f>
        <v>1.4298041428994068</v>
      </c>
      <c r="J76" s="40">
        <v>1.5916118285637135</v>
      </c>
      <c r="K76" s="35">
        <v>1.4298041428994068</v>
      </c>
      <c r="L76" s="35">
        <f>_xll.xlInterp1D($B$7:$B$14,$C$7:$C$14,E76,"cspline",1,3,TRUE)</f>
        <v>1.5916118285637135</v>
      </c>
      <c r="M76" s="35">
        <f>_xll.xlInterp1D($B$7:$B$14,$C$7:$C$14,E76,"cspline",2,3,TRUE)</f>
        <v>1.4298041428994068</v>
      </c>
      <c r="O76" s="43">
        <f>_xll.qlInterpolationInterpolate($O$5,E76,TRUE)</f>
        <v>1.4298041428994068</v>
      </c>
      <c r="P76" s="47">
        <f t="shared" si="2"/>
        <v>0</v>
      </c>
      <c r="Q76" s="43">
        <f>_xll.qlInterpolationInterpolate($Q$5,E76,TRUE)</f>
        <v>1.4298041428994068</v>
      </c>
      <c r="R76" s="47">
        <f t="shared" si="3"/>
        <v>0</v>
      </c>
      <c r="AB76" s="8">
        <f>AB75+$E$6</f>
        <v>7.3999999999999906</v>
      </c>
      <c r="AC76" s="35">
        <v>1.5916118285637135</v>
      </c>
      <c r="AD76" s="56">
        <v>1.4298041428994068</v>
      </c>
      <c r="AE76" s="35">
        <f>_xll.xlInterpCubicSpline($B$7:$B$14,$C$7:$C$14,AB76,1,3,FALSE)</f>
        <v>1.5916118285637135</v>
      </c>
      <c r="AF76" s="35">
        <f>_xll.xlInterpCubicSpline($B$7:$B$14,$C$7:$C$14,AB76,2,3,FALSE)</f>
        <v>1.4298041428994068</v>
      </c>
      <c r="AG76" s="35">
        <v>1.5916118285637135</v>
      </c>
      <c r="AH76" s="40">
        <v>1.4298041428994068</v>
      </c>
      <c r="AI76" s="35">
        <f>_xll.xlInterpCubicSpline($B$7:$B$14,$C$7:$C$14,AB76,1,3,TRUE)</f>
        <v>1.5916118285637135</v>
      </c>
      <c r="AJ76" s="35">
        <f>_xll.xlInterpCubicSpline($B$7:$B$14,$C$7:$C$14,AB76,2,3,TRUE)</f>
        <v>1.4298041428994068</v>
      </c>
    </row>
    <row r="77" spans="5:36" x14ac:dyDescent="0.25">
      <c r="E77" s="8">
        <f>E76+$E$6</f>
        <v>7.4999999999999902</v>
      </c>
      <c r="F77" s="35">
        <v>1.6441449294473087</v>
      </c>
      <c r="G77" s="35">
        <v>1.4813087679888937</v>
      </c>
      <c r="H77" s="35">
        <f>_xll.xlInterp1D($B$7:$B$14,$C$7:$C$14,E77,"cspline",1,3,FALSE)</f>
        <v>1.6441449294473087</v>
      </c>
      <c r="I77" s="35">
        <f>_xll.xlInterp1D($B$7:$B$14,$C$7:$C$14,E77,"cspline",2,3,FALSE)</f>
        <v>1.4813087679888937</v>
      </c>
      <c r="J77" s="40">
        <v>1.6441449294473087</v>
      </c>
      <c r="K77" s="35">
        <v>1.4813087679888937</v>
      </c>
      <c r="L77" s="35">
        <f>_xll.xlInterp1D($B$7:$B$14,$C$7:$C$14,E77,"cspline",1,3,TRUE)</f>
        <v>1.6441449294473087</v>
      </c>
      <c r="M77" s="35">
        <f>_xll.xlInterp1D($B$7:$B$14,$C$7:$C$14,E77,"cspline",2,3,TRUE)</f>
        <v>1.4813087679888937</v>
      </c>
      <c r="O77" s="43">
        <f>_xll.qlInterpolationInterpolate($O$5,E77,TRUE)</f>
        <v>1.4813087679888937</v>
      </c>
      <c r="P77" s="47">
        <f t="shared" si="2"/>
        <v>0</v>
      </c>
      <c r="Q77" s="43">
        <f>_xll.qlInterpolationInterpolate($Q$5,E77,TRUE)</f>
        <v>1.4813087679888937</v>
      </c>
      <c r="R77" s="47">
        <f t="shared" si="3"/>
        <v>0</v>
      </c>
      <c r="AB77" s="8">
        <f>AB76+$E$6</f>
        <v>7.4999999999999902</v>
      </c>
      <c r="AC77" s="35">
        <v>1.6441449294473087</v>
      </c>
      <c r="AD77" s="56">
        <v>1.4813087679888937</v>
      </c>
      <c r="AE77" s="35">
        <f>_xll.xlInterpCubicSpline($B$7:$B$14,$C$7:$C$14,AB77,1,3,FALSE)</f>
        <v>1.6441449294473087</v>
      </c>
      <c r="AF77" s="35">
        <f>_xll.xlInterpCubicSpline($B$7:$B$14,$C$7:$C$14,AB77,2,3,FALSE)</f>
        <v>1.4813087679888937</v>
      </c>
      <c r="AG77" s="35">
        <v>1.6441449294473087</v>
      </c>
      <c r="AH77" s="40">
        <v>1.4813087679888937</v>
      </c>
      <c r="AI77" s="35">
        <f>_xll.xlInterpCubicSpline($B$7:$B$14,$C$7:$C$14,AB77,1,3,TRUE)</f>
        <v>1.6441449294473087</v>
      </c>
      <c r="AJ77" s="35">
        <f>_xll.xlInterpCubicSpline($B$7:$B$14,$C$7:$C$14,AB77,2,3,TRUE)</f>
        <v>1.4813087679888937</v>
      </c>
    </row>
    <row r="78" spans="5:36" x14ac:dyDescent="0.25">
      <c r="E78" s="8">
        <f>E77+$E$6</f>
        <v>7.5999999999999899</v>
      </c>
      <c r="F78" s="35">
        <v>1.6931224747753486</v>
      </c>
      <c r="G78" s="35">
        <v>1.5383741300387135</v>
      </c>
      <c r="H78" s="35">
        <f>_xll.xlInterp1D($B$7:$B$14,$C$7:$C$14,E78,"cspline",1,3,FALSE)</f>
        <v>1.6931224747753486</v>
      </c>
      <c r="I78" s="35">
        <f>_xll.xlInterp1D($B$7:$B$14,$C$7:$C$14,E78,"cspline",2,3,FALSE)</f>
        <v>1.5383741300387135</v>
      </c>
      <c r="J78" s="40">
        <v>1.6931224747753486</v>
      </c>
      <c r="K78" s="35">
        <v>1.5383741300387135</v>
      </c>
      <c r="L78" s="35">
        <f>_xll.xlInterp1D($B$7:$B$14,$C$7:$C$14,E78,"cspline",1,3,TRUE)</f>
        <v>1.6931224747753486</v>
      </c>
      <c r="M78" s="35">
        <f>_xll.xlInterp1D($B$7:$B$14,$C$7:$C$14,E78,"cspline",2,3,TRUE)</f>
        <v>1.5383741300387135</v>
      </c>
      <c r="O78" s="43">
        <f>_xll.qlInterpolationInterpolate($O$5,E78,TRUE)</f>
        <v>1.5383741300387135</v>
      </c>
      <c r="P78" s="47">
        <f t="shared" si="2"/>
        <v>0</v>
      </c>
      <c r="Q78" s="43">
        <f>_xll.qlInterpolationInterpolate($Q$5,E78,TRUE)</f>
        <v>1.5383741300387135</v>
      </c>
      <c r="R78" s="47">
        <f t="shared" si="3"/>
        <v>0</v>
      </c>
      <c r="AB78" s="8">
        <f>AB77+$E$6</f>
        <v>7.5999999999999899</v>
      </c>
      <c r="AC78" s="35">
        <v>1.6931224747753486</v>
      </c>
      <c r="AD78" s="56">
        <v>1.5383741300387135</v>
      </c>
      <c r="AE78" s="35">
        <f>_xll.xlInterpCubicSpline($B$7:$B$14,$C$7:$C$14,AB78,1,3,FALSE)</f>
        <v>1.6931224747753486</v>
      </c>
      <c r="AF78" s="35">
        <f>_xll.xlInterpCubicSpline($B$7:$B$14,$C$7:$C$14,AB78,2,3,FALSE)</f>
        <v>1.5383741300387135</v>
      </c>
      <c r="AG78" s="35">
        <v>1.6931224747753486</v>
      </c>
      <c r="AH78" s="40">
        <v>1.5383741300387135</v>
      </c>
      <c r="AI78" s="35">
        <f>_xll.xlInterpCubicSpline($B$7:$B$14,$C$7:$C$14,AB78,1,3,TRUE)</f>
        <v>1.6931224747753486</v>
      </c>
      <c r="AJ78" s="35">
        <f>_xll.xlInterpCubicSpline($B$7:$B$14,$C$7:$C$14,AB78,2,3,TRUE)</f>
        <v>1.5383741300387135</v>
      </c>
    </row>
    <row r="79" spans="5:36" x14ac:dyDescent="0.25">
      <c r="E79" s="8">
        <f>E78+$E$6</f>
        <v>7.6999999999999895</v>
      </c>
      <c r="F79" s="35">
        <v>1.7358706095212355</v>
      </c>
      <c r="G79" s="35">
        <v>1.5998880816568</v>
      </c>
      <c r="H79" s="35">
        <f>_xll.xlInterp1D($B$7:$B$14,$C$7:$C$14,E79,"cspline",1,3,FALSE)</f>
        <v>1.7358706095212355</v>
      </c>
      <c r="I79" s="35">
        <f>_xll.xlInterp1D($B$7:$B$14,$C$7:$C$14,E79,"cspline",2,3,FALSE)</f>
        <v>1.5998880816568</v>
      </c>
      <c r="J79" s="40">
        <v>1.7358706095212355</v>
      </c>
      <c r="K79" s="35">
        <v>1.5998880816568</v>
      </c>
      <c r="L79" s="35">
        <f>_xll.xlInterp1D($B$7:$B$14,$C$7:$C$14,E79,"cspline",1,3,TRUE)</f>
        <v>1.7358706095212355</v>
      </c>
      <c r="M79" s="35">
        <f>_xll.xlInterp1D($B$7:$B$14,$C$7:$C$14,E79,"cspline",2,3,TRUE)</f>
        <v>1.5998880816568</v>
      </c>
      <c r="O79" s="43">
        <f>_xll.qlInterpolationInterpolate($O$5,E79,TRUE)</f>
        <v>1.5998880816568</v>
      </c>
      <c r="P79" s="47">
        <f t="shared" si="2"/>
        <v>0</v>
      </c>
      <c r="Q79" s="43">
        <f>_xll.qlInterpolationInterpolate($Q$5,E79,TRUE)</f>
        <v>1.5998880816568</v>
      </c>
      <c r="R79" s="47">
        <f t="shared" si="3"/>
        <v>0</v>
      </c>
      <c r="AB79" s="8">
        <f>AB78+$E$6</f>
        <v>7.6999999999999895</v>
      </c>
      <c r="AC79" s="35">
        <v>1.7358706095212355</v>
      </c>
      <c r="AD79" s="56">
        <v>1.5998880816568</v>
      </c>
      <c r="AE79" s="35">
        <f>_xll.xlInterpCubicSpline($B$7:$B$14,$C$7:$C$14,AB79,1,3,FALSE)</f>
        <v>1.7358706095212355</v>
      </c>
      <c r="AF79" s="35">
        <f>_xll.xlInterpCubicSpline($B$7:$B$14,$C$7:$C$14,AB79,2,3,FALSE)</f>
        <v>1.5998880816568</v>
      </c>
      <c r="AG79" s="35">
        <v>1.7358706095212355</v>
      </c>
      <c r="AH79" s="40">
        <v>1.5998880816568</v>
      </c>
      <c r="AI79" s="35">
        <f>_xll.xlInterpCubicSpline($B$7:$B$14,$C$7:$C$14,AB79,1,3,TRUE)</f>
        <v>1.7358706095212355</v>
      </c>
      <c r="AJ79" s="35">
        <f>_xll.xlInterpCubicSpline($B$7:$B$14,$C$7:$C$14,AB79,2,3,TRUE)</f>
        <v>1.5998880816568</v>
      </c>
    </row>
    <row r="80" spans="5:36" x14ac:dyDescent="0.25">
      <c r="E80" s="8">
        <f>E79+$E$6</f>
        <v>7.7999999999999892</v>
      </c>
      <c r="F80" s="35">
        <v>1.7697154786583715</v>
      </c>
      <c r="G80" s="35">
        <v>1.6647384754510861</v>
      </c>
      <c r="H80" s="35">
        <f>_xll.xlInterp1D($B$7:$B$14,$C$7:$C$14,E80,"cspline",1,3,FALSE)</f>
        <v>1.7697154786583715</v>
      </c>
      <c r="I80" s="35">
        <f>_xll.xlInterp1D($B$7:$B$14,$C$7:$C$14,E80,"cspline",2,3,FALSE)</f>
        <v>1.6647384754510861</v>
      </c>
      <c r="J80" s="40">
        <v>1.7697154786583715</v>
      </c>
      <c r="K80" s="35">
        <v>1.6647384754510861</v>
      </c>
      <c r="L80" s="35">
        <f>_xll.xlInterp1D($B$7:$B$14,$C$7:$C$14,E80,"cspline",1,3,TRUE)</f>
        <v>1.7697154786583715</v>
      </c>
      <c r="M80" s="35">
        <f>_xll.xlInterp1D($B$7:$B$14,$C$7:$C$14,E80,"cspline",2,3,TRUE)</f>
        <v>1.6647384754510861</v>
      </c>
      <c r="O80" s="43">
        <f>_xll.qlInterpolationInterpolate($O$5,E80,TRUE)</f>
        <v>1.6647384754510861</v>
      </c>
      <c r="P80" s="47">
        <f t="shared" si="2"/>
        <v>0</v>
      </c>
      <c r="Q80" s="43">
        <f>_xll.qlInterpolationInterpolate($Q$5,E80,TRUE)</f>
        <v>1.6647384754510861</v>
      </c>
      <c r="R80" s="47">
        <f t="shared" si="3"/>
        <v>0</v>
      </c>
      <c r="AB80" s="8">
        <f>AB79+$E$6</f>
        <v>7.7999999999999892</v>
      </c>
      <c r="AC80" s="35">
        <v>1.7697154786583715</v>
      </c>
      <c r="AD80" s="56">
        <v>1.6647384754510861</v>
      </c>
      <c r="AE80" s="35">
        <f>_xll.xlInterpCubicSpline($B$7:$B$14,$C$7:$C$14,AB80,1,3,FALSE)</f>
        <v>1.7697154786583715</v>
      </c>
      <c r="AF80" s="35">
        <f>_xll.xlInterpCubicSpline($B$7:$B$14,$C$7:$C$14,AB80,2,3,FALSE)</f>
        <v>1.6647384754510861</v>
      </c>
      <c r="AG80" s="35">
        <v>1.7697154786583715</v>
      </c>
      <c r="AH80" s="40">
        <v>1.6647384754510861</v>
      </c>
      <c r="AI80" s="35">
        <f>_xll.xlInterpCubicSpline($B$7:$B$14,$C$7:$C$14,AB80,1,3,TRUE)</f>
        <v>1.7697154786583715</v>
      </c>
      <c r="AJ80" s="35">
        <f>_xll.xlInterpCubicSpline($B$7:$B$14,$C$7:$C$14,AB80,2,3,TRUE)</f>
        <v>1.6647384754510861</v>
      </c>
    </row>
    <row r="81" spans="5:36" x14ac:dyDescent="0.25">
      <c r="E81" s="8">
        <f>E80+$E$6</f>
        <v>7.8999999999999888</v>
      </c>
      <c r="F81" s="35">
        <v>1.791983227160159</v>
      </c>
      <c r="G81" s="35">
        <v>1.7318131640295058</v>
      </c>
      <c r="H81" s="35">
        <f>_xll.xlInterp1D($B$7:$B$14,$C$7:$C$14,E81,"cspline",1,3,FALSE)</f>
        <v>1.791983227160159</v>
      </c>
      <c r="I81" s="35">
        <f>_xll.xlInterp1D($B$7:$B$14,$C$7:$C$14,E81,"cspline",2,3,FALSE)</f>
        <v>1.7318131640295058</v>
      </c>
      <c r="J81" s="40">
        <v>1.791983227160159</v>
      </c>
      <c r="K81" s="35">
        <v>1.7318131640295058</v>
      </c>
      <c r="L81" s="35">
        <f>_xll.xlInterp1D($B$7:$B$14,$C$7:$C$14,E81,"cspline",1,3,TRUE)</f>
        <v>1.791983227160159</v>
      </c>
      <c r="M81" s="35">
        <f>_xll.xlInterp1D($B$7:$B$14,$C$7:$C$14,E81,"cspline",2,3,TRUE)</f>
        <v>1.7318131640295058</v>
      </c>
      <c r="O81" s="43">
        <f>_xll.qlInterpolationInterpolate($O$5,E81,TRUE)</f>
        <v>1.7318131640295058</v>
      </c>
      <c r="P81" s="47">
        <f t="shared" si="2"/>
        <v>0</v>
      </c>
      <c r="Q81" s="43">
        <f>_xll.qlInterpolationInterpolate($Q$5,E81,TRUE)</f>
        <v>1.7318131640295058</v>
      </c>
      <c r="R81" s="47">
        <f t="shared" si="3"/>
        <v>0</v>
      </c>
      <c r="AB81" s="8">
        <f>AB80+$E$6</f>
        <v>7.8999999999999888</v>
      </c>
      <c r="AC81" s="35">
        <v>1.791983227160159</v>
      </c>
      <c r="AD81" s="56">
        <v>1.7318131640295058</v>
      </c>
      <c r="AE81" s="35">
        <f>_xll.xlInterpCubicSpline($B$7:$B$14,$C$7:$C$14,AB81,1,3,FALSE)</f>
        <v>1.791983227160159</v>
      </c>
      <c r="AF81" s="35">
        <f>_xll.xlInterpCubicSpline($B$7:$B$14,$C$7:$C$14,AB81,2,3,FALSE)</f>
        <v>1.7318131640295058</v>
      </c>
      <c r="AG81" s="35">
        <v>1.791983227160159</v>
      </c>
      <c r="AH81" s="40">
        <v>1.7318131640295058</v>
      </c>
      <c r="AI81" s="35">
        <f>_xll.xlInterpCubicSpline($B$7:$B$14,$C$7:$C$14,AB81,1,3,TRUE)</f>
        <v>1.791983227160159</v>
      </c>
      <c r="AJ81" s="35">
        <f>_xll.xlInterpCubicSpline($B$7:$B$14,$C$7:$C$14,AB81,2,3,TRUE)</f>
        <v>1.7318131640295058</v>
      </c>
    </row>
    <row r="82" spans="5:36" x14ac:dyDescent="0.25">
      <c r="E82" s="8">
        <f>E81+$E$6</f>
        <v>7.9999999999999885</v>
      </c>
      <c r="F82" s="35">
        <v>1.8</v>
      </c>
      <c r="G82" s="35">
        <v>1.7999999999999923</v>
      </c>
      <c r="H82" s="35">
        <f>_xll.xlInterp1D($B$7:$B$14,$C$7:$C$14,E82,"cspline",1,3,FALSE)</f>
        <v>1.8</v>
      </c>
      <c r="I82" s="35">
        <f>_xll.xlInterp1D($B$7:$B$14,$C$7:$C$14,E82,"cspline",2,3,FALSE)</f>
        <v>1.7999999999999923</v>
      </c>
      <c r="J82" s="40">
        <v>1.8</v>
      </c>
      <c r="K82" s="35">
        <v>1.7999999999999923</v>
      </c>
      <c r="L82" s="35">
        <f>_xll.xlInterp1D($B$7:$B$14,$C$7:$C$14,E82,"cspline",1,3,TRUE)</f>
        <v>1.8</v>
      </c>
      <c r="M82" s="35">
        <f>_xll.xlInterp1D($B$7:$B$14,$C$7:$C$14,E82,"cspline",2,3,TRUE)</f>
        <v>1.7999999999999923</v>
      </c>
      <c r="O82" s="43">
        <f>_xll.qlInterpolationInterpolate($O$5,E82,TRUE)</f>
        <v>1.7999999999999923</v>
      </c>
      <c r="P82" s="47">
        <f t="shared" si="2"/>
        <v>0</v>
      </c>
      <c r="Q82" s="43">
        <f>_xll.qlInterpolationInterpolate($Q$5,E82,TRUE)</f>
        <v>1.7999999999999923</v>
      </c>
      <c r="R82" s="47">
        <f t="shared" si="3"/>
        <v>0</v>
      </c>
      <c r="AB82" s="8">
        <f>AB81+$E$6</f>
        <v>7.9999999999999885</v>
      </c>
      <c r="AC82" s="35">
        <v>1.8</v>
      </c>
      <c r="AD82" s="56">
        <v>1.7999999999999923</v>
      </c>
      <c r="AE82" s="35">
        <f>_xll.xlInterpCubicSpline($B$7:$B$14,$C$7:$C$14,AB82,1,3,FALSE)</f>
        <v>1.8</v>
      </c>
      <c r="AF82" s="35">
        <f>_xll.xlInterpCubicSpline($B$7:$B$14,$C$7:$C$14,AB82,2,3,FALSE)</f>
        <v>1.7999999999999923</v>
      </c>
      <c r="AG82" s="35">
        <v>1.8</v>
      </c>
      <c r="AH82" s="40">
        <v>1.7999999999999923</v>
      </c>
      <c r="AI82" s="35">
        <f>_xll.xlInterpCubicSpline($B$7:$B$14,$C$7:$C$14,AB82,1,3,TRUE)</f>
        <v>1.8</v>
      </c>
      <c r="AJ82" s="35">
        <f>_xll.xlInterpCubicSpline($B$7:$B$14,$C$7:$C$14,AB82,2,3,TRUE)</f>
        <v>1.7999999999999923</v>
      </c>
    </row>
    <row r="83" spans="5:36" x14ac:dyDescent="0.25">
      <c r="E83" s="8">
        <f>E82+$E$6</f>
        <v>8.099999999999989</v>
      </c>
      <c r="F83" s="35">
        <v>1.791091942151297</v>
      </c>
      <c r="G83" s="35">
        <v>1.8681868359704794</v>
      </c>
      <c r="H83" s="35">
        <f>_xll.xlInterp1D($B$7:$B$14,$C$7:$C$14,E83,"cspline",1,3,FALSE)</f>
        <v>1.791091942151297</v>
      </c>
      <c r="I83" s="35">
        <f>_xll.xlInterp1D($B$7:$B$14,$C$7:$C$14,E83,"cspline",2,3,FALSE)</f>
        <v>1.8681868359704794</v>
      </c>
      <c r="J83" s="40">
        <v>1.791091942151297</v>
      </c>
      <c r="K83" s="35">
        <v>1.8681868359704794</v>
      </c>
      <c r="L83" s="35">
        <f>_xll.xlInterp1D($B$7:$B$14,$C$7:$C$14,E83,"cspline",1,3,TRUE)</f>
        <v>1.791091942151297</v>
      </c>
      <c r="M83" s="35">
        <f>_xll.xlInterp1D($B$7:$B$14,$C$7:$C$14,E83,"cspline",2,3,TRUE)</f>
        <v>1.8681868359704794</v>
      </c>
      <c r="O83" s="43">
        <f>_xll.qlInterpolationInterpolate($O$5,E83,TRUE)</f>
        <v>1.8681868359704794</v>
      </c>
      <c r="P83" s="47">
        <f t="shared" si="2"/>
        <v>0</v>
      </c>
      <c r="Q83" s="43">
        <f>_xll.qlInterpolationInterpolate($Q$5,E83,TRUE)</f>
        <v>1.8681868359704794</v>
      </c>
      <c r="R83" s="47">
        <f t="shared" si="3"/>
        <v>0</v>
      </c>
      <c r="AB83" s="8">
        <f>AB82+$E$6</f>
        <v>8.099999999999989</v>
      </c>
      <c r="AC83" s="35">
        <v>1.791091942151297</v>
      </c>
      <c r="AD83" s="56">
        <v>1.8681868359704794</v>
      </c>
      <c r="AE83" s="35">
        <f>_xll.xlInterpCubicSpline($B$7:$B$14,$C$7:$C$14,AB83,1,3,FALSE)</f>
        <v>1.791091942151297</v>
      </c>
      <c r="AF83" s="35">
        <f>_xll.xlInterpCubicSpline($B$7:$B$14,$C$7:$C$14,AB83,2,3,FALSE)</f>
        <v>1.8681868359704794</v>
      </c>
      <c r="AG83" s="35">
        <v>1.791091942151297</v>
      </c>
      <c r="AH83" s="40">
        <v>1.8681868359704794</v>
      </c>
      <c r="AI83" s="35">
        <f>_xll.xlInterpCubicSpline($B$7:$B$14,$C$7:$C$14,AB83,1,3,TRUE)</f>
        <v>1.791091942151297</v>
      </c>
      <c r="AJ83" s="35">
        <f>_xll.xlInterpCubicSpline($B$7:$B$14,$C$7:$C$14,AB83,2,3,TRUE)</f>
        <v>1.8681868359704794</v>
      </c>
    </row>
    <row r="84" spans="5:36" x14ac:dyDescent="0.25">
      <c r="E84" s="8">
        <f>E83+$E$6</f>
        <v>8.1999999999999886</v>
      </c>
      <c r="F84" s="35">
        <v>1.7625851985874517</v>
      </c>
      <c r="G84" s="35">
        <v>1.9352615245488995</v>
      </c>
      <c r="H84" s="35">
        <f>_xll.xlInterp1D($B$7:$B$14,$C$7:$C$14,E84,"cspline",1,3,FALSE)</f>
        <v>1.7625851985874517</v>
      </c>
      <c r="I84" s="35">
        <f>_xll.xlInterp1D($B$7:$B$14,$C$7:$C$14,E84,"cspline",2,3,FALSE)</f>
        <v>1.9352615245488995</v>
      </c>
      <c r="J84" s="40">
        <v>1.7625851985874517</v>
      </c>
      <c r="K84" s="35">
        <v>1.9352615245488995</v>
      </c>
      <c r="L84" s="35">
        <f>_xll.xlInterp1D($B$7:$B$14,$C$7:$C$14,E84,"cspline",1,3,TRUE)</f>
        <v>1.7625851985874517</v>
      </c>
      <c r="M84" s="35">
        <f>_xll.xlInterp1D($B$7:$B$14,$C$7:$C$14,E84,"cspline",2,3,TRUE)</f>
        <v>1.9352615245488995</v>
      </c>
      <c r="O84" s="43">
        <f>_xll.qlInterpolationInterpolate($O$5,E84,TRUE)</f>
        <v>1.9352615245488995</v>
      </c>
      <c r="P84" s="47">
        <f t="shared" si="2"/>
        <v>0</v>
      </c>
      <c r="Q84" s="43">
        <f>_xll.qlInterpolationInterpolate($Q$5,E84,TRUE)</f>
        <v>1.9352615245488995</v>
      </c>
      <c r="R84" s="47">
        <f t="shared" si="3"/>
        <v>0</v>
      </c>
      <c r="AB84" s="8">
        <f>AB83+$E$6</f>
        <v>8.1999999999999886</v>
      </c>
      <c r="AC84" s="35">
        <v>1.7625851985874517</v>
      </c>
      <c r="AD84" s="56">
        <v>1.9352615245488995</v>
      </c>
      <c r="AE84" s="35">
        <f>_xll.xlInterpCubicSpline($B$7:$B$14,$C$7:$C$14,AB84,1,3,FALSE)</f>
        <v>1.7625851985874517</v>
      </c>
      <c r="AF84" s="35">
        <f>_xll.xlInterpCubicSpline($B$7:$B$14,$C$7:$C$14,AB84,2,3,FALSE)</f>
        <v>1.9352615245488995</v>
      </c>
      <c r="AG84" s="35">
        <v>1.7625851985874517</v>
      </c>
      <c r="AH84" s="40">
        <v>1.9352615245488995</v>
      </c>
      <c r="AI84" s="35">
        <f>_xll.xlInterpCubicSpline($B$7:$B$14,$C$7:$C$14,AB84,1,3,TRUE)</f>
        <v>1.7625851985874517</v>
      </c>
      <c r="AJ84" s="35">
        <f>_xll.xlInterpCubicSpline($B$7:$B$14,$C$7:$C$14,AB84,2,3,TRUE)</f>
        <v>1.9352615245488995</v>
      </c>
    </row>
    <row r="85" spans="5:36" x14ac:dyDescent="0.25">
      <c r="E85" s="8">
        <f>E84+$E$6</f>
        <v>8.2999999999999883</v>
      </c>
      <c r="F85" s="35">
        <v>1.7118059142818669</v>
      </c>
      <c r="G85" s="35">
        <v>2.0001119183431864</v>
      </c>
      <c r="H85" s="35">
        <f>_xll.xlInterp1D($B$7:$B$14,$C$7:$C$14,E85,"cspline",1,3,FALSE)</f>
        <v>1.7118059142818669</v>
      </c>
      <c r="I85" s="35">
        <f>_xll.xlInterp1D($B$7:$B$14,$C$7:$C$14,E85,"cspline",2,3,FALSE)</f>
        <v>2.0001119183431864</v>
      </c>
      <c r="J85" s="40">
        <v>1.7118059142818669</v>
      </c>
      <c r="K85" s="35">
        <v>2.0001119183431864</v>
      </c>
      <c r="L85" s="35">
        <f>_xll.xlInterp1D($B$7:$B$14,$C$7:$C$14,E85,"cspline",1,3,TRUE)</f>
        <v>1.7118059142818669</v>
      </c>
      <c r="M85" s="35">
        <f>_xll.xlInterp1D($B$7:$B$14,$C$7:$C$14,E85,"cspline",2,3,TRUE)</f>
        <v>2.0001119183431864</v>
      </c>
      <c r="O85" s="43">
        <f>_xll.qlInterpolationInterpolate($O$5,E85,TRUE)</f>
        <v>2.0001119183431864</v>
      </c>
      <c r="P85" s="47">
        <f t="shared" si="2"/>
        <v>0</v>
      </c>
      <c r="Q85" s="43">
        <f>_xll.qlInterpolationInterpolate($Q$5,E85,TRUE)</f>
        <v>2.0001119183431864</v>
      </c>
      <c r="R85" s="47">
        <f t="shared" si="3"/>
        <v>0</v>
      </c>
      <c r="AB85" s="8">
        <f>AB84+$E$6</f>
        <v>8.2999999999999883</v>
      </c>
      <c r="AC85" s="35">
        <v>1.7118059142818669</v>
      </c>
      <c r="AD85" s="56">
        <v>2.0001119183431864</v>
      </c>
      <c r="AE85" s="35">
        <f>_xll.xlInterpCubicSpline($B$7:$B$14,$C$7:$C$14,AB85,1,3,FALSE)</f>
        <v>1.7118059142818669</v>
      </c>
      <c r="AF85" s="35">
        <f>_xll.xlInterpCubicSpline($B$7:$B$14,$C$7:$C$14,AB85,2,3,FALSE)</f>
        <v>2.0001119183431864</v>
      </c>
      <c r="AG85" s="35">
        <v>1.7118059142818669</v>
      </c>
      <c r="AH85" s="40">
        <v>2.0001119183431864</v>
      </c>
      <c r="AI85" s="35">
        <f>_xll.xlInterpCubicSpline($B$7:$B$14,$C$7:$C$14,AB85,1,3,TRUE)</f>
        <v>1.7118059142818669</v>
      </c>
      <c r="AJ85" s="35">
        <f>_xll.xlInterpCubicSpline($B$7:$B$14,$C$7:$C$14,AB85,2,3,TRUE)</f>
        <v>2.0001119183431864</v>
      </c>
    </row>
    <row r="86" spans="5:36" x14ac:dyDescent="0.25">
      <c r="E86" s="8">
        <f>E85+$E$6</f>
        <v>8.3999999999999879</v>
      </c>
      <c r="F86" s="35">
        <v>1.6360802342079444</v>
      </c>
      <c r="G86" s="35">
        <v>2.0616258699612735</v>
      </c>
      <c r="H86" s="35">
        <f>_xll.xlInterp1D($B$7:$B$14,$C$7:$C$14,E86,"cspline",1,3,FALSE)</f>
        <v>1.6360802342079444</v>
      </c>
      <c r="I86" s="35">
        <f>_xll.xlInterp1D($B$7:$B$14,$C$7:$C$14,E86,"cspline",2,3,FALSE)</f>
        <v>2.0616258699612735</v>
      </c>
      <c r="J86" s="40">
        <v>1.6360802342079444</v>
      </c>
      <c r="K86" s="35">
        <v>2.0616258699612735</v>
      </c>
      <c r="L86" s="35">
        <f>_xll.xlInterp1D($B$7:$B$14,$C$7:$C$14,E86,"cspline",1,3,TRUE)</f>
        <v>1.6360802342079444</v>
      </c>
      <c r="M86" s="35">
        <f>_xll.xlInterp1D($B$7:$B$14,$C$7:$C$14,E86,"cspline",2,3,TRUE)</f>
        <v>2.0616258699612735</v>
      </c>
      <c r="O86" s="43">
        <f>_xll.qlInterpolationInterpolate($O$5,E86,TRUE)</f>
        <v>2.0616258699612735</v>
      </c>
      <c r="P86" s="47">
        <f t="shared" si="2"/>
        <v>0</v>
      </c>
      <c r="Q86" s="43">
        <f>_xll.qlInterpolationInterpolate($Q$5,E86,TRUE)</f>
        <v>2.0616258699612735</v>
      </c>
      <c r="R86" s="47">
        <f t="shared" si="3"/>
        <v>0</v>
      </c>
      <c r="AB86" s="8">
        <f>AB85+$E$6</f>
        <v>8.3999999999999879</v>
      </c>
      <c r="AC86" s="35">
        <v>1.6360802342079444</v>
      </c>
      <c r="AD86" s="56">
        <v>2.0616258699612735</v>
      </c>
      <c r="AE86" s="35">
        <f>_xll.xlInterpCubicSpline($B$7:$B$14,$C$7:$C$14,AB86,1,3,FALSE)</f>
        <v>1.6360802342079444</v>
      </c>
      <c r="AF86" s="35">
        <f>_xll.xlInterpCubicSpline($B$7:$B$14,$C$7:$C$14,AB86,2,3,FALSE)</f>
        <v>2.0616258699612735</v>
      </c>
      <c r="AG86" s="35">
        <v>1.6360802342079444</v>
      </c>
      <c r="AH86" s="40">
        <v>2.0616258699612735</v>
      </c>
      <c r="AI86" s="35">
        <f>_xll.xlInterpCubicSpline($B$7:$B$14,$C$7:$C$14,AB86,1,3,TRUE)</f>
        <v>1.6360802342079444</v>
      </c>
      <c r="AJ86" s="35">
        <f>_xll.xlInterpCubicSpline($B$7:$B$14,$C$7:$C$14,AB86,2,3,TRUE)</f>
        <v>2.0616258699612735</v>
      </c>
    </row>
    <row r="87" spans="5:36" x14ac:dyDescent="0.25">
      <c r="E87" s="8">
        <f>E86+$E$6</f>
        <v>8.4999999999999876</v>
      </c>
      <c r="F87" s="35">
        <v>1.5327343033390866</v>
      </c>
      <c r="G87" s="35">
        <v>2.1186912320110949</v>
      </c>
      <c r="H87" s="35">
        <f>_xll.xlInterp1D($B$7:$B$14,$C$7:$C$14,E87,"cspline",1,3,FALSE)</f>
        <v>1.5327343033390866</v>
      </c>
      <c r="I87" s="35">
        <f>_xll.xlInterp1D($B$7:$B$14,$C$7:$C$14,E87,"cspline",2,3,FALSE)</f>
        <v>2.1186912320110949</v>
      </c>
      <c r="J87" s="40">
        <v>1.5327343033390866</v>
      </c>
      <c r="K87" s="35">
        <v>2.1186912320110949</v>
      </c>
      <c r="L87" s="35">
        <f>_xll.xlInterp1D($B$7:$B$14,$C$7:$C$14,E87,"cspline",1,3,TRUE)</f>
        <v>1.5327343033390866</v>
      </c>
      <c r="M87" s="35">
        <f>_xll.xlInterp1D($B$7:$B$14,$C$7:$C$14,E87,"cspline",2,3,TRUE)</f>
        <v>2.1186912320110949</v>
      </c>
      <c r="O87" s="43">
        <f>_xll.qlInterpolationInterpolate($O$5,E87,TRUE)</f>
        <v>2.1186912320110949</v>
      </c>
      <c r="P87" s="47">
        <f t="shared" si="2"/>
        <v>0</v>
      </c>
      <c r="Q87" s="43">
        <f>_xll.qlInterpolationInterpolate($Q$5,E87,TRUE)</f>
        <v>2.1186912320110949</v>
      </c>
      <c r="R87" s="47">
        <f t="shared" si="3"/>
        <v>0</v>
      </c>
      <c r="AB87" s="8">
        <f>AB86+$E$6</f>
        <v>8.4999999999999876</v>
      </c>
      <c r="AC87" s="35">
        <v>1.5327343033390866</v>
      </c>
      <c r="AD87" s="56">
        <v>2.1186912320110949</v>
      </c>
      <c r="AE87" s="35">
        <f>_xll.xlInterpCubicSpline($B$7:$B$14,$C$7:$C$14,AB87,1,3,FALSE)</f>
        <v>1.5327343033390866</v>
      </c>
      <c r="AF87" s="35">
        <f>_xll.xlInterpCubicSpline($B$7:$B$14,$C$7:$C$14,AB87,2,3,FALSE)</f>
        <v>2.1186912320110949</v>
      </c>
      <c r="AG87" s="35">
        <v>1.5327343033390866</v>
      </c>
      <c r="AH87" s="40">
        <v>2.1186912320110949</v>
      </c>
      <c r="AI87" s="35">
        <f>_xll.xlInterpCubicSpline($B$7:$B$14,$C$7:$C$14,AB87,1,3,TRUE)</f>
        <v>1.5327343033390866</v>
      </c>
      <c r="AJ87" s="35">
        <f>_xll.xlInterpCubicSpline($B$7:$B$14,$C$7:$C$14,AB87,2,3,TRUE)</f>
        <v>2.1186912320110949</v>
      </c>
    </row>
    <row r="88" spans="5:36" x14ac:dyDescent="0.25">
      <c r="E88" s="8">
        <f>E87+$E$6</f>
        <v>8.5999999999999872</v>
      </c>
      <c r="F88" s="35">
        <v>1.3990942666486959</v>
      </c>
      <c r="G88" s="35">
        <v>2.1701958571005826</v>
      </c>
      <c r="H88" s="35">
        <f>_xll.xlInterp1D($B$7:$B$14,$C$7:$C$14,E88,"cspline",1,3,FALSE)</f>
        <v>1.3990942666486959</v>
      </c>
      <c r="I88" s="35">
        <f>_xll.xlInterp1D($B$7:$B$14,$C$7:$C$14,E88,"cspline",2,3,FALSE)</f>
        <v>2.1701958571005826</v>
      </c>
      <c r="J88" s="40">
        <v>1.3990942666486959</v>
      </c>
      <c r="K88" s="35">
        <v>2.1701958571005826</v>
      </c>
      <c r="L88" s="35">
        <f>_xll.xlInterp1D($B$7:$B$14,$C$7:$C$14,E88,"cspline",1,3,TRUE)</f>
        <v>1.3990942666486959</v>
      </c>
      <c r="M88" s="35">
        <f>_xll.xlInterp1D($B$7:$B$14,$C$7:$C$14,E88,"cspline",2,3,TRUE)</f>
        <v>2.1701958571005826</v>
      </c>
      <c r="O88" s="43">
        <f>_xll.qlInterpolationInterpolate($O$5,E88,TRUE)</f>
        <v>2.1701958571005826</v>
      </c>
      <c r="P88" s="47">
        <f t="shared" si="2"/>
        <v>0</v>
      </c>
      <c r="Q88" s="43">
        <f>_xll.qlInterpolationInterpolate($Q$5,E88,TRUE)</f>
        <v>2.1701958571005826</v>
      </c>
      <c r="R88" s="47">
        <f t="shared" si="3"/>
        <v>0</v>
      </c>
      <c r="AB88" s="8">
        <f>AB87+$E$6</f>
        <v>8.5999999999999872</v>
      </c>
      <c r="AC88" s="35">
        <v>1.3990942666486959</v>
      </c>
      <c r="AD88" s="56">
        <v>2.1701958571005826</v>
      </c>
      <c r="AE88" s="35">
        <f>_xll.xlInterpCubicSpline($B$7:$B$14,$C$7:$C$14,AB88,1,3,FALSE)</f>
        <v>1.3990942666486959</v>
      </c>
      <c r="AF88" s="35">
        <f>_xll.xlInterpCubicSpline($B$7:$B$14,$C$7:$C$14,AB88,2,3,FALSE)</f>
        <v>2.1701958571005826</v>
      </c>
      <c r="AG88" s="35">
        <v>1.3990942666486959</v>
      </c>
      <c r="AH88" s="40">
        <v>2.1701958571005826</v>
      </c>
      <c r="AI88" s="35">
        <f>_xll.xlInterpCubicSpline($B$7:$B$14,$C$7:$C$14,AB88,1,3,TRUE)</f>
        <v>1.3990942666486959</v>
      </c>
      <c r="AJ88" s="35">
        <f>_xll.xlInterpCubicSpline($B$7:$B$14,$C$7:$C$14,AB88,2,3,TRUE)</f>
        <v>2.1701958571005826</v>
      </c>
    </row>
    <row r="89" spans="5:36" x14ac:dyDescent="0.25">
      <c r="E89" s="15">
        <f>E88+$E$6</f>
        <v>8.6999999999999869</v>
      </c>
      <c r="F89" s="36">
        <v>1.2324862691101741</v>
      </c>
      <c r="G89" s="36">
        <v>2.215027597837671</v>
      </c>
      <c r="H89" s="36">
        <f>_xll.xlInterp1D($B$7:$B$14,$C$7:$C$14,E89,"cspline",1,3,FALSE)</f>
        <v>1.2324862691101741</v>
      </c>
      <c r="I89" s="36">
        <f>_xll.xlInterp1D($B$7:$B$14,$C$7:$C$14,E89,"cspline",2,3,FALSE)</f>
        <v>2.215027597837671</v>
      </c>
      <c r="J89" s="41">
        <v>1.2324862691101741</v>
      </c>
      <c r="K89" s="36">
        <v>2.215027597837671</v>
      </c>
      <c r="L89" s="36">
        <f>_xll.xlInterp1D($B$7:$B$14,$C$7:$C$14,E89,"cspline",1,3,TRUE)</f>
        <v>1.2324862691101741</v>
      </c>
      <c r="M89" s="36">
        <f>_xll.xlInterp1D($B$7:$B$14,$C$7:$C$14,E89,"cspline",2,3,TRUE)</f>
        <v>2.215027597837671</v>
      </c>
      <c r="O89" s="44">
        <f>_xll.qlInterpolationInterpolate($O$5,E89,TRUE)</f>
        <v>2.215027597837671</v>
      </c>
      <c r="P89" s="48">
        <f t="shared" si="2"/>
        <v>0</v>
      </c>
      <c r="Q89" s="44">
        <f>_xll.qlInterpolationInterpolate($Q$5,E89,TRUE)</f>
        <v>2.215027597837671</v>
      </c>
      <c r="R89" s="48">
        <f t="shared" si="3"/>
        <v>0</v>
      </c>
      <c r="AB89" s="15">
        <f>AB88+$E$6</f>
        <v>8.6999999999999869</v>
      </c>
      <c r="AC89" s="36">
        <v>1.2324862691101741</v>
      </c>
      <c r="AD89" s="57">
        <v>2.215027597837671</v>
      </c>
      <c r="AE89" s="36">
        <f>_xll.xlInterpCubicSpline($B$7:$B$14,$C$7:$C$14,AB89,1,3,FALSE)</f>
        <v>1.2324862691101741</v>
      </c>
      <c r="AF89" s="36">
        <f>_xll.xlInterpCubicSpline($B$7:$B$14,$C$7:$C$14,AB89,2,3,FALSE)</f>
        <v>2.215027597837671</v>
      </c>
      <c r="AG89" s="36">
        <v>1.2324862691101741</v>
      </c>
      <c r="AH89" s="41">
        <v>2.215027597837671</v>
      </c>
      <c r="AI89" s="36">
        <f>_xll.xlInterpCubicSpline($B$7:$B$14,$C$7:$C$14,AB89,1,3,TRUE)</f>
        <v>1.2324862691101741</v>
      </c>
      <c r="AJ89" s="36">
        <f>_xll.xlInterpCubicSpline($B$7:$B$14,$C$7:$C$14,AB89,2,3,TRUE)</f>
        <v>2.215027597837671</v>
      </c>
    </row>
    <row r="90" spans="5:36" x14ac:dyDescent="0.25">
      <c r="AH90" s="25"/>
      <c r="AI90" s="28"/>
      <c r="AJ90" s="28"/>
    </row>
    <row r="91" spans="5:36" x14ac:dyDescent="0.25">
      <c r="AH91" s="25"/>
      <c r="AI91" s="28"/>
      <c r="AJ91" s="28"/>
    </row>
    <row r="92" spans="5:36" x14ac:dyDescent="0.25">
      <c r="AH92" s="25"/>
      <c r="AI92" s="28"/>
      <c r="AJ92" s="28"/>
    </row>
    <row r="93" spans="5:36" x14ac:dyDescent="0.25">
      <c r="AH93" s="25"/>
      <c r="AI93" s="28"/>
      <c r="AJ93" s="28"/>
    </row>
    <row r="94" spans="5:36" x14ac:dyDescent="0.25">
      <c r="AH94" s="25"/>
      <c r="AI94" s="28"/>
      <c r="AJ94" s="28"/>
    </row>
    <row r="95" spans="5:36" x14ac:dyDescent="0.25">
      <c r="AH95" s="25"/>
      <c r="AI95" s="28"/>
      <c r="AJ95" s="28"/>
    </row>
    <row r="96" spans="5:36" x14ac:dyDescent="0.25">
      <c r="AH96" s="25"/>
      <c r="AI96" s="28"/>
      <c r="AJ96" s="28"/>
    </row>
    <row r="97" spans="34:36" x14ac:dyDescent="0.25">
      <c r="AH97" s="25"/>
      <c r="AI97" s="28"/>
      <c r="AJ97" s="28"/>
    </row>
    <row r="98" spans="34:36" x14ac:dyDescent="0.25">
      <c r="AH98" s="25"/>
      <c r="AI98" s="28"/>
      <c r="AJ98" s="28"/>
    </row>
    <row r="99" spans="34:36" x14ac:dyDescent="0.25">
      <c r="AH99" s="25"/>
      <c r="AI99" s="28"/>
      <c r="AJ99" s="28"/>
    </row>
    <row r="100" spans="34:36" x14ac:dyDescent="0.25">
      <c r="AH100" s="25"/>
      <c r="AI100" s="28"/>
      <c r="AJ100" s="28"/>
    </row>
    <row r="101" spans="34:36" x14ac:dyDescent="0.25">
      <c r="AH101" s="25"/>
      <c r="AI101" s="28"/>
      <c r="AJ101" s="28"/>
    </row>
    <row r="102" spans="34:36" x14ac:dyDescent="0.25">
      <c r="AH102" s="25"/>
      <c r="AI102" s="28"/>
      <c r="AJ102" s="28"/>
    </row>
    <row r="103" spans="34:36" x14ac:dyDescent="0.25">
      <c r="AH103" s="25"/>
      <c r="AI103" s="28"/>
      <c r="AJ103" s="28"/>
    </row>
    <row r="104" spans="34:36" x14ac:dyDescent="0.25">
      <c r="AH104" s="25"/>
      <c r="AI104" s="28"/>
      <c r="AJ104" s="28"/>
    </row>
    <row r="105" spans="34:36" x14ac:dyDescent="0.25">
      <c r="AH105" s="25"/>
      <c r="AI105" s="28"/>
      <c r="AJ105" s="28"/>
    </row>
    <row r="106" spans="34:36" x14ac:dyDescent="0.25">
      <c r="AH106" s="25"/>
      <c r="AI106" s="28"/>
      <c r="AJ106" s="28"/>
    </row>
    <row r="107" spans="34:36" x14ac:dyDescent="0.25">
      <c r="AH107" s="25"/>
      <c r="AI107" s="28"/>
      <c r="AJ107" s="28"/>
    </row>
    <row r="108" spans="34:36" x14ac:dyDescent="0.25">
      <c r="AH108" s="25"/>
      <c r="AI108" s="28"/>
      <c r="AJ108" s="28"/>
    </row>
    <row r="109" spans="34:36" x14ac:dyDescent="0.25">
      <c r="AH109" s="25"/>
      <c r="AI109" s="28"/>
      <c r="AJ109" s="28"/>
    </row>
    <row r="110" spans="34:36" x14ac:dyDescent="0.25">
      <c r="AH110" s="25"/>
      <c r="AI110" s="28"/>
      <c r="AJ110" s="28"/>
    </row>
    <row r="111" spans="34:36" x14ac:dyDescent="0.25">
      <c r="AH111" s="25"/>
      <c r="AI111" s="28"/>
      <c r="AJ111" s="28"/>
    </row>
    <row r="112" spans="34:36" x14ac:dyDescent="0.25">
      <c r="AH112" s="25"/>
      <c r="AI112" s="28"/>
      <c r="AJ112" s="28"/>
    </row>
    <row r="113" spans="34:36" x14ac:dyDescent="0.25">
      <c r="AH113" s="25"/>
      <c r="AI113" s="28"/>
      <c r="AJ113" s="28"/>
    </row>
    <row r="114" spans="34:36" x14ac:dyDescent="0.25">
      <c r="AH114" s="25"/>
      <c r="AI114" s="28"/>
      <c r="AJ114" s="28"/>
    </row>
    <row r="115" spans="34:36" x14ac:dyDescent="0.25">
      <c r="AH115" s="25"/>
      <c r="AI115" s="28"/>
      <c r="AJ115" s="28"/>
    </row>
    <row r="116" spans="34:36" x14ac:dyDescent="0.25">
      <c r="AH116" s="25"/>
      <c r="AI116" s="28"/>
      <c r="AJ116" s="28"/>
    </row>
    <row r="117" spans="34:36" x14ac:dyDescent="0.25">
      <c r="AH117" s="25"/>
      <c r="AI117" s="28"/>
      <c r="AJ117" s="28"/>
    </row>
    <row r="118" spans="34:36" x14ac:dyDescent="0.25">
      <c r="AH118" s="25"/>
      <c r="AI118" s="28"/>
      <c r="AJ118" s="28"/>
    </row>
    <row r="119" spans="34:36" x14ac:dyDescent="0.25">
      <c r="AH119" s="25"/>
      <c r="AI119" s="28"/>
      <c r="AJ119" s="28"/>
    </row>
    <row r="120" spans="34:36" x14ac:dyDescent="0.25">
      <c r="AH120" s="25"/>
      <c r="AI120" s="28"/>
      <c r="AJ120" s="28"/>
    </row>
    <row r="121" spans="34:36" x14ac:dyDescent="0.25">
      <c r="AH121" s="25"/>
      <c r="AI121" s="28"/>
      <c r="AJ121" s="28"/>
    </row>
    <row r="122" spans="34:36" x14ac:dyDescent="0.25">
      <c r="AH122" s="25"/>
      <c r="AI122" s="28"/>
      <c r="AJ122" s="28"/>
    </row>
    <row r="123" spans="34:36" x14ac:dyDescent="0.25">
      <c r="AH123" s="25"/>
      <c r="AI123" s="28"/>
      <c r="AJ123" s="28"/>
    </row>
    <row r="124" spans="34:36" x14ac:dyDescent="0.25">
      <c r="AH124" s="25"/>
      <c r="AI124" s="28"/>
      <c r="AJ124" s="28"/>
    </row>
    <row r="125" spans="34:36" x14ac:dyDescent="0.25">
      <c r="AH125" s="25"/>
      <c r="AI125" s="28"/>
      <c r="AJ125" s="28"/>
    </row>
    <row r="126" spans="34:36" x14ac:dyDescent="0.25">
      <c r="AH126" s="25"/>
      <c r="AI126" s="28"/>
      <c r="AJ126" s="28"/>
    </row>
    <row r="127" spans="34:36" x14ac:dyDescent="0.25">
      <c r="AH127" s="25"/>
      <c r="AI127" s="28"/>
      <c r="AJ127" s="28"/>
    </row>
    <row r="128" spans="34:36" x14ac:dyDescent="0.25">
      <c r="AH128" s="25"/>
      <c r="AI128" s="28"/>
      <c r="AJ128" s="28"/>
    </row>
    <row r="129" spans="34:36" x14ac:dyDescent="0.25">
      <c r="AH129" s="25"/>
      <c r="AI129" s="28"/>
      <c r="AJ129" s="28"/>
    </row>
    <row r="130" spans="34:36" x14ac:dyDescent="0.25">
      <c r="AH130" s="25"/>
      <c r="AI130" s="28"/>
      <c r="AJ130" s="28"/>
    </row>
    <row r="131" spans="34:36" x14ac:dyDescent="0.25">
      <c r="AH131" s="25"/>
      <c r="AI131" s="28"/>
      <c r="AJ131" s="28"/>
    </row>
    <row r="132" spans="34:36" x14ac:dyDescent="0.25">
      <c r="AH132" s="25"/>
      <c r="AI132" s="28"/>
      <c r="AJ132" s="28"/>
    </row>
    <row r="133" spans="34:36" x14ac:dyDescent="0.25">
      <c r="AH133" s="25"/>
      <c r="AI133" s="28"/>
      <c r="AJ133" s="28"/>
    </row>
    <row r="134" spans="34:36" x14ac:dyDescent="0.25">
      <c r="AH134" s="25"/>
      <c r="AI134" s="28"/>
      <c r="AJ134" s="28"/>
    </row>
    <row r="135" spans="34:36" x14ac:dyDescent="0.25">
      <c r="AH135" s="25"/>
      <c r="AI135" s="28"/>
      <c r="AJ135" s="28"/>
    </row>
    <row r="136" spans="34:36" x14ac:dyDescent="0.25">
      <c r="AH136" s="25"/>
      <c r="AI136" s="28"/>
      <c r="AJ136" s="28"/>
    </row>
    <row r="137" spans="34:36" x14ac:dyDescent="0.25">
      <c r="AH137" s="25"/>
      <c r="AI137" s="28"/>
      <c r="AJ137" s="28"/>
    </row>
    <row r="138" spans="34:36" x14ac:dyDescent="0.25">
      <c r="AH138" s="25"/>
      <c r="AI138" s="28"/>
      <c r="AJ138" s="28"/>
    </row>
    <row r="139" spans="34:36" x14ac:dyDescent="0.25">
      <c r="AH139" s="25"/>
      <c r="AI139" s="28"/>
      <c r="AJ139" s="28"/>
    </row>
    <row r="140" spans="34:36" x14ac:dyDescent="0.25">
      <c r="AH140" s="25"/>
      <c r="AI140" s="28"/>
      <c r="AJ140" s="28"/>
    </row>
    <row r="141" spans="34:36" x14ac:dyDescent="0.25">
      <c r="AH141" s="25"/>
      <c r="AI141" s="28"/>
      <c r="AJ141" s="28"/>
    </row>
    <row r="142" spans="34:36" x14ac:dyDescent="0.25">
      <c r="AH142" s="25"/>
      <c r="AI142" s="28"/>
      <c r="AJ142" s="28"/>
    </row>
    <row r="143" spans="34:36" x14ac:dyDescent="0.25">
      <c r="AH143" s="25"/>
      <c r="AI143" s="28"/>
      <c r="AJ143" s="28"/>
    </row>
    <row r="144" spans="34:36" x14ac:dyDescent="0.25">
      <c r="AH144" s="25"/>
      <c r="AI144" s="28"/>
      <c r="AJ144" s="28"/>
    </row>
    <row r="145" spans="34:36" x14ac:dyDescent="0.25">
      <c r="AH145" s="25"/>
      <c r="AI145" s="28"/>
      <c r="AJ145" s="28"/>
    </row>
    <row r="146" spans="34:36" x14ac:dyDescent="0.25">
      <c r="AH146" s="25"/>
      <c r="AI146" s="28"/>
      <c r="AJ146" s="28"/>
    </row>
    <row r="147" spans="34:36" x14ac:dyDescent="0.25">
      <c r="AH147" s="25"/>
      <c r="AI147" s="28"/>
      <c r="AJ147" s="28"/>
    </row>
    <row r="148" spans="34:36" x14ac:dyDescent="0.25">
      <c r="AH148" s="25"/>
      <c r="AI148" s="28"/>
      <c r="AJ148" s="28"/>
    </row>
    <row r="149" spans="34:36" x14ac:dyDescent="0.25">
      <c r="AH149" s="25"/>
      <c r="AI149" s="28"/>
      <c r="AJ149" s="28"/>
    </row>
    <row r="150" spans="34:36" x14ac:dyDescent="0.25">
      <c r="AH150" s="25"/>
      <c r="AI150" s="28"/>
      <c r="AJ150" s="28"/>
    </row>
    <row r="151" spans="34:36" x14ac:dyDescent="0.25">
      <c r="AH151" s="25"/>
      <c r="AI151" s="28"/>
      <c r="AJ151" s="28"/>
    </row>
    <row r="152" spans="34:36" x14ac:dyDescent="0.25">
      <c r="AH152" s="25"/>
      <c r="AI152" s="28"/>
      <c r="AJ152" s="28"/>
    </row>
    <row r="153" spans="34:36" x14ac:dyDescent="0.25">
      <c r="AH153" s="25"/>
      <c r="AI153" s="28"/>
      <c r="AJ153" s="28"/>
    </row>
    <row r="154" spans="34:36" x14ac:dyDescent="0.25">
      <c r="AH154" s="25"/>
      <c r="AI154" s="28"/>
      <c r="AJ154" s="28"/>
    </row>
    <row r="155" spans="34:36" x14ac:dyDescent="0.25">
      <c r="AH155" s="25"/>
      <c r="AI155" s="28"/>
      <c r="AJ155" s="28"/>
    </row>
    <row r="156" spans="34:36" x14ac:dyDescent="0.25">
      <c r="AH156" s="25"/>
      <c r="AI156" s="28"/>
      <c r="AJ156" s="28"/>
    </row>
    <row r="157" spans="34:36" x14ac:dyDescent="0.25">
      <c r="AH157" s="25"/>
      <c r="AI157" s="28"/>
      <c r="AJ157" s="28"/>
    </row>
    <row r="158" spans="34:36" x14ac:dyDescent="0.25">
      <c r="AH158" s="25"/>
      <c r="AI158" s="28"/>
      <c r="AJ158" s="28"/>
    </row>
    <row r="159" spans="34:36" x14ac:dyDescent="0.25">
      <c r="AH159" s="25"/>
      <c r="AI159" s="28"/>
      <c r="AJ159" s="28"/>
    </row>
    <row r="160" spans="34:36" x14ac:dyDescent="0.25">
      <c r="AH160" s="25"/>
      <c r="AI160" s="28"/>
      <c r="AJ160" s="28"/>
    </row>
    <row r="161" spans="34:36" x14ac:dyDescent="0.25">
      <c r="AH161" s="25"/>
      <c r="AI161" s="28"/>
      <c r="AJ161" s="28"/>
    </row>
    <row r="162" spans="34:36" x14ac:dyDescent="0.25">
      <c r="AH162" s="25"/>
      <c r="AI162" s="28"/>
      <c r="AJ162" s="28"/>
    </row>
    <row r="163" spans="34:36" x14ac:dyDescent="0.25">
      <c r="AH163" s="25"/>
      <c r="AI163" s="28"/>
      <c r="AJ163" s="28"/>
    </row>
    <row r="164" spans="34:36" x14ac:dyDescent="0.25">
      <c r="AH164" s="25"/>
      <c r="AI164" s="28"/>
      <c r="AJ164" s="28"/>
    </row>
    <row r="165" spans="34:36" x14ac:dyDescent="0.25">
      <c r="AH165" s="25"/>
      <c r="AI165" s="28"/>
      <c r="AJ165" s="28"/>
    </row>
    <row r="166" spans="34:36" x14ac:dyDescent="0.25">
      <c r="AH166" s="25"/>
      <c r="AI166" s="28"/>
      <c r="AJ166" s="28"/>
    </row>
    <row r="167" spans="34:36" x14ac:dyDescent="0.25">
      <c r="AH167" s="25"/>
      <c r="AI167" s="28"/>
      <c r="AJ167" s="28"/>
    </row>
    <row r="168" spans="34:36" x14ac:dyDescent="0.25">
      <c r="AH168" s="25"/>
      <c r="AI168" s="28"/>
      <c r="AJ168" s="28"/>
    </row>
    <row r="169" spans="34:36" x14ac:dyDescent="0.25">
      <c r="AH169" s="25"/>
      <c r="AI169" s="28"/>
      <c r="AJ169" s="28"/>
    </row>
    <row r="170" spans="34:36" x14ac:dyDescent="0.25">
      <c r="AH170" s="25"/>
      <c r="AI170" s="28"/>
      <c r="AJ170" s="28"/>
    </row>
    <row r="171" spans="34:36" x14ac:dyDescent="0.25">
      <c r="AH171" s="25"/>
      <c r="AI171" s="28"/>
      <c r="AJ171" s="28"/>
    </row>
    <row r="172" spans="34:36" x14ac:dyDescent="0.25">
      <c r="AH172" s="25"/>
      <c r="AI172" s="28"/>
      <c r="AJ172" s="28"/>
    </row>
    <row r="173" spans="34:36" x14ac:dyDescent="0.25">
      <c r="AH173" s="25"/>
      <c r="AI173" s="28"/>
      <c r="AJ173" s="28"/>
    </row>
    <row r="174" spans="34:36" x14ac:dyDescent="0.25">
      <c r="AH174" s="25"/>
      <c r="AI174" s="28"/>
      <c r="AJ174" s="28"/>
    </row>
    <row r="175" spans="34:36" x14ac:dyDescent="0.25">
      <c r="AH175" s="25"/>
      <c r="AI175" s="28"/>
      <c r="AJ175" s="28"/>
    </row>
    <row r="176" spans="34:36" x14ac:dyDescent="0.25">
      <c r="AH176" s="25"/>
      <c r="AI176" s="28"/>
      <c r="AJ176" s="28"/>
    </row>
    <row r="177" spans="34:36" x14ac:dyDescent="0.25">
      <c r="AH177" s="25"/>
      <c r="AI177" s="28"/>
      <c r="AJ177" s="28"/>
    </row>
    <row r="178" spans="34:36" x14ac:dyDescent="0.25">
      <c r="AH178" s="25"/>
      <c r="AI178" s="28"/>
      <c r="AJ178" s="28"/>
    </row>
    <row r="179" spans="34:36" x14ac:dyDescent="0.25">
      <c r="AH179" s="25"/>
      <c r="AI179" s="28"/>
      <c r="AJ179" s="28"/>
    </row>
    <row r="180" spans="34:36" x14ac:dyDescent="0.25">
      <c r="AH180" s="25"/>
      <c r="AI180" s="28"/>
      <c r="AJ180" s="28"/>
    </row>
    <row r="181" spans="34:36" x14ac:dyDescent="0.25">
      <c r="AH181" s="25"/>
      <c r="AI181" s="28"/>
      <c r="AJ181" s="28"/>
    </row>
    <row r="182" spans="34:36" x14ac:dyDescent="0.25">
      <c r="AH182" s="25"/>
      <c r="AI182" s="28"/>
      <c r="AJ182" s="28"/>
    </row>
    <row r="183" spans="34:36" x14ac:dyDescent="0.25">
      <c r="AH183" s="25"/>
      <c r="AI183" s="28"/>
      <c r="AJ183" s="28"/>
    </row>
    <row r="184" spans="34:36" x14ac:dyDescent="0.25">
      <c r="AH184" s="25"/>
      <c r="AI184" s="28"/>
      <c r="AJ184" s="28"/>
    </row>
    <row r="185" spans="34:36" x14ac:dyDescent="0.25">
      <c r="AH185" s="25"/>
      <c r="AI185" s="28"/>
      <c r="AJ185" s="28"/>
    </row>
    <row r="186" spans="34:36" x14ac:dyDescent="0.25">
      <c r="AH186" s="25"/>
      <c r="AI186" s="28"/>
      <c r="AJ186" s="28"/>
    </row>
    <row r="187" spans="34:36" x14ac:dyDescent="0.25">
      <c r="AH187" s="25"/>
      <c r="AI187" s="28"/>
      <c r="AJ187" s="28"/>
    </row>
    <row r="188" spans="34:36" x14ac:dyDescent="0.25">
      <c r="AH188" s="25"/>
      <c r="AI188" s="28"/>
      <c r="AJ188" s="28"/>
    </row>
    <row r="189" spans="34:36" x14ac:dyDescent="0.25">
      <c r="AH189" s="25"/>
      <c r="AI189" s="28"/>
      <c r="AJ189" s="28"/>
    </row>
    <row r="190" spans="34:36" x14ac:dyDescent="0.25">
      <c r="AH190" s="25"/>
      <c r="AI190" s="28"/>
      <c r="AJ190" s="28"/>
    </row>
    <row r="191" spans="34:36" x14ac:dyDescent="0.25">
      <c r="AH191" s="25"/>
      <c r="AI191" s="28"/>
      <c r="AJ191" s="28"/>
    </row>
    <row r="192" spans="34:36" x14ac:dyDescent="0.25">
      <c r="AH192" s="25"/>
      <c r="AI192" s="28"/>
      <c r="AJ192" s="28"/>
    </row>
    <row r="193" spans="34:36" x14ac:dyDescent="0.25">
      <c r="AH193" s="25"/>
      <c r="AI193" s="28"/>
      <c r="AJ193" s="28"/>
    </row>
    <row r="194" spans="34:36" x14ac:dyDescent="0.25">
      <c r="AH194" s="25"/>
      <c r="AI194" s="28"/>
      <c r="AJ194" s="28"/>
    </row>
    <row r="195" spans="34:36" x14ac:dyDescent="0.25">
      <c r="AH195" s="25"/>
      <c r="AI195" s="28"/>
      <c r="AJ195" s="28"/>
    </row>
    <row r="196" spans="34:36" x14ac:dyDescent="0.25">
      <c r="AH196" s="25"/>
      <c r="AI196" s="28"/>
      <c r="AJ196" s="28"/>
    </row>
    <row r="197" spans="34:36" x14ac:dyDescent="0.25">
      <c r="AH197" s="25"/>
      <c r="AI197" s="28"/>
      <c r="AJ197" s="28"/>
    </row>
    <row r="198" spans="34:36" x14ac:dyDescent="0.25">
      <c r="AH198" s="25"/>
      <c r="AI198" s="28"/>
      <c r="AJ198" s="28"/>
    </row>
    <row r="199" spans="34:36" x14ac:dyDescent="0.25">
      <c r="AH199" s="25"/>
      <c r="AI199" s="28"/>
      <c r="AJ199" s="28"/>
    </row>
    <row r="200" spans="34:36" x14ac:dyDescent="0.25">
      <c r="AH200" s="25"/>
      <c r="AI200" s="28"/>
      <c r="AJ200" s="28"/>
    </row>
    <row r="201" spans="34:36" x14ac:dyDescent="0.25">
      <c r="AH201" s="25"/>
      <c r="AI201" s="28"/>
      <c r="AJ201" s="28"/>
    </row>
    <row r="202" spans="34:36" x14ac:dyDescent="0.25">
      <c r="AH202" s="25"/>
      <c r="AI202" s="28"/>
      <c r="AJ202" s="28"/>
    </row>
    <row r="203" spans="34:36" x14ac:dyDescent="0.25">
      <c r="AH203" s="25"/>
      <c r="AI203" s="28"/>
      <c r="AJ203" s="28"/>
    </row>
    <row r="204" spans="34:36" x14ac:dyDescent="0.25">
      <c r="AH204" s="25"/>
      <c r="AI204" s="28"/>
      <c r="AJ204" s="28"/>
    </row>
    <row r="205" spans="34:36" x14ac:dyDescent="0.25">
      <c r="AH205" s="25"/>
      <c r="AI205" s="28"/>
      <c r="AJ205" s="28"/>
    </row>
    <row r="206" spans="34:36" x14ac:dyDescent="0.25">
      <c r="AH206" s="25"/>
      <c r="AI206" s="28"/>
      <c r="AJ206" s="28"/>
    </row>
    <row r="207" spans="34:36" x14ac:dyDescent="0.25">
      <c r="AH207" s="25"/>
      <c r="AI207" s="28"/>
      <c r="AJ207" s="28"/>
    </row>
    <row r="208" spans="34:36" x14ac:dyDescent="0.25">
      <c r="AH208" s="25"/>
      <c r="AI208" s="28"/>
      <c r="AJ208" s="28"/>
    </row>
    <row r="209" spans="34:36" x14ac:dyDescent="0.25">
      <c r="AH209" s="25"/>
      <c r="AI209" s="28"/>
      <c r="AJ209" s="28"/>
    </row>
    <row r="210" spans="34:36" x14ac:dyDescent="0.25">
      <c r="AH210" s="25"/>
      <c r="AI210" s="28"/>
      <c r="AJ210" s="28"/>
    </row>
    <row r="211" spans="34:36" x14ac:dyDescent="0.25">
      <c r="AH211" s="25"/>
      <c r="AI211" s="28"/>
      <c r="AJ211" s="28"/>
    </row>
    <row r="212" spans="34:36" x14ac:dyDescent="0.25">
      <c r="AH212" s="25"/>
      <c r="AI212" s="28"/>
      <c r="AJ212" s="28"/>
    </row>
    <row r="213" spans="34:36" x14ac:dyDescent="0.25">
      <c r="AH213" s="25"/>
      <c r="AI213" s="28"/>
      <c r="AJ213" s="28"/>
    </row>
    <row r="214" spans="34:36" x14ac:dyDescent="0.25">
      <c r="AH214" s="25"/>
      <c r="AI214" s="28"/>
      <c r="AJ214" s="28"/>
    </row>
    <row r="215" spans="34:36" x14ac:dyDescent="0.25">
      <c r="AH215" s="25"/>
      <c r="AI215" s="28"/>
      <c r="AJ215" s="28"/>
    </row>
    <row r="216" spans="34:36" x14ac:dyDescent="0.25">
      <c r="AH216" s="25"/>
      <c r="AI216" s="28"/>
      <c r="AJ216" s="28"/>
    </row>
    <row r="217" spans="34:36" x14ac:dyDescent="0.25">
      <c r="AH217" s="25"/>
      <c r="AI217" s="28"/>
      <c r="AJ217" s="28"/>
    </row>
    <row r="218" spans="34:36" x14ac:dyDescent="0.25">
      <c r="AH218" s="25"/>
      <c r="AI218" s="28"/>
      <c r="AJ218" s="28"/>
    </row>
    <row r="219" spans="34:36" x14ac:dyDescent="0.25">
      <c r="AH219" s="25"/>
      <c r="AI219" s="28"/>
      <c r="AJ219" s="28"/>
    </row>
    <row r="220" spans="34:36" x14ac:dyDescent="0.25">
      <c r="AH220" s="25"/>
      <c r="AI220" s="28"/>
      <c r="AJ220" s="28"/>
    </row>
    <row r="221" spans="34:36" x14ac:dyDescent="0.25">
      <c r="AH221" s="25"/>
      <c r="AI221" s="28"/>
      <c r="AJ221" s="28"/>
    </row>
    <row r="222" spans="34:36" x14ac:dyDescent="0.25">
      <c r="AH222" s="25"/>
      <c r="AI222" s="28"/>
      <c r="AJ222" s="28"/>
    </row>
    <row r="223" spans="34:36" x14ac:dyDescent="0.25">
      <c r="AH223" s="25"/>
      <c r="AI223" s="28"/>
      <c r="AJ223" s="28"/>
    </row>
    <row r="224" spans="34:36" x14ac:dyDescent="0.25">
      <c r="AH224" s="25"/>
      <c r="AI224" s="28"/>
      <c r="AJ224" s="28"/>
    </row>
    <row r="225" spans="34:36" x14ac:dyDescent="0.25">
      <c r="AH225" s="25"/>
      <c r="AI225" s="28"/>
      <c r="AJ225" s="28"/>
    </row>
    <row r="226" spans="34:36" x14ac:dyDescent="0.25">
      <c r="AH226" s="25"/>
      <c r="AI226" s="28"/>
      <c r="AJ226" s="28"/>
    </row>
    <row r="227" spans="34:36" x14ac:dyDescent="0.25">
      <c r="AH227" s="25"/>
      <c r="AI227" s="28"/>
      <c r="AJ227" s="28"/>
    </row>
    <row r="228" spans="34:36" x14ac:dyDescent="0.25">
      <c r="AH228" s="25"/>
      <c r="AI228" s="28"/>
      <c r="AJ228" s="28"/>
    </row>
    <row r="229" spans="34:36" x14ac:dyDescent="0.25">
      <c r="AH229" s="25"/>
      <c r="AI229" s="28"/>
      <c r="AJ229" s="28"/>
    </row>
    <row r="230" spans="34:36" x14ac:dyDescent="0.25">
      <c r="AH230" s="25"/>
      <c r="AI230" s="28"/>
      <c r="AJ230" s="28"/>
    </row>
    <row r="231" spans="34:36" x14ac:dyDescent="0.25">
      <c r="AH231" s="25"/>
      <c r="AI231" s="28"/>
      <c r="AJ231" s="28"/>
    </row>
    <row r="232" spans="34:36" x14ac:dyDescent="0.25">
      <c r="AH232" s="25"/>
      <c r="AI232" s="28"/>
      <c r="AJ232" s="28"/>
    </row>
    <row r="233" spans="34:36" x14ac:dyDescent="0.25">
      <c r="AH233" s="25"/>
      <c r="AI233" s="28"/>
      <c r="AJ233" s="28"/>
    </row>
    <row r="234" spans="34:36" x14ac:dyDescent="0.25">
      <c r="AH234" s="25"/>
      <c r="AI234" s="28"/>
      <c r="AJ234" s="28"/>
    </row>
    <row r="235" spans="34:36" x14ac:dyDescent="0.25">
      <c r="AH235" s="25"/>
      <c r="AI235" s="28"/>
      <c r="AJ235" s="28"/>
    </row>
    <row r="236" spans="34:36" x14ac:dyDescent="0.25">
      <c r="AH236" s="25"/>
      <c r="AI236" s="28"/>
      <c r="AJ236" s="28"/>
    </row>
    <row r="237" spans="34:36" x14ac:dyDescent="0.25">
      <c r="AH237" s="25"/>
      <c r="AI237" s="28"/>
      <c r="AJ237" s="28"/>
    </row>
    <row r="238" spans="34:36" x14ac:dyDescent="0.25">
      <c r="AH238" s="25"/>
      <c r="AI238" s="28"/>
      <c r="AJ238" s="28"/>
    </row>
    <row r="239" spans="34:36" x14ac:dyDescent="0.25">
      <c r="AH239" s="25"/>
      <c r="AI239" s="28"/>
      <c r="AJ239" s="28"/>
    </row>
    <row r="240" spans="34:36" x14ac:dyDescent="0.25">
      <c r="AH240" s="25"/>
      <c r="AI240" s="28"/>
      <c r="AJ240" s="28"/>
    </row>
    <row r="241" spans="34:36" x14ac:dyDescent="0.25">
      <c r="AH241" s="25"/>
      <c r="AI241" s="28"/>
      <c r="AJ241" s="28"/>
    </row>
    <row r="242" spans="34:36" x14ac:dyDescent="0.25">
      <c r="AH242" s="25"/>
      <c r="AI242" s="28"/>
      <c r="AJ242" s="28"/>
    </row>
    <row r="243" spans="34:36" x14ac:dyDescent="0.25">
      <c r="AH243" s="25"/>
      <c r="AI243" s="28"/>
      <c r="AJ243" s="28"/>
    </row>
    <row r="244" spans="34:36" x14ac:dyDescent="0.25">
      <c r="AH244" s="25"/>
      <c r="AI244" s="28"/>
      <c r="AJ244" s="28"/>
    </row>
    <row r="245" spans="34:36" x14ac:dyDescent="0.25">
      <c r="AH245" s="25"/>
      <c r="AI245" s="28"/>
      <c r="AJ245" s="28"/>
    </row>
    <row r="246" spans="34:36" x14ac:dyDescent="0.25">
      <c r="AH246" s="25"/>
      <c r="AI246" s="28"/>
      <c r="AJ246" s="28"/>
    </row>
    <row r="247" spans="34:36" x14ac:dyDescent="0.25">
      <c r="AH247" s="25"/>
      <c r="AI247" s="28"/>
      <c r="AJ247" s="28"/>
    </row>
    <row r="248" spans="34:36" x14ac:dyDescent="0.25">
      <c r="AH248" s="25"/>
      <c r="AI248" s="28"/>
      <c r="AJ248" s="28"/>
    </row>
    <row r="249" spans="34:36" x14ac:dyDescent="0.25">
      <c r="AH249" s="25"/>
      <c r="AI249" s="28"/>
      <c r="AJ249" s="28"/>
    </row>
    <row r="250" spans="34:36" x14ac:dyDescent="0.25">
      <c r="AH250" s="25"/>
      <c r="AI250" s="28"/>
      <c r="AJ250" s="28"/>
    </row>
    <row r="251" spans="34:36" x14ac:dyDescent="0.25">
      <c r="AH251" s="25"/>
      <c r="AI251" s="28"/>
      <c r="AJ251" s="28"/>
    </row>
    <row r="252" spans="34:36" x14ac:dyDescent="0.25">
      <c r="AH252" s="25"/>
      <c r="AI252" s="28"/>
      <c r="AJ252" s="28"/>
    </row>
    <row r="253" spans="34:36" x14ac:dyDescent="0.25">
      <c r="AH253" s="25"/>
      <c r="AI253" s="28"/>
      <c r="AJ253" s="28"/>
    </row>
    <row r="254" spans="34:36" x14ac:dyDescent="0.25">
      <c r="AH254" s="25"/>
      <c r="AI254" s="28"/>
      <c r="AJ254" s="28"/>
    </row>
    <row r="255" spans="34:36" x14ac:dyDescent="0.25">
      <c r="AH255" s="25"/>
      <c r="AI255" s="28"/>
      <c r="AJ255" s="28"/>
    </row>
    <row r="256" spans="34:36" x14ac:dyDescent="0.25">
      <c r="AH256" s="25"/>
      <c r="AI256" s="28"/>
      <c r="AJ256" s="28"/>
    </row>
    <row r="257" spans="34:36" x14ac:dyDescent="0.25">
      <c r="AH257" s="25"/>
      <c r="AI257" s="28"/>
      <c r="AJ257" s="28"/>
    </row>
    <row r="258" spans="34:36" x14ac:dyDescent="0.25">
      <c r="AH258" s="25"/>
      <c r="AI258" s="28"/>
      <c r="AJ258" s="28"/>
    </row>
    <row r="259" spans="34:36" x14ac:dyDescent="0.25">
      <c r="AH259" s="25"/>
      <c r="AI259" s="28"/>
      <c r="AJ259" s="28"/>
    </row>
    <row r="260" spans="34:36" x14ac:dyDescent="0.25">
      <c r="AH260" s="25"/>
      <c r="AI260" s="28"/>
      <c r="AJ260" s="28"/>
    </row>
    <row r="261" spans="34:36" x14ac:dyDescent="0.25">
      <c r="AH261" s="25"/>
      <c r="AI261" s="28"/>
      <c r="AJ261" s="28"/>
    </row>
    <row r="262" spans="34:36" x14ac:dyDescent="0.25">
      <c r="AH262" s="25"/>
      <c r="AI262" s="28"/>
      <c r="AJ262" s="28"/>
    </row>
    <row r="263" spans="34:36" x14ac:dyDescent="0.25">
      <c r="AH263" s="25"/>
      <c r="AI263" s="28"/>
      <c r="AJ263" s="28"/>
    </row>
    <row r="264" spans="34:36" x14ac:dyDescent="0.25">
      <c r="AH264" s="25"/>
      <c r="AI264" s="28"/>
      <c r="AJ264" s="28"/>
    </row>
    <row r="265" spans="34:36" x14ac:dyDescent="0.25">
      <c r="AH265" s="25"/>
      <c r="AI265" s="28"/>
      <c r="AJ265" s="28"/>
    </row>
    <row r="266" spans="34:36" x14ac:dyDescent="0.25">
      <c r="AH266" s="25"/>
      <c r="AI266" s="28"/>
      <c r="AJ266" s="28"/>
    </row>
    <row r="267" spans="34:36" x14ac:dyDescent="0.25">
      <c r="AH267" s="25"/>
      <c r="AI267" s="28"/>
      <c r="AJ267" s="28"/>
    </row>
    <row r="268" spans="34:36" x14ac:dyDescent="0.25">
      <c r="AH268" s="25"/>
      <c r="AI268" s="28"/>
      <c r="AJ268" s="28"/>
    </row>
    <row r="269" spans="34:36" x14ac:dyDescent="0.25">
      <c r="AH269" s="25"/>
      <c r="AI269" s="28"/>
      <c r="AJ269" s="28"/>
    </row>
    <row r="270" spans="34:36" x14ac:dyDescent="0.25">
      <c r="AH270" s="25"/>
      <c r="AI270" s="28"/>
      <c r="AJ270" s="28"/>
    </row>
    <row r="271" spans="34:36" x14ac:dyDescent="0.25">
      <c r="AH271" s="25"/>
      <c r="AI271" s="28"/>
      <c r="AJ271" s="28"/>
    </row>
    <row r="272" spans="34:36" x14ac:dyDescent="0.25">
      <c r="AH272" s="25"/>
      <c r="AI272" s="28"/>
      <c r="AJ272" s="28"/>
    </row>
    <row r="273" spans="34:36" x14ac:dyDescent="0.25">
      <c r="AH273" s="25"/>
      <c r="AI273" s="28"/>
      <c r="AJ273" s="28"/>
    </row>
    <row r="274" spans="34:36" x14ac:dyDescent="0.25">
      <c r="AH274" s="25"/>
      <c r="AI274" s="28"/>
      <c r="AJ274" s="28"/>
    </row>
    <row r="275" spans="34:36" x14ac:dyDescent="0.25">
      <c r="AH275" s="25"/>
      <c r="AI275" s="28"/>
      <c r="AJ275" s="28"/>
    </row>
    <row r="276" spans="34:36" x14ac:dyDescent="0.25">
      <c r="AH276" s="25"/>
      <c r="AI276" s="28"/>
      <c r="AJ276" s="28"/>
    </row>
    <row r="277" spans="34:36" x14ac:dyDescent="0.25">
      <c r="AH277" s="25"/>
      <c r="AI277" s="28"/>
      <c r="AJ277" s="28"/>
    </row>
    <row r="278" spans="34:36" x14ac:dyDescent="0.25">
      <c r="AH278" s="25"/>
      <c r="AI278" s="28"/>
      <c r="AJ278" s="28"/>
    </row>
    <row r="279" spans="34:36" x14ac:dyDescent="0.25">
      <c r="AH279" s="25"/>
      <c r="AI279" s="28"/>
      <c r="AJ279" s="28"/>
    </row>
    <row r="280" spans="34:36" x14ac:dyDescent="0.25">
      <c r="AH280" s="25"/>
      <c r="AI280" s="28"/>
      <c r="AJ280" s="28"/>
    </row>
    <row r="281" spans="34:36" x14ac:dyDescent="0.25">
      <c r="AH281" s="25"/>
      <c r="AI281" s="28"/>
      <c r="AJ281" s="28"/>
    </row>
    <row r="282" spans="34:36" x14ac:dyDescent="0.25">
      <c r="AH282" s="25"/>
      <c r="AI282" s="28"/>
      <c r="AJ282" s="28"/>
    </row>
    <row r="283" spans="34:36" x14ac:dyDescent="0.25">
      <c r="AH283" s="25"/>
      <c r="AI283" s="28"/>
      <c r="AJ283" s="28"/>
    </row>
    <row r="284" spans="34:36" x14ac:dyDescent="0.25">
      <c r="AH284" s="25"/>
      <c r="AI284" s="28"/>
      <c r="AJ284" s="28"/>
    </row>
    <row r="285" spans="34:36" x14ac:dyDescent="0.25">
      <c r="AH285" s="25"/>
      <c r="AI285" s="28"/>
      <c r="AJ285" s="28"/>
    </row>
    <row r="286" spans="34:36" x14ac:dyDescent="0.25">
      <c r="AH286" s="25"/>
      <c r="AI286" s="28"/>
      <c r="AJ286" s="28"/>
    </row>
    <row r="287" spans="34:36" x14ac:dyDescent="0.25">
      <c r="AH287" s="25"/>
      <c r="AI287" s="28"/>
      <c r="AJ287" s="28"/>
    </row>
    <row r="288" spans="34:36" x14ac:dyDescent="0.25">
      <c r="AH288" s="25"/>
      <c r="AI288" s="28"/>
      <c r="AJ288" s="28"/>
    </row>
    <row r="289" spans="34:36" x14ac:dyDescent="0.25">
      <c r="AH289" s="25"/>
      <c r="AI289" s="28"/>
      <c r="AJ289" s="28"/>
    </row>
    <row r="290" spans="34:36" x14ac:dyDescent="0.25">
      <c r="AH290" s="25"/>
      <c r="AI290" s="28"/>
      <c r="AJ290" s="28"/>
    </row>
    <row r="291" spans="34:36" x14ac:dyDescent="0.25">
      <c r="AH291" s="25"/>
      <c r="AI291" s="28"/>
      <c r="AJ291" s="28"/>
    </row>
    <row r="292" spans="34:36" x14ac:dyDescent="0.25">
      <c r="AH292" s="25"/>
      <c r="AI292" s="28"/>
      <c r="AJ292" s="28"/>
    </row>
    <row r="293" spans="34:36" x14ac:dyDescent="0.25">
      <c r="AH293" s="25"/>
      <c r="AI293" s="28"/>
      <c r="AJ293" s="28"/>
    </row>
    <row r="294" spans="34:36" x14ac:dyDescent="0.25">
      <c r="AH294" s="25"/>
      <c r="AI294" s="28"/>
      <c r="AJ294" s="28"/>
    </row>
    <row r="295" spans="34:36" x14ac:dyDescent="0.25">
      <c r="AH295" s="25"/>
      <c r="AI295" s="28"/>
      <c r="AJ295" s="28"/>
    </row>
    <row r="296" spans="34:36" x14ac:dyDescent="0.25">
      <c r="AH296" s="25"/>
      <c r="AI296" s="28"/>
      <c r="AJ296" s="28"/>
    </row>
    <row r="297" spans="34:36" x14ac:dyDescent="0.25">
      <c r="AH297" s="25"/>
      <c r="AI297" s="28"/>
      <c r="AJ297" s="28"/>
    </row>
    <row r="298" spans="34:36" x14ac:dyDescent="0.25">
      <c r="AH298" s="25"/>
      <c r="AI298" s="28"/>
      <c r="AJ298" s="28"/>
    </row>
    <row r="299" spans="34:36" x14ac:dyDescent="0.25">
      <c r="AH299" s="25"/>
      <c r="AI299" s="28"/>
      <c r="AJ299" s="28"/>
    </row>
    <row r="300" spans="34:36" x14ac:dyDescent="0.25">
      <c r="AH300" s="25"/>
      <c r="AI300" s="28"/>
      <c r="AJ300" s="28"/>
    </row>
    <row r="301" spans="34:36" x14ac:dyDescent="0.25">
      <c r="AH301" s="25"/>
      <c r="AI301" s="28"/>
      <c r="AJ301" s="28"/>
    </row>
    <row r="302" spans="34:36" x14ac:dyDescent="0.25">
      <c r="AH302" s="25"/>
      <c r="AI302" s="28"/>
      <c r="AJ302" s="28"/>
    </row>
    <row r="303" spans="34:36" x14ac:dyDescent="0.25">
      <c r="AH303" s="25"/>
      <c r="AI303" s="28"/>
      <c r="AJ303" s="28"/>
    </row>
    <row r="304" spans="34:36" x14ac:dyDescent="0.25">
      <c r="AH304" s="25"/>
      <c r="AI304" s="28"/>
      <c r="AJ304" s="28"/>
    </row>
    <row r="305" spans="34:36" x14ac:dyDescent="0.25">
      <c r="AH305" s="25"/>
      <c r="AI305" s="28"/>
      <c r="AJ305" s="28"/>
    </row>
    <row r="306" spans="34:36" x14ac:dyDescent="0.25">
      <c r="AH306" s="25"/>
      <c r="AI306" s="28"/>
      <c r="AJ306" s="28"/>
    </row>
    <row r="307" spans="34:36" x14ac:dyDescent="0.25">
      <c r="AH307" s="25"/>
      <c r="AI307" s="28"/>
      <c r="AJ307" s="28"/>
    </row>
    <row r="308" spans="34:36" x14ac:dyDescent="0.25">
      <c r="AH308" s="25"/>
      <c r="AI308" s="28"/>
      <c r="AJ308" s="28"/>
    </row>
    <row r="309" spans="34:36" x14ac:dyDescent="0.25">
      <c r="AH309" s="25"/>
      <c r="AI309" s="28"/>
      <c r="AJ309" s="28"/>
    </row>
    <row r="310" spans="34:36" x14ac:dyDescent="0.25">
      <c r="AH310" s="25"/>
      <c r="AI310" s="28"/>
      <c r="AJ310" s="28"/>
    </row>
    <row r="311" spans="34:36" x14ac:dyDescent="0.25">
      <c r="AH311" s="25"/>
      <c r="AI311" s="28"/>
      <c r="AJ311" s="28"/>
    </row>
    <row r="312" spans="34:36" x14ac:dyDescent="0.25">
      <c r="AH312" s="25"/>
      <c r="AI312" s="28"/>
      <c r="AJ312" s="28"/>
    </row>
    <row r="313" spans="34:36" x14ac:dyDescent="0.25">
      <c r="AH313" s="25"/>
      <c r="AI313" s="28"/>
      <c r="AJ313" s="28"/>
    </row>
    <row r="314" spans="34:36" x14ac:dyDescent="0.25">
      <c r="AH314" s="25"/>
      <c r="AI314" s="28"/>
      <c r="AJ314" s="28"/>
    </row>
    <row r="315" spans="34:36" x14ac:dyDescent="0.25">
      <c r="AH315" s="25"/>
      <c r="AI315" s="28"/>
      <c r="AJ315" s="28"/>
    </row>
    <row r="316" spans="34:36" x14ac:dyDescent="0.25">
      <c r="AH316" s="25"/>
      <c r="AI316" s="28"/>
      <c r="AJ316" s="28"/>
    </row>
    <row r="317" spans="34:36" x14ac:dyDescent="0.25">
      <c r="AH317" s="25"/>
      <c r="AI317" s="28"/>
      <c r="AJ317" s="28"/>
    </row>
    <row r="318" spans="34:36" x14ac:dyDescent="0.25">
      <c r="AH318" s="25"/>
      <c r="AI318" s="28"/>
      <c r="AJ318" s="28"/>
    </row>
    <row r="319" spans="34:36" x14ac:dyDescent="0.25">
      <c r="AH319" s="25"/>
      <c r="AI319" s="28"/>
      <c r="AJ319" s="28"/>
    </row>
    <row r="320" spans="34:36" x14ac:dyDescent="0.25">
      <c r="AH320" s="25"/>
      <c r="AI320" s="28"/>
      <c r="AJ320" s="28"/>
    </row>
    <row r="321" spans="34:36" x14ac:dyDescent="0.25">
      <c r="AH321" s="25"/>
      <c r="AI321" s="28"/>
      <c r="AJ321" s="28"/>
    </row>
    <row r="322" spans="34:36" x14ac:dyDescent="0.25">
      <c r="AH322" s="25"/>
      <c r="AI322" s="28"/>
      <c r="AJ322" s="28"/>
    </row>
    <row r="323" spans="34:36" x14ac:dyDescent="0.25">
      <c r="AH323" s="25"/>
      <c r="AI323" s="28"/>
      <c r="AJ323" s="28"/>
    </row>
    <row r="324" spans="34:36" x14ac:dyDescent="0.25">
      <c r="AH324" s="25"/>
      <c r="AI324" s="28"/>
      <c r="AJ324" s="28"/>
    </row>
    <row r="325" spans="34:36" x14ac:dyDescent="0.25">
      <c r="AH325" s="25"/>
      <c r="AI325" s="28"/>
      <c r="AJ325" s="28"/>
    </row>
    <row r="326" spans="34:36" x14ac:dyDescent="0.25">
      <c r="AH326" s="25"/>
      <c r="AI326" s="28"/>
      <c r="AJ326" s="28"/>
    </row>
    <row r="327" spans="34:36" x14ac:dyDescent="0.25">
      <c r="AH327" s="25"/>
      <c r="AI327" s="28"/>
      <c r="AJ327" s="28"/>
    </row>
    <row r="328" spans="34:36" x14ac:dyDescent="0.25">
      <c r="AH328" s="25"/>
      <c r="AI328" s="28"/>
      <c r="AJ328" s="28"/>
    </row>
    <row r="329" spans="34:36" x14ac:dyDescent="0.25">
      <c r="AH329" s="25"/>
      <c r="AI329" s="28"/>
      <c r="AJ329" s="28"/>
    </row>
    <row r="330" spans="34:36" x14ac:dyDescent="0.25">
      <c r="AH330" s="25"/>
      <c r="AI330" s="28"/>
      <c r="AJ330" s="28"/>
    </row>
    <row r="331" spans="34:36" x14ac:dyDescent="0.25">
      <c r="AH331" s="25"/>
      <c r="AI331" s="28"/>
      <c r="AJ331" s="28"/>
    </row>
    <row r="332" spans="34:36" x14ac:dyDescent="0.25">
      <c r="AH332" s="25"/>
      <c r="AI332" s="28"/>
      <c r="AJ332" s="28"/>
    </row>
    <row r="333" spans="34:36" x14ac:dyDescent="0.25">
      <c r="AH333" s="25"/>
      <c r="AI333" s="28"/>
      <c r="AJ333" s="28"/>
    </row>
    <row r="334" spans="34:36" x14ac:dyDescent="0.25">
      <c r="AH334" s="25"/>
      <c r="AI334" s="28"/>
      <c r="AJ334" s="28"/>
    </row>
    <row r="335" spans="34:36" x14ac:dyDescent="0.25">
      <c r="AH335" s="25"/>
      <c r="AI335" s="28"/>
      <c r="AJ335" s="28"/>
    </row>
    <row r="336" spans="34:36" x14ac:dyDescent="0.25">
      <c r="AH336" s="25"/>
      <c r="AI336" s="28"/>
      <c r="AJ336" s="28"/>
    </row>
    <row r="337" spans="34:36" x14ac:dyDescent="0.25">
      <c r="AH337" s="25"/>
      <c r="AI337" s="28"/>
      <c r="AJ337" s="28"/>
    </row>
    <row r="338" spans="34:36" x14ac:dyDescent="0.25">
      <c r="AH338" s="25"/>
      <c r="AI338" s="28"/>
      <c r="AJ338" s="28"/>
    </row>
    <row r="339" spans="34:36" x14ac:dyDescent="0.25">
      <c r="AH339" s="25"/>
      <c r="AI339" s="28"/>
      <c r="AJ339" s="28"/>
    </row>
    <row r="340" spans="34:36" x14ac:dyDescent="0.25">
      <c r="AH340" s="25"/>
      <c r="AI340" s="28"/>
      <c r="AJ340" s="28"/>
    </row>
    <row r="341" spans="34:36" x14ac:dyDescent="0.25">
      <c r="AH341" s="25"/>
      <c r="AI341" s="28"/>
      <c r="AJ341" s="28"/>
    </row>
    <row r="342" spans="34:36" x14ac:dyDescent="0.25">
      <c r="AH342" s="25"/>
      <c r="AI342" s="28"/>
      <c r="AJ342" s="28"/>
    </row>
    <row r="343" spans="34:36" x14ac:dyDescent="0.25">
      <c r="AH343" s="25"/>
      <c r="AI343" s="28"/>
      <c r="AJ343" s="28"/>
    </row>
    <row r="344" spans="34:36" x14ac:dyDescent="0.25">
      <c r="AH344" s="25"/>
      <c r="AI344" s="28"/>
      <c r="AJ344" s="28"/>
    </row>
    <row r="345" spans="34:36" x14ac:dyDescent="0.25">
      <c r="AH345" s="25"/>
      <c r="AI345" s="28"/>
      <c r="AJ345" s="28"/>
    </row>
    <row r="346" spans="34:36" x14ac:dyDescent="0.25">
      <c r="AH346" s="25"/>
      <c r="AI346" s="28"/>
      <c r="AJ346" s="28"/>
    </row>
    <row r="347" spans="34:36" x14ac:dyDescent="0.25">
      <c r="AH347" s="25"/>
      <c r="AI347" s="28"/>
      <c r="AJ347" s="28"/>
    </row>
    <row r="348" spans="34:36" x14ac:dyDescent="0.25">
      <c r="AH348" s="25"/>
      <c r="AI348" s="28"/>
      <c r="AJ348" s="28"/>
    </row>
    <row r="349" spans="34:36" x14ac:dyDescent="0.25">
      <c r="AH349" s="25"/>
      <c r="AI349" s="28"/>
      <c r="AJ349" s="28"/>
    </row>
    <row r="350" spans="34:36" x14ac:dyDescent="0.25">
      <c r="AH350" s="25"/>
      <c r="AI350" s="28"/>
      <c r="AJ350" s="28"/>
    </row>
    <row r="351" spans="34:36" x14ac:dyDescent="0.25">
      <c r="AH351" s="25"/>
      <c r="AI351" s="28"/>
      <c r="AJ351" s="28"/>
    </row>
    <row r="352" spans="34:36" x14ac:dyDescent="0.25">
      <c r="AH352" s="25"/>
      <c r="AI352" s="28"/>
      <c r="AJ352" s="28"/>
    </row>
    <row r="353" spans="34:36" x14ac:dyDescent="0.25">
      <c r="AH353" s="25"/>
      <c r="AI353" s="28"/>
      <c r="AJ353" s="28"/>
    </row>
    <row r="354" spans="34:36" x14ac:dyDescent="0.25">
      <c r="AH354" s="25"/>
      <c r="AI354" s="28"/>
      <c r="AJ354" s="28"/>
    </row>
    <row r="355" spans="34:36" x14ac:dyDescent="0.25">
      <c r="AH355" s="25"/>
      <c r="AI355" s="28"/>
      <c r="AJ355" s="28"/>
    </row>
    <row r="356" spans="34:36" x14ac:dyDescent="0.25">
      <c r="AH356" s="25"/>
      <c r="AI356" s="28"/>
      <c r="AJ356" s="28"/>
    </row>
    <row r="357" spans="34:36" x14ac:dyDescent="0.25">
      <c r="AH357" s="25"/>
      <c r="AI357" s="28"/>
      <c r="AJ357" s="28"/>
    </row>
    <row r="358" spans="34:36" x14ac:dyDescent="0.25">
      <c r="AH358" s="25"/>
      <c r="AI358" s="28"/>
      <c r="AJ358" s="28"/>
    </row>
    <row r="359" spans="34:36" x14ac:dyDescent="0.25">
      <c r="AH359" s="25"/>
      <c r="AI359" s="28"/>
      <c r="AJ359" s="28"/>
    </row>
    <row r="360" spans="34:36" x14ac:dyDescent="0.25">
      <c r="AH360" s="25"/>
      <c r="AI360" s="28"/>
      <c r="AJ360" s="28"/>
    </row>
    <row r="361" spans="34:36" x14ac:dyDescent="0.25">
      <c r="AH361" s="25"/>
      <c r="AI361" s="28"/>
      <c r="AJ361" s="28"/>
    </row>
    <row r="362" spans="34:36" x14ac:dyDescent="0.25">
      <c r="AH362" s="25"/>
      <c r="AI362" s="28"/>
      <c r="AJ362" s="28"/>
    </row>
    <row r="363" spans="34:36" x14ac:dyDescent="0.25">
      <c r="AH363" s="25"/>
      <c r="AI363" s="28"/>
      <c r="AJ363" s="28"/>
    </row>
    <row r="364" spans="34:36" x14ac:dyDescent="0.25">
      <c r="AH364" s="25"/>
      <c r="AI364" s="28"/>
      <c r="AJ364" s="28"/>
    </row>
    <row r="365" spans="34:36" x14ac:dyDescent="0.25">
      <c r="AH365" s="25"/>
      <c r="AI365" s="28"/>
      <c r="AJ365" s="28"/>
    </row>
    <row r="366" spans="34:36" x14ac:dyDescent="0.25">
      <c r="AH366" s="25"/>
      <c r="AI366" s="28"/>
      <c r="AJ366" s="28"/>
    </row>
    <row r="367" spans="34:36" x14ac:dyDescent="0.25">
      <c r="AH367" s="25"/>
      <c r="AI367" s="28"/>
      <c r="AJ367" s="28"/>
    </row>
    <row r="368" spans="34:36" x14ac:dyDescent="0.25">
      <c r="AH368" s="25"/>
      <c r="AI368" s="28"/>
      <c r="AJ368" s="28"/>
    </row>
    <row r="369" spans="34:36" x14ac:dyDescent="0.25">
      <c r="AH369" s="25"/>
      <c r="AI369" s="28"/>
      <c r="AJ369" s="28"/>
    </row>
    <row r="370" spans="34:36" x14ac:dyDescent="0.25">
      <c r="AH370" s="25"/>
      <c r="AI370" s="28"/>
      <c r="AJ370" s="28"/>
    </row>
    <row r="371" spans="34:36" x14ac:dyDescent="0.25">
      <c r="AH371" s="25"/>
      <c r="AI371" s="28"/>
      <c r="AJ371" s="28"/>
    </row>
    <row r="372" spans="34:36" x14ac:dyDescent="0.25">
      <c r="AH372" s="25"/>
      <c r="AI372" s="28"/>
      <c r="AJ372" s="28"/>
    </row>
    <row r="373" spans="34:36" x14ac:dyDescent="0.25">
      <c r="AH373" s="25"/>
      <c r="AI373" s="28"/>
      <c r="AJ373" s="28"/>
    </row>
    <row r="374" spans="34:36" x14ac:dyDescent="0.25">
      <c r="AH374" s="25"/>
      <c r="AI374" s="28"/>
      <c r="AJ374" s="28"/>
    </row>
    <row r="375" spans="34:36" x14ac:dyDescent="0.25">
      <c r="AH375" s="25"/>
      <c r="AI375" s="28"/>
      <c r="AJ375" s="28"/>
    </row>
    <row r="376" spans="34:36" x14ac:dyDescent="0.25">
      <c r="AH376" s="25"/>
      <c r="AI376" s="28"/>
      <c r="AJ376" s="28"/>
    </row>
    <row r="377" spans="34:36" x14ac:dyDescent="0.25">
      <c r="AH377" s="25"/>
      <c r="AI377" s="28"/>
      <c r="AJ377" s="28"/>
    </row>
    <row r="378" spans="34:36" x14ac:dyDescent="0.25">
      <c r="AH378" s="25"/>
      <c r="AI378" s="28"/>
      <c r="AJ378" s="28"/>
    </row>
    <row r="379" spans="34:36" x14ac:dyDescent="0.25">
      <c r="AH379" s="25"/>
      <c r="AI379" s="28"/>
      <c r="AJ379" s="28"/>
    </row>
    <row r="380" spans="34:36" x14ac:dyDescent="0.25">
      <c r="AH380" s="25"/>
      <c r="AI380" s="28"/>
      <c r="AJ380" s="28"/>
    </row>
    <row r="381" spans="34:36" x14ac:dyDescent="0.25">
      <c r="AH381" s="25"/>
      <c r="AI381" s="28"/>
      <c r="AJ381" s="28"/>
    </row>
    <row r="382" spans="34:36" x14ac:dyDescent="0.25">
      <c r="AH382" s="25"/>
      <c r="AI382" s="28"/>
      <c r="AJ382" s="28"/>
    </row>
    <row r="383" spans="34:36" x14ac:dyDescent="0.25">
      <c r="AH383" s="25"/>
      <c r="AI383" s="28"/>
      <c r="AJ383" s="28"/>
    </row>
    <row r="384" spans="34:36" x14ac:dyDescent="0.25">
      <c r="AH384" s="25"/>
      <c r="AI384" s="28"/>
      <c r="AJ384" s="28"/>
    </row>
    <row r="385" spans="34:36" x14ac:dyDescent="0.25">
      <c r="AH385" s="25"/>
      <c r="AI385" s="28"/>
      <c r="AJ385" s="28"/>
    </row>
    <row r="386" spans="34:36" x14ac:dyDescent="0.25">
      <c r="AH386" s="25"/>
      <c r="AI386" s="28"/>
      <c r="AJ386" s="28"/>
    </row>
    <row r="387" spans="34:36" x14ac:dyDescent="0.25">
      <c r="AH387" s="25"/>
      <c r="AI387" s="28"/>
      <c r="AJ387" s="28"/>
    </row>
    <row r="388" spans="34:36" x14ac:dyDescent="0.25">
      <c r="AH388" s="25"/>
      <c r="AI388" s="28"/>
      <c r="AJ388" s="28"/>
    </row>
    <row r="389" spans="34:36" x14ac:dyDescent="0.25">
      <c r="AH389" s="25"/>
      <c r="AI389" s="28"/>
      <c r="AJ389" s="28"/>
    </row>
    <row r="390" spans="34:36" x14ac:dyDescent="0.25">
      <c r="AH390" s="25"/>
      <c r="AI390" s="28"/>
      <c r="AJ390" s="28"/>
    </row>
    <row r="391" spans="34:36" x14ac:dyDescent="0.25">
      <c r="AH391" s="25"/>
      <c r="AI391" s="28"/>
      <c r="AJ391" s="28"/>
    </row>
    <row r="392" spans="34:36" x14ac:dyDescent="0.25">
      <c r="AH392" s="25"/>
      <c r="AI392" s="28"/>
      <c r="AJ392" s="28"/>
    </row>
    <row r="393" spans="34:36" x14ac:dyDescent="0.25">
      <c r="AH393" s="25"/>
      <c r="AI393" s="28"/>
      <c r="AJ393" s="28"/>
    </row>
    <row r="394" spans="34:36" x14ac:dyDescent="0.25">
      <c r="AH394" s="25"/>
      <c r="AI394" s="28"/>
      <c r="AJ394" s="28"/>
    </row>
    <row r="395" spans="34:36" x14ac:dyDescent="0.25">
      <c r="AH395" s="25"/>
      <c r="AI395" s="28"/>
      <c r="AJ395" s="28"/>
    </row>
    <row r="396" spans="34:36" x14ac:dyDescent="0.25">
      <c r="AH396" s="25"/>
      <c r="AI396" s="28"/>
      <c r="AJ396" s="28"/>
    </row>
    <row r="397" spans="34:36" x14ac:dyDescent="0.25">
      <c r="AH397" s="25"/>
      <c r="AI397" s="28"/>
      <c r="AJ397" s="28"/>
    </row>
    <row r="398" spans="34:36" x14ac:dyDescent="0.25">
      <c r="AH398" s="25"/>
      <c r="AI398" s="28"/>
      <c r="AJ398" s="28"/>
    </row>
    <row r="399" spans="34:36" x14ac:dyDescent="0.25">
      <c r="AH399" s="25"/>
      <c r="AI399" s="28"/>
      <c r="AJ399" s="28"/>
    </row>
    <row r="400" spans="34:36" x14ac:dyDescent="0.25">
      <c r="AH400" s="25"/>
      <c r="AI400" s="28"/>
      <c r="AJ400" s="28"/>
    </row>
    <row r="401" spans="34:36" x14ac:dyDescent="0.25">
      <c r="AH401" s="25"/>
      <c r="AI401" s="28"/>
      <c r="AJ401" s="28"/>
    </row>
    <row r="402" spans="34:36" x14ac:dyDescent="0.25">
      <c r="AH402" s="25"/>
      <c r="AI402" s="28"/>
      <c r="AJ402" s="28"/>
    </row>
    <row r="403" spans="34:36" x14ac:dyDescent="0.25">
      <c r="AH403" s="25"/>
      <c r="AI403" s="28"/>
      <c r="AJ403" s="28"/>
    </row>
    <row r="404" spans="34:36" x14ac:dyDescent="0.25">
      <c r="AH404" s="25"/>
      <c r="AI404" s="28"/>
      <c r="AJ404" s="28"/>
    </row>
    <row r="405" spans="34:36" x14ac:dyDescent="0.25">
      <c r="AH405" s="25"/>
      <c r="AI405" s="28"/>
      <c r="AJ405" s="28"/>
    </row>
    <row r="406" spans="34:36" x14ac:dyDescent="0.25">
      <c r="AH406" s="25"/>
      <c r="AI406" s="28"/>
      <c r="AJ406" s="28"/>
    </row>
    <row r="407" spans="34:36" x14ac:dyDescent="0.25">
      <c r="AH407" s="25"/>
      <c r="AI407" s="28"/>
      <c r="AJ407" s="28"/>
    </row>
    <row r="408" spans="34:36" x14ac:dyDescent="0.25">
      <c r="AH408" s="25"/>
      <c r="AI408" s="28"/>
      <c r="AJ408" s="28"/>
    </row>
    <row r="409" spans="34:36" x14ac:dyDescent="0.25">
      <c r="AH409" s="25"/>
      <c r="AI409" s="28"/>
      <c r="AJ409" s="28"/>
    </row>
    <row r="410" spans="34:36" x14ac:dyDescent="0.25">
      <c r="AH410" s="25"/>
      <c r="AI410" s="28"/>
      <c r="AJ410" s="28"/>
    </row>
    <row r="411" spans="34:36" x14ac:dyDescent="0.25">
      <c r="AH411" s="25"/>
      <c r="AI411" s="28"/>
      <c r="AJ411" s="28"/>
    </row>
    <row r="412" spans="34:36" x14ac:dyDescent="0.25">
      <c r="AH412" s="25"/>
      <c r="AI412" s="28"/>
      <c r="AJ412" s="28"/>
    </row>
    <row r="413" spans="34:36" x14ac:dyDescent="0.25">
      <c r="AH413" s="25"/>
      <c r="AI413" s="28"/>
      <c r="AJ413" s="28"/>
    </row>
    <row r="414" spans="34:36" x14ac:dyDescent="0.25">
      <c r="AH414" s="25"/>
      <c r="AI414" s="28"/>
      <c r="AJ414" s="28"/>
    </row>
    <row r="415" spans="34:36" x14ac:dyDescent="0.25">
      <c r="AH415" s="25"/>
      <c r="AI415" s="28"/>
      <c r="AJ415" s="28"/>
    </row>
    <row r="416" spans="34:36" x14ac:dyDescent="0.25">
      <c r="AH416" s="25"/>
      <c r="AI416" s="28"/>
      <c r="AJ416" s="28"/>
    </row>
    <row r="417" spans="34:36" x14ac:dyDescent="0.25">
      <c r="AH417" s="25"/>
      <c r="AI417" s="28"/>
      <c r="AJ417" s="28"/>
    </row>
    <row r="418" spans="34:36" x14ac:dyDescent="0.25">
      <c r="AH418" s="25"/>
      <c r="AI418" s="28"/>
      <c r="AJ418" s="28"/>
    </row>
    <row r="419" spans="34:36" x14ac:dyDescent="0.25">
      <c r="AH419" s="25"/>
      <c r="AI419" s="28"/>
      <c r="AJ419" s="28"/>
    </row>
    <row r="420" spans="34:36" x14ac:dyDescent="0.25">
      <c r="AH420" s="25"/>
      <c r="AI420" s="28"/>
      <c r="AJ420" s="28"/>
    </row>
    <row r="421" spans="34:36" x14ac:dyDescent="0.25">
      <c r="AH421" s="25"/>
      <c r="AI421" s="28"/>
      <c r="AJ421" s="28"/>
    </row>
    <row r="422" spans="34:36" x14ac:dyDescent="0.25">
      <c r="AH422" s="25"/>
      <c r="AI422" s="28"/>
      <c r="AJ422" s="28"/>
    </row>
    <row r="423" spans="34:36" x14ac:dyDescent="0.25">
      <c r="AH423" s="25"/>
      <c r="AI423" s="28"/>
      <c r="AJ423" s="28"/>
    </row>
    <row r="424" spans="34:36" x14ac:dyDescent="0.25">
      <c r="AH424" s="25"/>
      <c r="AI424" s="28"/>
      <c r="AJ424" s="28"/>
    </row>
    <row r="425" spans="34:36" x14ac:dyDescent="0.25">
      <c r="AH425" s="25"/>
      <c r="AI425" s="28"/>
      <c r="AJ425" s="28"/>
    </row>
    <row r="426" spans="34:36" x14ac:dyDescent="0.25">
      <c r="AH426" s="25"/>
      <c r="AI426" s="28"/>
      <c r="AJ426" s="28"/>
    </row>
    <row r="427" spans="34:36" x14ac:dyDescent="0.25">
      <c r="AH427" s="25"/>
      <c r="AI427" s="28"/>
      <c r="AJ427" s="28"/>
    </row>
    <row r="428" spans="34:36" x14ac:dyDescent="0.25">
      <c r="AH428" s="25"/>
      <c r="AI428" s="28"/>
      <c r="AJ428" s="28"/>
    </row>
    <row r="429" spans="34:36" x14ac:dyDescent="0.25">
      <c r="AH429" s="25"/>
      <c r="AI429" s="28"/>
      <c r="AJ429" s="28"/>
    </row>
    <row r="430" spans="34:36" x14ac:dyDescent="0.25">
      <c r="AH430" s="25"/>
      <c r="AI430" s="28"/>
      <c r="AJ430" s="28"/>
    </row>
    <row r="431" spans="34:36" x14ac:dyDescent="0.25">
      <c r="AH431" s="25"/>
      <c r="AI431" s="28"/>
      <c r="AJ431" s="28"/>
    </row>
    <row r="432" spans="34:36" x14ac:dyDescent="0.25">
      <c r="AH432" s="25"/>
      <c r="AI432" s="28"/>
      <c r="AJ432" s="28"/>
    </row>
    <row r="433" spans="34:36" x14ac:dyDescent="0.25">
      <c r="AH433" s="25"/>
      <c r="AI433" s="28"/>
      <c r="AJ433" s="28"/>
    </row>
    <row r="434" spans="34:36" x14ac:dyDescent="0.25">
      <c r="AH434" s="25"/>
      <c r="AI434" s="28"/>
      <c r="AJ434" s="28"/>
    </row>
    <row r="435" spans="34:36" x14ac:dyDescent="0.25">
      <c r="AH435" s="25"/>
      <c r="AI435" s="28"/>
      <c r="AJ435" s="28"/>
    </row>
    <row r="436" spans="34:36" x14ac:dyDescent="0.25">
      <c r="AH436" s="25"/>
      <c r="AI436" s="28"/>
      <c r="AJ436" s="28"/>
    </row>
    <row r="437" spans="34:36" x14ac:dyDescent="0.25">
      <c r="AH437" s="25"/>
      <c r="AI437" s="28"/>
      <c r="AJ437" s="28"/>
    </row>
    <row r="438" spans="34:36" x14ac:dyDescent="0.25">
      <c r="AH438" s="25"/>
      <c r="AI438" s="28"/>
      <c r="AJ438" s="28"/>
    </row>
    <row r="439" spans="34:36" x14ac:dyDescent="0.25">
      <c r="AH439" s="25"/>
      <c r="AI439" s="28"/>
      <c r="AJ439" s="28"/>
    </row>
    <row r="440" spans="34:36" x14ac:dyDescent="0.25">
      <c r="AH440" s="25"/>
      <c r="AI440" s="28"/>
      <c r="AJ440" s="28"/>
    </row>
    <row r="441" spans="34:36" x14ac:dyDescent="0.25">
      <c r="AH441" s="25"/>
      <c r="AI441" s="28"/>
      <c r="AJ441" s="28"/>
    </row>
    <row r="442" spans="34:36" x14ac:dyDescent="0.25">
      <c r="AH442" s="25"/>
      <c r="AI442" s="28"/>
      <c r="AJ442" s="28"/>
    </row>
    <row r="443" spans="34:36" x14ac:dyDescent="0.25">
      <c r="AH443" s="25"/>
      <c r="AI443" s="28"/>
      <c r="AJ443" s="28"/>
    </row>
    <row r="444" spans="34:36" x14ac:dyDescent="0.25">
      <c r="AH444" s="25"/>
      <c r="AI444" s="28"/>
      <c r="AJ444" s="28"/>
    </row>
    <row r="445" spans="34:36" x14ac:dyDescent="0.25">
      <c r="AH445" s="25"/>
      <c r="AI445" s="28"/>
      <c r="AJ445" s="28"/>
    </row>
    <row r="446" spans="34:36" x14ac:dyDescent="0.25">
      <c r="AH446" s="25"/>
      <c r="AI446" s="28"/>
      <c r="AJ446" s="28"/>
    </row>
    <row r="447" spans="34:36" x14ac:dyDescent="0.25">
      <c r="AH447" s="25"/>
      <c r="AI447" s="28"/>
      <c r="AJ447" s="28"/>
    </row>
    <row r="448" spans="34:36" x14ac:dyDescent="0.25">
      <c r="AH448" s="25"/>
      <c r="AI448" s="28"/>
      <c r="AJ448" s="28"/>
    </row>
    <row r="449" spans="34:36" x14ac:dyDescent="0.25">
      <c r="AH449" s="25"/>
      <c r="AI449" s="28"/>
      <c r="AJ449" s="28"/>
    </row>
    <row r="450" spans="34:36" x14ac:dyDescent="0.25">
      <c r="AH450" s="25"/>
      <c r="AI450" s="28"/>
      <c r="AJ450" s="28"/>
    </row>
    <row r="451" spans="34:36" x14ac:dyDescent="0.25">
      <c r="AH451" s="25"/>
      <c r="AI451" s="28"/>
      <c r="AJ451" s="28"/>
    </row>
    <row r="452" spans="34:36" x14ac:dyDescent="0.25">
      <c r="AH452" s="25"/>
      <c r="AI452" s="28"/>
      <c r="AJ452" s="28"/>
    </row>
    <row r="453" spans="34:36" x14ac:dyDescent="0.25">
      <c r="AH453" s="25"/>
      <c r="AI453" s="28"/>
      <c r="AJ453" s="28"/>
    </row>
    <row r="454" spans="34:36" x14ac:dyDescent="0.25">
      <c r="AH454" s="25"/>
      <c r="AI454" s="28"/>
      <c r="AJ454" s="28"/>
    </row>
    <row r="455" spans="34:36" x14ac:dyDescent="0.25">
      <c r="AH455" s="25"/>
      <c r="AI455" s="28"/>
      <c r="AJ455" s="28"/>
    </row>
    <row r="456" spans="34:36" x14ac:dyDescent="0.25">
      <c r="AH456" s="25"/>
      <c r="AI456" s="28"/>
      <c r="AJ456" s="28"/>
    </row>
    <row r="457" spans="34:36" x14ac:dyDescent="0.25">
      <c r="AH457" s="25"/>
      <c r="AI457" s="28"/>
      <c r="AJ457" s="28"/>
    </row>
    <row r="458" spans="34:36" x14ac:dyDescent="0.25">
      <c r="AH458" s="25"/>
      <c r="AI458" s="28"/>
      <c r="AJ458" s="28"/>
    </row>
    <row r="459" spans="34:36" x14ac:dyDescent="0.25">
      <c r="AH459" s="25"/>
      <c r="AI459" s="28"/>
      <c r="AJ459" s="28"/>
    </row>
    <row r="460" spans="34:36" x14ac:dyDescent="0.25">
      <c r="AH460" s="25"/>
      <c r="AI460" s="28"/>
      <c r="AJ460" s="28"/>
    </row>
    <row r="461" spans="34:36" x14ac:dyDescent="0.25">
      <c r="AH461" s="25"/>
      <c r="AI461" s="28"/>
      <c r="AJ461" s="28"/>
    </row>
    <row r="462" spans="34:36" x14ac:dyDescent="0.25">
      <c r="AH462" s="25"/>
      <c r="AI462" s="28"/>
      <c r="AJ462" s="28"/>
    </row>
    <row r="463" spans="34:36" x14ac:dyDescent="0.25">
      <c r="AH463" s="25"/>
      <c r="AI463" s="28"/>
      <c r="AJ463" s="28"/>
    </row>
    <row r="464" spans="34:36" x14ac:dyDescent="0.25">
      <c r="AH464" s="25"/>
      <c r="AI464" s="28"/>
      <c r="AJ464" s="28"/>
    </row>
    <row r="465" spans="34:36" x14ac:dyDescent="0.25">
      <c r="AH465" s="25"/>
      <c r="AI465" s="28"/>
      <c r="AJ465" s="28"/>
    </row>
    <row r="466" spans="34:36" x14ac:dyDescent="0.25">
      <c r="AH466" s="25"/>
      <c r="AI466" s="28"/>
      <c r="AJ466" s="28"/>
    </row>
    <row r="467" spans="34:36" x14ac:dyDescent="0.25">
      <c r="AH467" s="25"/>
      <c r="AI467" s="28"/>
      <c r="AJ467" s="28"/>
    </row>
    <row r="468" spans="34:36" x14ac:dyDescent="0.25">
      <c r="AH468" s="25"/>
      <c r="AI468" s="28"/>
      <c r="AJ468" s="28"/>
    </row>
    <row r="469" spans="34:36" x14ac:dyDescent="0.25">
      <c r="AH469" s="25"/>
      <c r="AI469" s="28"/>
      <c r="AJ469" s="28"/>
    </row>
    <row r="470" spans="34:36" x14ac:dyDescent="0.25">
      <c r="AH470" s="25"/>
      <c r="AI470" s="28"/>
      <c r="AJ470" s="28"/>
    </row>
    <row r="471" spans="34:36" x14ac:dyDescent="0.25">
      <c r="AH471" s="25"/>
      <c r="AI471" s="28"/>
      <c r="AJ471" s="28"/>
    </row>
    <row r="472" spans="34:36" x14ac:dyDescent="0.25">
      <c r="AH472" s="25"/>
      <c r="AI472" s="28"/>
      <c r="AJ472" s="28"/>
    </row>
    <row r="473" spans="34:36" x14ac:dyDescent="0.25">
      <c r="AH473" s="25"/>
      <c r="AI473" s="28"/>
      <c r="AJ473" s="28"/>
    </row>
    <row r="474" spans="34:36" x14ac:dyDescent="0.25">
      <c r="AH474" s="25"/>
      <c r="AI474" s="28"/>
      <c r="AJ474" s="28"/>
    </row>
    <row r="475" spans="34:36" x14ac:dyDescent="0.25">
      <c r="AH475" s="25"/>
      <c r="AI475" s="28"/>
      <c r="AJ475" s="28"/>
    </row>
    <row r="476" spans="34:36" x14ac:dyDescent="0.25">
      <c r="AH476" s="25"/>
      <c r="AI476" s="28"/>
      <c r="AJ476" s="28"/>
    </row>
    <row r="477" spans="34:36" x14ac:dyDescent="0.25">
      <c r="AH477" s="25"/>
      <c r="AI477" s="28"/>
      <c r="AJ477" s="28"/>
    </row>
    <row r="478" spans="34:36" x14ac:dyDescent="0.25">
      <c r="AH478" s="25"/>
      <c r="AI478" s="28"/>
      <c r="AJ478" s="28"/>
    </row>
    <row r="479" spans="34:36" x14ac:dyDescent="0.25">
      <c r="AH479" s="25"/>
      <c r="AI479" s="28"/>
      <c r="AJ479" s="28"/>
    </row>
    <row r="480" spans="34:36" x14ac:dyDescent="0.25">
      <c r="AH480" s="25"/>
      <c r="AI480" s="28"/>
      <c r="AJ480" s="28"/>
    </row>
    <row r="481" spans="34:36" x14ac:dyDescent="0.25">
      <c r="AH481" s="25"/>
      <c r="AI481" s="28"/>
      <c r="AJ481" s="28"/>
    </row>
    <row r="482" spans="34:36" x14ac:dyDescent="0.25">
      <c r="AH482" s="25"/>
      <c r="AI482" s="28"/>
      <c r="AJ482" s="28"/>
    </row>
    <row r="483" spans="34:36" x14ac:dyDescent="0.25">
      <c r="AH483" s="25"/>
      <c r="AI483" s="28"/>
      <c r="AJ483" s="28"/>
    </row>
    <row r="484" spans="34:36" x14ac:dyDescent="0.25">
      <c r="AH484" s="25"/>
      <c r="AI484" s="28"/>
      <c r="AJ484" s="28"/>
    </row>
    <row r="485" spans="34:36" x14ac:dyDescent="0.25">
      <c r="AH485" s="25"/>
      <c r="AI485" s="28"/>
      <c r="AJ485" s="28"/>
    </row>
    <row r="486" spans="34:36" x14ac:dyDescent="0.25">
      <c r="AH486" s="25"/>
      <c r="AI486" s="28"/>
      <c r="AJ486" s="28"/>
    </row>
    <row r="487" spans="34:36" x14ac:dyDescent="0.25">
      <c r="AH487" s="25"/>
      <c r="AI487" s="28"/>
      <c r="AJ487" s="28"/>
    </row>
    <row r="488" spans="34:36" x14ac:dyDescent="0.25">
      <c r="AH488" s="25"/>
      <c r="AI488" s="28"/>
      <c r="AJ488" s="28"/>
    </row>
    <row r="489" spans="34:36" x14ac:dyDescent="0.25">
      <c r="AH489" s="25"/>
      <c r="AI489" s="28"/>
      <c r="AJ489" s="28"/>
    </row>
    <row r="490" spans="34:36" x14ac:dyDescent="0.25">
      <c r="AH490" s="25"/>
      <c r="AI490" s="28"/>
      <c r="AJ490" s="28"/>
    </row>
    <row r="491" spans="34:36" x14ac:dyDescent="0.25">
      <c r="AH491" s="25"/>
      <c r="AI491" s="28"/>
      <c r="AJ491" s="28"/>
    </row>
    <row r="492" spans="34:36" x14ac:dyDescent="0.25">
      <c r="AH492" s="25"/>
      <c r="AI492" s="28"/>
      <c r="AJ492" s="28"/>
    </row>
    <row r="493" spans="34:36" x14ac:dyDescent="0.25">
      <c r="AH493" s="25"/>
      <c r="AI493" s="28"/>
      <c r="AJ493" s="28"/>
    </row>
    <row r="494" spans="34:36" x14ac:dyDescent="0.25">
      <c r="AH494" s="25"/>
      <c r="AI494" s="28"/>
      <c r="AJ494" s="28"/>
    </row>
    <row r="495" spans="34:36" x14ac:dyDescent="0.25">
      <c r="AH495" s="25"/>
      <c r="AI495" s="28"/>
      <c r="AJ495" s="28"/>
    </row>
    <row r="496" spans="34:36" x14ac:dyDescent="0.25">
      <c r="AH496" s="25"/>
      <c r="AI496" s="28"/>
      <c r="AJ496" s="28"/>
    </row>
    <row r="497" spans="34:36" x14ac:dyDescent="0.25">
      <c r="AH497" s="25"/>
      <c r="AI497" s="28"/>
      <c r="AJ497" s="28"/>
    </row>
    <row r="498" spans="34:36" x14ac:dyDescent="0.25">
      <c r="AH498" s="25"/>
      <c r="AI498" s="28"/>
      <c r="AJ498" s="28"/>
    </row>
    <row r="499" spans="34:36" x14ac:dyDescent="0.25">
      <c r="AH499" s="25"/>
      <c r="AI499" s="28"/>
      <c r="AJ499" s="28"/>
    </row>
    <row r="500" spans="34:36" x14ac:dyDescent="0.25">
      <c r="AH500" s="25"/>
      <c r="AI500" s="28"/>
      <c r="AJ500" s="28"/>
    </row>
    <row r="501" spans="34:36" x14ac:dyDescent="0.25">
      <c r="AH501" s="25"/>
      <c r="AI501" s="28"/>
      <c r="AJ501" s="28"/>
    </row>
    <row r="502" spans="34:36" x14ac:dyDescent="0.25">
      <c r="AH502" s="25"/>
      <c r="AI502" s="28"/>
      <c r="AJ502" s="28"/>
    </row>
    <row r="503" spans="34:36" x14ac:dyDescent="0.25">
      <c r="AH503" s="25"/>
      <c r="AI503" s="28"/>
      <c r="AJ503" s="28"/>
    </row>
    <row r="504" spans="34:36" x14ac:dyDescent="0.25">
      <c r="AH504" s="25"/>
      <c r="AI504" s="28"/>
      <c r="AJ504" s="28"/>
    </row>
    <row r="505" spans="34:36" x14ac:dyDescent="0.25">
      <c r="AH505" s="25"/>
      <c r="AI505" s="28"/>
      <c r="AJ505" s="28"/>
    </row>
    <row r="506" spans="34:36" x14ac:dyDescent="0.25">
      <c r="AH506" s="25"/>
      <c r="AI506" s="28"/>
      <c r="AJ506" s="28"/>
    </row>
    <row r="507" spans="34:36" x14ac:dyDescent="0.25">
      <c r="AH507" s="25"/>
      <c r="AI507" s="28"/>
      <c r="AJ507" s="28"/>
    </row>
    <row r="508" spans="34:36" x14ac:dyDescent="0.25">
      <c r="AH508" s="25"/>
      <c r="AI508" s="28"/>
      <c r="AJ508" s="28"/>
    </row>
    <row r="509" spans="34:36" x14ac:dyDescent="0.25">
      <c r="AH509" s="25"/>
      <c r="AI509" s="28"/>
      <c r="AJ509" s="28"/>
    </row>
    <row r="510" spans="34:36" x14ac:dyDescent="0.25">
      <c r="AH510" s="25"/>
      <c r="AI510" s="28"/>
      <c r="AJ510" s="28"/>
    </row>
    <row r="511" spans="34:36" x14ac:dyDescent="0.25">
      <c r="AH511" s="25"/>
      <c r="AI511" s="28"/>
      <c r="AJ511" s="28"/>
    </row>
    <row r="512" spans="34:36" x14ac:dyDescent="0.25">
      <c r="AH512" s="25"/>
      <c r="AI512" s="28"/>
      <c r="AJ512" s="28"/>
    </row>
    <row r="513" spans="34:36" x14ac:dyDescent="0.25">
      <c r="AH513" s="25"/>
      <c r="AI513" s="28"/>
      <c r="AJ513" s="28"/>
    </row>
    <row r="514" spans="34:36" x14ac:dyDescent="0.25">
      <c r="AH514" s="25"/>
      <c r="AI514" s="28"/>
      <c r="AJ514" s="28"/>
    </row>
    <row r="515" spans="34:36" x14ac:dyDescent="0.25">
      <c r="AH515" s="25"/>
      <c r="AI515" s="28"/>
      <c r="AJ515" s="28"/>
    </row>
    <row r="516" spans="34:36" x14ac:dyDescent="0.25">
      <c r="AH516" s="25"/>
      <c r="AI516" s="28"/>
      <c r="AJ516" s="28"/>
    </row>
    <row r="517" spans="34:36" x14ac:dyDescent="0.25">
      <c r="AH517" s="25"/>
      <c r="AI517" s="28"/>
      <c r="AJ517" s="28"/>
    </row>
    <row r="518" spans="34:36" x14ac:dyDescent="0.25">
      <c r="AH518" s="25"/>
      <c r="AI518" s="28"/>
      <c r="AJ518" s="28"/>
    </row>
    <row r="519" spans="34:36" x14ac:dyDescent="0.25">
      <c r="AH519" s="25"/>
      <c r="AI519" s="28"/>
      <c r="AJ519" s="28"/>
    </row>
    <row r="520" spans="34:36" x14ac:dyDescent="0.25">
      <c r="AH520" s="25"/>
      <c r="AI520" s="28"/>
      <c r="AJ520" s="28"/>
    </row>
    <row r="521" spans="34:36" x14ac:dyDescent="0.25">
      <c r="AH521" s="25"/>
      <c r="AI521" s="28"/>
      <c r="AJ521" s="28"/>
    </row>
    <row r="522" spans="34:36" x14ac:dyDescent="0.25">
      <c r="AH522" s="25"/>
      <c r="AI522" s="28"/>
      <c r="AJ522" s="28"/>
    </row>
    <row r="523" spans="34:36" x14ac:dyDescent="0.25">
      <c r="AH523" s="25"/>
      <c r="AI523" s="28"/>
      <c r="AJ523" s="28"/>
    </row>
    <row r="524" spans="34:36" x14ac:dyDescent="0.25">
      <c r="AH524" s="25"/>
      <c r="AI524" s="28"/>
      <c r="AJ524" s="28"/>
    </row>
    <row r="525" spans="34:36" x14ac:dyDescent="0.25">
      <c r="AH525" s="25"/>
      <c r="AI525" s="28"/>
      <c r="AJ525" s="28"/>
    </row>
    <row r="526" spans="34:36" x14ac:dyDescent="0.25">
      <c r="AH526" s="25"/>
      <c r="AI526" s="28"/>
      <c r="AJ526" s="28"/>
    </row>
    <row r="527" spans="34:36" x14ac:dyDescent="0.25">
      <c r="AH527" s="25"/>
      <c r="AI527" s="28"/>
      <c r="AJ527" s="28"/>
    </row>
    <row r="528" spans="34:36" x14ac:dyDescent="0.25">
      <c r="AH528" s="25"/>
      <c r="AI528" s="28"/>
      <c r="AJ528" s="28"/>
    </row>
    <row r="529" spans="34:36" x14ac:dyDescent="0.25">
      <c r="AH529" s="25"/>
      <c r="AI529" s="28"/>
      <c r="AJ529" s="28"/>
    </row>
    <row r="530" spans="34:36" x14ac:dyDescent="0.25">
      <c r="AH530" s="25"/>
      <c r="AI530" s="28"/>
      <c r="AJ530" s="28"/>
    </row>
    <row r="531" spans="34:36" x14ac:dyDescent="0.25">
      <c r="AH531" s="25"/>
      <c r="AI531" s="28"/>
      <c r="AJ531" s="28"/>
    </row>
    <row r="532" spans="34:36" x14ac:dyDescent="0.25">
      <c r="AH532" s="25"/>
      <c r="AI532" s="28"/>
      <c r="AJ532" s="28"/>
    </row>
    <row r="533" spans="34:36" x14ac:dyDescent="0.25">
      <c r="AH533" s="25"/>
      <c r="AI533" s="28"/>
      <c r="AJ533" s="28"/>
    </row>
    <row r="534" spans="34:36" x14ac:dyDescent="0.25">
      <c r="AH534" s="25"/>
      <c r="AI534" s="28"/>
      <c r="AJ534" s="28"/>
    </row>
    <row r="535" spans="34:36" x14ac:dyDescent="0.25">
      <c r="AH535" s="25"/>
      <c r="AI535" s="28"/>
      <c r="AJ535" s="28"/>
    </row>
    <row r="536" spans="34:36" x14ac:dyDescent="0.25">
      <c r="AH536" s="25"/>
      <c r="AI536" s="28"/>
      <c r="AJ536" s="28"/>
    </row>
    <row r="537" spans="34:36" x14ac:dyDescent="0.25">
      <c r="AH537" s="25"/>
      <c r="AI537" s="28"/>
      <c r="AJ537" s="28"/>
    </row>
    <row r="538" spans="34:36" x14ac:dyDescent="0.25">
      <c r="AH538" s="25"/>
      <c r="AI538" s="28"/>
      <c r="AJ538" s="28"/>
    </row>
    <row r="539" spans="34:36" x14ac:dyDescent="0.25">
      <c r="AH539" s="25"/>
      <c r="AI539" s="28"/>
      <c r="AJ539" s="28"/>
    </row>
    <row r="540" spans="34:36" x14ac:dyDescent="0.25">
      <c r="AH540" s="25"/>
      <c r="AI540" s="28"/>
      <c r="AJ540" s="28"/>
    </row>
    <row r="541" spans="34:36" x14ac:dyDescent="0.25">
      <c r="AH541" s="25"/>
      <c r="AI541" s="28"/>
      <c r="AJ541" s="28"/>
    </row>
    <row r="542" spans="34:36" x14ac:dyDescent="0.25">
      <c r="AH542" s="25"/>
      <c r="AI542" s="28"/>
      <c r="AJ542" s="28"/>
    </row>
    <row r="543" spans="34:36" x14ac:dyDescent="0.25">
      <c r="AH543" s="25"/>
      <c r="AI543" s="28"/>
      <c r="AJ543" s="28"/>
    </row>
    <row r="544" spans="34:36" x14ac:dyDescent="0.25">
      <c r="AH544" s="25"/>
      <c r="AI544" s="28"/>
      <c r="AJ544" s="28"/>
    </row>
    <row r="545" spans="34:36" x14ac:dyDescent="0.25">
      <c r="AH545" s="25"/>
      <c r="AI545" s="28"/>
      <c r="AJ545" s="28"/>
    </row>
    <row r="546" spans="34:36" x14ac:dyDescent="0.25">
      <c r="AH546" s="25"/>
      <c r="AI546" s="28"/>
      <c r="AJ546" s="28"/>
    </row>
    <row r="547" spans="34:36" x14ac:dyDescent="0.25">
      <c r="AH547" s="25"/>
      <c r="AI547" s="28"/>
      <c r="AJ547" s="28"/>
    </row>
    <row r="548" spans="34:36" x14ac:dyDescent="0.25">
      <c r="AH548" s="25"/>
      <c r="AI548" s="28"/>
      <c r="AJ548" s="28"/>
    </row>
    <row r="549" spans="34:36" x14ac:dyDescent="0.25">
      <c r="AH549" s="25"/>
      <c r="AI549" s="28"/>
      <c r="AJ549" s="28"/>
    </row>
    <row r="550" spans="34:36" x14ac:dyDescent="0.25">
      <c r="AH550" s="25"/>
      <c r="AI550" s="28"/>
      <c r="AJ550" s="28"/>
    </row>
    <row r="551" spans="34:36" x14ac:dyDescent="0.25">
      <c r="AH551" s="25"/>
      <c r="AI551" s="28"/>
      <c r="AJ551" s="28"/>
    </row>
    <row r="552" spans="34:36" x14ac:dyDescent="0.25">
      <c r="AH552" s="25"/>
      <c r="AI552" s="28"/>
      <c r="AJ552" s="28"/>
    </row>
    <row r="553" spans="34:36" x14ac:dyDescent="0.25">
      <c r="AH553" s="25"/>
      <c r="AI553" s="28"/>
      <c r="AJ553" s="28"/>
    </row>
    <row r="554" spans="34:36" x14ac:dyDescent="0.25">
      <c r="AH554" s="25"/>
      <c r="AI554" s="28"/>
      <c r="AJ554" s="28"/>
    </row>
    <row r="555" spans="34:36" x14ac:dyDescent="0.25">
      <c r="AH555" s="25"/>
      <c r="AI555" s="28"/>
      <c r="AJ555" s="28"/>
    </row>
    <row r="556" spans="34:36" x14ac:dyDescent="0.25">
      <c r="AH556" s="25"/>
      <c r="AI556" s="28"/>
      <c r="AJ556" s="28"/>
    </row>
    <row r="557" spans="34:36" x14ac:dyDescent="0.25">
      <c r="AH557" s="25"/>
      <c r="AI557" s="28"/>
      <c r="AJ557" s="28"/>
    </row>
    <row r="558" spans="34:36" x14ac:dyDescent="0.25">
      <c r="AH558" s="25"/>
      <c r="AI558" s="28"/>
      <c r="AJ558" s="28"/>
    </row>
    <row r="559" spans="34:36" x14ac:dyDescent="0.25">
      <c r="AH559" s="25"/>
      <c r="AI559" s="28"/>
      <c r="AJ559" s="28"/>
    </row>
    <row r="560" spans="34:36" x14ac:dyDescent="0.25">
      <c r="AH560" s="25"/>
      <c r="AI560" s="28"/>
      <c r="AJ560" s="28"/>
    </row>
    <row r="561" spans="34:36" x14ac:dyDescent="0.25">
      <c r="AH561" s="25"/>
      <c r="AI561" s="28"/>
      <c r="AJ561" s="28"/>
    </row>
    <row r="562" spans="34:36" x14ac:dyDescent="0.25">
      <c r="AH562" s="25"/>
      <c r="AI562" s="28"/>
      <c r="AJ562" s="28"/>
    </row>
    <row r="563" spans="34:36" x14ac:dyDescent="0.25">
      <c r="AH563" s="25"/>
      <c r="AI563" s="28"/>
      <c r="AJ563" s="28"/>
    </row>
    <row r="564" spans="34:36" x14ac:dyDescent="0.25">
      <c r="AH564" s="25"/>
      <c r="AI564" s="28"/>
      <c r="AJ564" s="28"/>
    </row>
    <row r="565" spans="34:36" x14ac:dyDescent="0.25">
      <c r="AH565" s="25"/>
      <c r="AI565" s="28"/>
      <c r="AJ565" s="28"/>
    </row>
    <row r="566" spans="34:36" x14ac:dyDescent="0.25">
      <c r="AH566" s="25"/>
      <c r="AI566" s="28"/>
      <c r="AJ566" s="28"/>
    </row>
    <row r="567" spans="34:36" x14ac:dyDescent="0.25">
      <c r="AH567" s="25"/>
      <c r="AI567" s="28"/>
      <c r="AJ567" s="28"/>
    </row>
    <row r="568" spans="34:36" x14ac:dyDescent="0.25">
      <c r="AH568" s="25"/>
      <c r="AI568" s="28"/>
      <c r="AJ568" s="28"/>
    </row>
    <row r="569" spans="34:36" x14ac:dyDescent="0.25">
      <c r="AH569" s="25"/>
      <c r="AI569" s="28"/>
      <c r="AJ569" s="28"/>
    </row>
    <row r="570" spans="34:36" x14ac:dyDescent="0.25">
      <c r="AH570" s="25"/>
      <c r="AI570" s="28"/>
      <c r="AJ570" s="28"/>
    </row>
    <row r="571" spans="34:36" x14ac:dyDescent="0.25">
      <c r="AH571" s="25"/>
      <c r="AI571" s="28"/>
      <c r="AJ571" s="28"/>
    </row>
    <row r="572" spans="34:36" x14ac:dyDescent="0.25">
      <c r="AH572" s="25"/>
      <c r="AI572" s="28"/>
      <c r="AJ572" s="28"/>
    </row>
    <row r="573" spans="34:36" x14ac:dyDescent="0.25">
      <c r="AH573" s="25"/>
      <c r="AI573" s="28"/>
      <c r="AJ573" s="28"/>
    </row>
    <row r="574" spans="34:36" x14ac:dyDescent="0.25">
      <c r="AH574" s="25"/>
      <c r="AI574" s="28"/>
      <c r="AJ574" s="28"/>
    </row>
    <row r="575" spans="34:36" x14ac:dyDescent="0.25">
      <c r="AH575" s="25"/>
      <c r="AI575" s="28"/>
      <c r="AJ575" s="28"/>
    </row>
    <row r="576" spans="34:36" x14ac:dyDescent="0.25">
      <c r="AH576" s="25"/>
      <c r="AI576" s="28"/>
      <c r="AJ576" s="28"/>
    </row>
    <row r="577" spans="34:36" x14ac:dyDescent="0.25">
      <c r="AH577" s="25"/>
      <c r="AI577" s="28"/>
      <c r="AJ577" s="28"/>
    </row>
    <row r="578" spans="34:36" x14ac:dyDescent="0.25">
      <c r="AH578" s="25"/>
      <c r="AI578" s="28"/>
      <c r="AJ578" s="28"/>
    </row>
    <row r="579" spans="34:36" x14ac:dyDescent="0.25">
      <c r="AH579" s="25"/>
      <c r="AI579" s="28"/>
      <c r="AJ579" s="28"/>
    </row>
    <row r="580" spans="34:36" x14ac:dyDescent="0.25">
      <c r="AH580" s="25"/>
      <c r="AI580" s="28"/>
      <c r="AJ580" s="28"/>
    </row>
    <row r="581" spans="34:36" x14ac:dyDescent="0.25">
      <c r="AH581" s="25"/>
      <c r="AI581" s="28"/>
      <c r="AJ581" s="28"/>
    </row>
    <row r="582" spans="34:36" x14ac:dyDescent="0.25">
      <c r="AH582" s="25"/>
      <c r="AI582" s="28"/>
      <c r="AJ582" s="28"/>
    </row>
    <row r="583" spans="34:36" x14ac:dyDescent="0.25">
      <c r="AH583" s="25"/>
      <c r="AI583" s="28"/>
      <c r="AJ583" s="28"/>
    </row>
    <row r="584" spans="34:36" x14ac:dyDescent="0.25">
      <c r="AH584" s="25"/>
      <c r="AI584" s="28"/>
      <c r="AJ584" s="28"/>
    </row>
    <row r="585" spans="34:36" x14ac:dyDescent="0.25">
      <c r="AH585" s="25"/>
      <c r="AI585" s="28"/>
      <c r="AJ585" s="28"/>
    </row>
    <row r="586" spans="34:36" x14ac:dyDescent="0.25">
      <c r="AH586" s="25"/>
      <c r="AI586" s="28"/>
      <c r="AJ586" s="28"/>
    </row>
    <row r="587" spans="34:36" x14ac:dyDescent="0.25">
      <c r="AH587" s="25"/>
      <c r="AI587" s="28"/>
      <c r="AJ587" s="28"/>
    </row>
    <row r="588" spans="34:36" x14ac:dyDescent="0.25">
      <c r="AH588" s="25"/>
      <c r="AI588" s="28"/>
      <c r="AJ588" s="28"/>
    </row>
    <row r="589" spans="34:36" x14ac:dyDescent="0.25">
      <c r="AH589" s="25"/>
      <c r="AI589" s="28"/>
      <c r="AJ589" s="28"/>
    </row>
    <row r="590" spans="34:36" x14ac:dyDescent="0.25">
      <c r="AH590" s="25"/>
      <c r="AI590" s="28"/>
      <c r="AJ590" s="28"/>
    </row>
    <row r="591" spans="34:36" x14ac:dyDescent="0.25">
      <c r="AH591" s="25"/>
      <c r="AI591" s="28"/>
      <c r="AJ591" s="28"/>
    </row>
    <row r="592" spans="34:36" x14ac:dyDescent="0.25">
      <c r="AH592" s="25"/>
      <c r="AI592" s="28"/>
      <c r="AJ592" s="28"/>
    </row>
    <row r="593" spans="34:36" x14ac:dyDescent="0.25">
      <c r="AH593" s="25"/>
      <c r="AI593" s="28"/>
      <c r="AJ593" s="28"/>
    </row>
    <row r="594" spans="34:36" x14ac:dyDescent="0.25">
      <c r="AH594" s="25"/>
      <c r="AI594" s="28"/>
      <c r="AJ594" s="28"/>
    </row>
    <row r="595" spans="34:36" x14ac:dyDescent="0.25">
      <c r="AH595" s="25"/>
      <c r="AI595" s="28"/>
      <c r="AJ595" s="28"/>
    </row>
    <row r="596" spans="34:36" x14ac:dyDescent="0.25">
      <c r="AH596" s="25"/>
      <c r="AI596" s="28"/>
      <c r="AJ596" s="28"/>
    </row>
    <row r="597" spans="34:36" x14ac:dyDescent="0.25">
      <c r="AH597" s="25"/>
      <c r="AI597" s="28"/>
      <c r="AJ597" s="28"/>
    </row>
    <row r="598" spans="34:36" x14ac:dyDescent="0.25">
      <c r="AH598" s="25"/>
      <c r="AI598" s="28"/>
      <c r="AJ598" s="28"/>
    </row>
    <row r="599" spans="34:36" x14ac:dyDescent="0.25">
      <c r="AH599" s="25"/>
      <c r="AI599" s="28"/>
      <c r="AJ599" s="28"/>
    </row>
    <row r="600" spans="34:36" x14ac:dyDescent="0.25">
      <c r="AH600" s="25"/>
      <c r="AI600" s="28"/>
      <c r="AJ600" s="28"/>
    </row>
    <row r="601" spans="34:36" x14ac:dyDescent="0.25">
      <c r="AH601" s="25"/>
      <c r="AI601" s="28"/>
      <c r="AJ601" s="28"/>
    </row>
    <row r="602" spans="34:36" x14ac:dyDescent="0.25">
      <c r="AH602" s="25"/>
      <c r="AI602" s="28"/>
      <c r="AJ602" s="28"/>
    </row>
    <row r="603" spans="34:36" x14ac:dyDescent="0.25">
      <c r="AH603" s="25"/>
      <c r="AI603" s="28"/>
      <c r="AJ603" s="28"/>
    </row>
    <row r="604" spans="34:36" x14ac:dyDescent="0.25">
      <c r="AH604" s="25"/>
      <c r="AI604" s="28"/>
      <c r="AJ604" s="28"/>
    </row>
    <row r="605" spans="34:36" x14ac:dyDescent="0.25">
      <c r="AH605" s="25"/>
      <c r="AI605" s="28"/>
      <c r="AJ605" s="28"/>
    </row>
    <row r="606" spans="34:36" x14ac:dyDescent="0.25">
      <c r="AH606" s="25"/>
      <c r="AI606" s="28"/>
      <c r="AJ606" s="28"/>
    </row>
    <row r="607" spans="34:36" x14ac:dyDescent="0.25">
      <c r="AH607" s="25"/>
      <c r="AI607" s="28"/>
      <c r="AJ607" s="28"/>
    </row>
    <row r="608" spans="34:36" x14ac:dyDescent="0.25">
      <c r="AH608" s="25"/>
      <c r="AI608" s="28"/>
      <c r="AJ608" s="28"/>
    </row>
    <row r="609" spans="34:36" x14ac:dyDescent="0.25">
      <c r="AH609" s="25"/>
      <c r="AI609" s="28"/>
      <c r="AJ609" s="28"/>
    </row>
    <row r="610" spans="34:36" x14ac:dyDescent="0.25">
      <c r="AH610" s="25"/>
      <c r="AI610" s="28"/>
      <c r="AJ610" s="28"/>
    </row>
    <row r="611" spans="34:36" x14ac:dyDescent="0.25">
      <c r="AH611" s="25"/>
      <c r="AI611" s="28"/>
      <c r="AJ611" s="28"/>
    </row>
    <row r="612" spans="34:36" x14ac:dyDescent="0.25">
      <c r="AH612" s="25"/>
      <c r="AI612" s="28"/>
      <c r="AJ612" s="28"/>
    </row>
    <row r="613" spans="34:36" x14ac:dyDescent="0.25">
      <c r="AH613" s="25"/>
      <c r="AI613" s="28"/>
      <c r="AJ613" s="28"/>
    </row>
    <row r="614" spans="34:36" x14ac:dyDescent="0.25">
      <c r="AH614" s="25"/>
      <c r="AI614" s="28"/>
      <c r="AJ614" s="28"/>
    </row>
    <row r="615" spans="34:36" x14ac:dyDescent="0.25">
      <c r="AH615" s="25"/>
      <c r="AI615" s="28"/>
      <c r="AJ615" s="28"/>
    </row>
    <row r="616" spans="34:36" x14ac:dyDescent="0.25">
      <c r="AH616" s="25"/>
      <c r="AI616" s="28"/>
      <c r="AJ616" s="28"/>
    </row>
    <row r="617" spans="34:36" x14ac:dyDescent="0.25">
      <c r="AH617" s="25"/>
      <c r="AI617" s="28"/>
      <c r="AJ617" s="28"/>
    </row>
    <row r="618" spans="34:36" x14ac:dyDescent="0.25">
      <c r="AH618" s="25"/>
      <c r="AI618" s="28"/>
      <c r="AJ618" s="28"/>
    </row>
    <row r="619" spans="34:36" x14ac:dyDescent="0.25">
      <c r="AH619" s="25"/>
      <c r="AI619" s="28"/>
      <c r="AJ619" s="28"/>
    </row>
    <row r="620" spans="34:36" x14ac:dyDescent="0.25">
      <c r="AH620" s="25"/>
      <c r="AI620" s="28"/>
      <c r="AJ620" s="28"/>
    </row>
    <row r="621" spans="34:36" x14ac:dyDescent="0.25">
      <c r="AH621" s="25"/>
      <c r="AI621" s="28"/>
      <c r="AJ621" s="28"/>
    </row>
    <row r="622" spans="34:36" x14ac:dyDescent="0.25">
      <c r="AH622" s="25"/>
      <c r="AI622" s="28"/>
      <c r="AJ622" s="28"/>
    </row>
    <row r="623" spans="34:36" x14ac:dyDescent="0.25">
      <c r="AH623" s="25"/>
      <c r="AI623" s="28"/>
      <c r="AJ623" s="28"/>
    </row>
    <row r="624" spans="34:36" x14ac:dyDescent="0.25">
      <c r="AH624" s="25"/>
      <c r="AI624" s="28"/>
      <c r="AJ624" s="28"/>
    </row>
    <row r="625" spans="34:36" x14ac:dyDescent="0.25">
      <c r="AH625" s="25"/>
      <c r="AI625" s="28"/>
      <c r="AJ625" s="28"/>
    </row>
    <row r="626" spans="34:36" x14ac:dyDescent="0.25">
      <c r="AH626" s="25"/>
      <c r="AI626" s="28"/>
      <c r="AJ626" s="28"/>
    </row>
    <row r="627" spans="34:36" x14ac:dyDescent="0.25">
      <c r="AH627" s="25"/>
      <c r="AI627" s="28"/>
      <c r="AJ627" s="28"/>
    </row>
    <row r="628" spans="34:36" x14ac:dyDescent="0.25">
      <c r="AH628" s="25"/>
      <c r="AI628" s="28"/>
      <c r="AJ628" s="28"/>
    </row>
    <row r="629" spans="34:36" x14ac:dyDescent="0.25">
      <c r="AH629" s="25"/>
      <c r="AI629" s="28"/>
      <c r="AJ629" s="28"/>
    </row>
    <row r="630" spans="34:36" x14ac:dyDescent="0.25">
      <c r="AH630" s="25"/>
      <c r="AI630" s="28"/>
      <c r="AJ630" s="28"/>
    </row>
    <row r="631" spans="34:36" x14ac:dyDescent="0.25">
      <c r="AH631" s="25"/>
      <c r="AI631" s="28"/>
      <c r="AJ631" s="28"/>
    </row>
    <row r="632" spans="34:36" x14ac:dyDescent="0.25">
      <c r="AH632" s="25"/>
      <c r="AI632" s="28"/>
      <c r="AJ632" s="28"/>
    </row>
    <row r="633" spans="34:36" x14ac:dyDescent="0.25">
      <c r="AH633" s="25"/>
      <c r="AI633" s="28"/>
      <c r="AJ633" s="28"/>
    </row>
    <row r="634" spans="34:36" x14ac:dyDescent="0.25">
      <c r="AH634" s="25"/>
      <c r="AI634" s="28"/>
      <c r="AJ634" s="28"/>
    </row>
    <row r="635" spans="34:36" x14ac:dyDescent="0.25">
      <c r="AH635" s="25"/>
      <c r="AI635" s="28"/>
      <c r="AJ635" s="28"/>
    </row>
    <row r="636" spans="34:36" x14ac:dyDescent="0.25">
      <c r="AH636" s="25"/>
      <c r="AI636" s="28"/>
      <c r="AJ636" s="28"/>
    </row>
    <row r="637" spans="34:36" x14ac:dyDescent="0.25">
      <c r="AH637" s="25"/>
      <c r="AI637" s="28"/>
      <c r="AJ637" s="28"/>
    </row>
    <row r="638" spans="34:36" x14ac:dyDescent="0.25">
      <c r="AH638" s="25"/>
      <c r="AI638" s="28"/>
      <c r="AJ638" s="28"/>
    </row>
    <row r="639" spans="34:36" x14ac:dyDescent="0.25">
      <c r="AH639" s="25"/>
      <c r="AI639" s="28"/>
      <c r="AJ639" s="28"/>
    </row>
    <row r="640" spans="34:36" x14ac:dyDescent="0.25">
      <c r="AH640" s="25"/>
      <c r="AI640" s="28"/>
      <c r="AJ640" s="28"/>
    </row>
    <row r="641" spans="34:36" x14ac:dyDescent="0.25">
      <c r="AH641" s="25"/>
      <c r="AI641" s="28"/>
      <c r="AJ641" s="28"/>
    </row>
    <row r="642" spans="34:36" x14ac:dyDescent="0.25">
      <c r="AH642" s="25"/>
      <c r="AI642" s="28"/>
      <c r="AJ642" s="28"/>
    </row>
    <row r="643" spans="34:36" x14ac:dyDescent="0.25">
      <c r="AH643" s="25"/>
      <c r="AI643" s="28"/>
      <c r="AJ643" s="28"/>
    </row>
    <row r="644" spans="34:36" x14ac:dyDescent="0.25">
      <c r="AH644" s="25"/>
      <c r="AI644" s="28"/>
      <c r="AJ644" s="28"/>
    </row>
    <row r="645" spans="34:36" x14ac:dyDescent="0.25">
      <c r="AH645" s="25"/>
      <c r="AI645" s="28"/>
      <c r="AJ645" s="28"/>
    </row>
    <row r="646" spans="34:36" x14ac:dyDescent="0.25">
      <c r="AH646" s="25"/>
      <c r="AI646" s="28"/>
      <c r="AJ646" s="28"/>
    </row>
    <row r="647" spans="34:36" x14ac:dyDescent="0.25">
      <c r="AH647" s="25"/>
      <c r="AI647" s="28"/>
      <c r="AJ647" s="28"/>
    </row>
    <row r="648" spans="34:36" x14ac:dyDescent="0.25">
      <c r="AH648" s="25"/>
      <c r="AI648" s="28"/>
      <c r="AJ648" s="28"/>
    </row>
    <row r="649" spans="34:36" x14ac:dyDescent="0.25">
      <c r="AH649" s="25"/>
      <c r="AI649" s="28"/>
      <c r="AJ649" s="28"/>
    </row>
    <row r="650" spans="34:36" x14ac:dyDescent="0.25">
      <c r="AH650" s="25"/>
      <c r="AI650" s="28"/>
      <c r="AJ650" s="28"/>
    </row>
    <row r="651" spans="34:36" x14ac:dyDescent="0.25">
      <c r="AH651" s="25"/>
      <c r="AI651" s="28"/>
      <c r="AJ651" s="28"/>
    </row>
    <row r="652" spans="34:36" x14ac:dyDescent="0.25">
      <c r="AH652" s="25"/>
      <c r="AI652" s="28"/>
      <c r="AJ652" s="28"/>
    </row>
    <row r="653" spans="34:36" x14ac:dyDescent="0.25">
      <c r="AH653" s="25"/>
      <c r="AI653" s="28"/>
      <c r="AJ653" s="28"/>
    </row>
    <row r="654" spans="34:36" x14ac:dyDescent="0.25">
      <c r="AH654" s="25"/>
      <c r="AI654" s="28"/>
      <c r="AJ654" s="28"/>
    </row>
    <row r="655" spans="34:36" x14ac:dyDescent="0.25">
      <c r="AH655" s="25"/>
      <c r="AI655" s="28"/>
      <c r="AJ655" s="28"/>
    </row>
    <row r="656" spans="34:36" x14ac:dyDescent="0.25">
      <c r="AH656" s="25"/>
      <c r="AI656" s="28"/>
      <c r="AJ656" s="28"/>
    </row>
    <row r="657" spans="34:36" x14ac:dyDescent="0.25">
      <c r="AH657" s="25"/>
      <c r="AI657" s="28"/>
      <c r="AJ657" s="28"/>
    </row>
    <row r="658" spans="34:36" x14ac:dyDescent="0.25">
      <c r="AH658" s="25"/>
      <c r="AI658" s="28"/>
      <c r="AJ658" s="28"/>
    </row>
    <row r="659" spans="34:36" x14ac:dyDescent="0.25">
      <c r="AH659" s="25"/>
      <c r="AI659" s="28"/>
      <c r="AJ659" s="28"/>
    </row>
    <row r="660" spans="34:36" x14ac:dyDescent="0.25">
      <c r="AH660" s="25"/>
      <c r="AI660" s="28"/>
      <c r="AJ660" s="28"/>
    </row>
    <row r="661" spans="34:36" x14ac:dyDescent="0.25">
      <c r="AH661" s="25"/>
      <c r="AI661" s="28"/>
      <c r="AJ661" s="28"/>
    </row>
    <row r="662" spans="34:36" x14ac:dyDescent="0.25">
      <c r="AH662" s="25"/>
      <c r="AI662" s="28"/>
      <c r="AJ662" s="28"/>
    </row>
    <row r="663" spans="34:36" x14ac:dyDescent="0.25">
      <c r="AH663" s="25"/>
      <c r="AI663" s="28"/>
      <c r="AJ663" s="28"/>
    </row>
    <row r="664" spans="34:36" x14ac:dyDescent="0.25">
      <c r="AH664" s="25"/>
      <c r="AI664" s="28"/>
      <c r="AJ664" s="28"/>
    </row>
    <row r="665" spans="34:36" x14ac:dyDescent="0.25">
      <c r="AH665" s="25"/>
      <c r="AI665" s="28"/>
      <c r="AJ665" s="28"/>
    </row>
    <row r="666" spans="34:36" x14ac:dyDescent="0.25">
      <c r="AH666" s="25"/>
      <c r="AI666" s="28"/>
      <c r="AJ666" s="28"/>
    </row>
    <row r="667" spans="34:36" x14ac:dyDescent="0.25">
      <c r="AH667" s="25"/>
      <c r="AI667" s="28"/>
      <c r="AJ667" s="28"/>
    </row>
    <row r="668" spans="34:36" x14ac:dyDescent="0.25">
      <c r="AH668" s="25"/>
      <c r="AI668" s="28"/>
      <c r="AJ668" s="28"/>
    </row>
    <row r="669" spans="34:36" x14ac:dyDescent="0.25">
      <c r="AH669" s="25"/>
      <c r="AI669" s="28"/>
      <c r="AJ669" s="28"/>
    </row>
    <row r="670" spans="34:36" x14ac:dyDescent="0.25">
      <c r="AH670" s="25"/>
      <c r="AI670" s="28"/>
      <c r="AJ670" s="28"/>
    </row>
    <row r="671" spans="34:36" x14ac:dyDescent="0.25">
      <c r="AH671" s="25"/>
      <c r="AI671" s="28"/>
      <c r="AJ671" s="28"/>
    </row>
    <row r="672" spans="34:36" x14ac:dyDescent="0.25">
      <c r="AH672" s="25"/>
      <c r="AI672" s="28"/>
      <c r="AJ672" s="28"/>
    </row>
    <row r="673" spans="34:36" x14ac:dyDescent="0.25">
      <c r="AH673" s="25"/>
      <c r="AI673" s="28"/>
      <c r="AJ673" s="28"/>
    </row>
    <row r="674" spans="34:36" x14ac:dyDescent="0.25">
      <c r="AH674" s="25"/>
      <c r="AI674" s="28"/>
      <c r="AJ674" s="28"/>
    </row>
    <row r="675" spans="34:36" x14ac:dyDescent="0.25">
      <c r="AH675" s="25"/>
      <c r="AI675" s="28"/>
      <c r="AJ675" s="28"/>
    </row>
    <row r="676" spans="34:36" x14ac:dyDescent="0.25">
      <c r="AH676" s="25"/>
      <c r="AI676" s="28"/>
      <c r="AJ676" s="28"/>
    </row>
    <row r="677" spans="34:36" x14ac:dyDescent="0.25">
      <c r="AH677" s="25"/>
      <c r="AI677" s="28"/>
      <c r="AJ677" s="28"/>
    </row>
    <row r="678" spans="34:36" x14ac:dyDescent="0.25">
      <c r="AH678" s="25"/>
      <c r="AI678" s="28"/>
      <c r="AJ678" s="28"/>
    </row>
    <row r="679" spans="34:36" x14ac:dyDescent="0.25">
      <c r="AH679" s="25"/>
      <c r="AI679" s="28"/>
      <c r="AJ679" s="28"/>
    </row>
    <row r="680" spans="34:36" x14ac:dyDescent="0.25">
      <c r="AH680" s="25"/>
      <c r="AI680" s="28"/>
      <c r="AJ680" s="28"/>
    </row>
    <row r="681" spans="34:36" x14ac:dyDescent="0.25">
      <c r="AH681" s="25"/>
      <c r="AI681" s="28"/>
      <c r="AJ681" s="28"/>
    </row>
    <row r="682" spans="34:36" x14ac:dyDescent="0.25">
      <c r="AH682" s="25"/>
      <c r="AI682" s="28"/>
      <c r="AJ682" s="28"/>
    </row>
    <row r="683" spans="34:36" x14ac:dyDescent="0.25">
      <c r="AH683" s="25"/>
      <c r="AI683" s="28"/>
      <c r="AJ683" s="28"/>
    </row>
    <row r="684" spans="34:36" x14ac:dyDescent="0.25">
      <c r="AH684" s="25"/>
      <c r="AI684" s="28"/>
      <c r="AJ684" s="28"/>
    </row>
    <row r="685" spans="34:36" x14ac:dyDescent="0.25">
      <c r="AH685" s="25"/>
      <c r="AI685" s="28"/>
      <c r="AJ685" s="28"/>
    </row>
    <row r="686" spans="34:36" x14ac:dyDescent="0.25">
      <c r="AH686" s="25"/>
      <c r="AI686" s="28"/>
      <c r="AJ686" s="28"/>
    </row>
    <row r="687" spans="34:36" x14ac:dyDescent="0.25">
      <c r="AH687" s="25"/>
      <c r="AI687" s="28"/>
      <c r="AJ687" s="28"/>
    </row>
    <row r="688" spans="34:36" x14ac:dyDescent="0.25">
      <c r="AH688" s="25"/>
      <c r="AI688" s="28"/>
      <c r="AJ688" s="28"/>
    </row>
    <row r="689" spans="34:36" x14ac:dyDescent="0.25">
      <c r="AH689" s="25"/>
      <c r="AI689" s="28"/>
      <c r="AJ689" s="28"/>
    </row>
    <row r="690" spans="34:36" x14ac:dyDescent="0.25">
      <c r="AH690" s="25"/>
      <c r="AI690" s="28"/>
      <c r="AJ690" s="28"/>
    </row>
    <row r="691" spans="34:36" x14ac:dyDescent="0.25">
      <c r="AH691" s="25"/>
      <c r="AI691" s="28"/>
      <c r="AJ691" s="28"/>
    </row>
    <row r="692" spans="34:36" x14ac:dyDescent="0.25">
      <c r="AH692" s="25"/>
      <c r="AI692" s="28"/>
      <c r="AJ692" s="28"/>
    </row>
    <row r="693" spans="34:36" x14ac:dyDescent="0.25">
      <c r="AH693" s="25"/>
      <c r="AI693" s="28"/>
      <c r="AJ693" s="28"/>
    </row>
    <row r="694" spans="34:36" x14ac:dyDescent="0.25">
      <c r="AH694" s="25"/>
      <c r="AI694" s="28"/>
      <c r="AJ694" s="28"/>
    </row>
    <row r="695" spans="34:36" x14ac:dyDescent="0.25">
      <c r="AH695" s="25"/>
      <c r="AI695" s="28"/>
      <c r="AJ695" s="28"/>
    </row>
    <row r="696" spans="34:36" x14ac:dyDescent="0.25">
      <c r="AH696" s="25"/>
      <c r="AI696" s="28"/>
      <c r="AJ696" s="28"/>
    </row>
    <row r="697" spans="34:36" x14ac:dyDescent="0.25">
      <c r="AH697" s="25"/>
      <c r="AI697" s="28"/>
      <c r="AJ697" s="28"/>
    </row>
    <row r="698" spans="34:36" x14ac:dyDescent="0.25">
      <c r="AH698" s="25"/>
      <c r="AI698" s="28"/>
      <c r="AJ698" s="28"/>
    </row>
    <row r="699" spans="34:36" x14ac:dyDescent="0.25">
      <c r="AH699" s="25"/>
      <c r="AI699" s="28"/>
      <c r="AJ699" s="28"/>
    </row>
    <row r="700" spans="34:36" x14ac:dyDescent="0.25">
      <c r="AH700" s="25"/>
      <c r="AI700" s="28"/>
      <c r="AJ700" s="28"/>
    </row>
    <row r="701" spans="34:36" x14ac:dyDescent="0.25">
      <c r="AH701" s="25"/>
      <c r="AI701" s="28"/>
      <c r="AJ701" s="28"/>
    </row>
    <row r="702" spans="34:36" x14ac:dyDescent="0.25">
      <c r="AH702" s="25"/>
      <c r="AI702" s="28"/>
      <c r="AJ702" s="28"/>
    </row>
    <row r="703" spans="34:36" x14ac:dyDescent="0.25">
      <c r="AH703" s="25"/>
      <c r="AI703" s="28"/>
      <c r="AJ703" s="28"/>
    </row>
    <row r="704" spans="34:36" x14ac:dyDescent="0.25">
      <c r="AH704" s="25"/>
      <c r="AI704" s="28"/>
      <c r="AJ704" s="28"/>
    </row>
    <row r="705" spans="34:36" x14ac:dyDescent="0.25">
      <c r="AH705" s="25"/>
      <c r="AI705" s="28"/>
      <c r="AJ705" s="28"/>
    </row>
    <row r="706" spans="34:36" x14ac:dyDescent="0.25">
      <c r="AH706" s="25"/>
      <c r="AI706" s="28"/>
      <c r="AJ706" s="28"/>
    </row>
    <row r="707" spans="34:36" x14ac:dyDescent="0.25">
      <c r="AH707" s="25"/>
      <c r="AI707" s="28"/>
      <c r="AJ707" s="28"/>
    </row>
    <row r="708" spans="34:36" x14ac:dyDescent="0.25">
      <c r="AH708" s="25"/>
      <c r="AI708" s="28"/>
      <c r="AJ708" s="28"/>
    </row>
    <row r="709" spans="34:36" x14ac:dyDescent="0.25">
      <c r="AH709" s="25"/>
      <c r="AI709" s="28"/>
      <c r="AJ709" s="28"/>
    </row>
    <row r="710" spans="34:36" x14ac:dyDescent="0.25">
      <c r="AH710" s="25"/>
      <c r="AI710" s="28"/>
      <c r="AJ710" s="28"/>
    </row>
    <row r="711" spans="34:36" x14ac:dyDescent="0.25">
      <c r="AH711" s="25"/>
      <c r="AI711" s="28"/>
      <c r="AJ711" s="28"/>
    </row>
    <row r="712" spans="34:36" x14ac:dyDescent="0.25">
      <c r="AH712" s="25"/>
      <c r="AI712" s="28"/>
      <c r="AJ712" s="28"/>
    </row>
    <row r="713" spans="34:36" x14ac:dyDescent="0.25">
      <c r="AH713" s="25"/>
      <c r="AI713" s="28"/>
      <c r="AJ713" s="28"/>
    </row>
    <row r="714" spans="34:36" x14ac:dyDescent="0.25">
      <c r="AH714" s="25"/>
      <c r="AI714" s="28"/>
      <c r="AJ714" s="28"/>
    </row>
    <row r="715" spans="34:36" x14ac:dyDescent="0.25">
      <c r="AH715" s="25"/>
      <c r="AI715" s="28"/>
      <c r="AJ715" s="28"/>
    </row>
    <row r="716" spans="34:36" x14ac:dyDescent="0.25">
      <c r="AH716" s="25"/>
      <c r="AI716" s="28"/>
      <c r="AJ716" s="28"/>
    </row>
    <row r="717" spans="34:36" x14ac:dyDescent="0.25">
      <c r="AH717" s="25"/>
      <c r="AI717" s="28"/>
      <c r="AJ717" s="28"/>
    </row>
    <row r="718" spans="34:36" x14ac:dyDescent="0.25">
      <c r="AH718" s="25"/>
      <c r="AI718" s="28"/>
      <c r="AJ718" s="28"/>
    </row>
    <row r="719" spans="34:36" x14ac:dyDescent="0.25">
      <c r="AH719" s="25"/>
      <c r="AI719" s="28"/>
      <c r="AJ719" s="28"/>
    </row>
    <row r="720" spans="34:36" x14ac:dyDescent="0.25">
      <c r="AH720" s="25"/>
      <c r="AI720" s="28"/>
      <c r="AJ720" s="28"/>
    </row>
    <row r="721" spans="34:36" x14ac:dyDescent="0.25">
      <c r="AH721" s="25"/>
      <c r="AI721" s="28"/>
      <c r="AJ721" s="28"/>
    </row>
    <row r="722" spans="34:36" x14ac:dyDescent="0.25">
      <c r="AH722" s="25"/>
      <c r="AI722" s="28"/>
      <c r="AJ722" s="28"/>
    </row>
    <row r="723" spans="34:36" x14ac:dyDescent="0.25">
      <c r="AH723" s="25"/>
      <c r="AI723" s="28"/>
      <c r="AJ723" s="28"/>
    </row>
    <row r="724" spans="34:36" x14ac:dyDescent="0.25">
      <c r="AH724" s="25"/>
      <c r="AI724" s="28"/>
      <c r="AJ724" s="28"/>
    </row>
    <row r="725" spans="34:36" x14ac:dyDescent="0.25">
      <c r="AH725" s="25"/>
      <c r="AI725" s="28"/>
      <c r="AJ725" s="28"/>
    </row>
    <row r="726" spans="34:36" x14ac:dyDescent="0.25">
      <c r="AH726" s="25"/>
      <c r="AI726" s="28"/>
      <c r="AJ726" s="28"/>
    </row>
    <row r="727" spans="34:36" x14ac:dyDescent="0.25">
      <c r="AH727" s="25"/>
      <c r="AI727" s="28"/>
      <c r="AJ727" s="28"/>
    </row>
    <row r="728" spans="34:36" x14ac:dyDescent="0.25">
      <c r="AH728" s="25"/>
      <c r="AI728" s="28"/>
      <c r="AJ728" s="28"/>
    </row>
    <row r="729" spans="34:36" x14ac:dyDescent="0.25">
      <c r="AH729" s="25"/>
      <c r="AI729" s="28"/>
      <c r="AJ729" s="28"/>
    </row>
    <row r="730" spans="34:36" x14ac:dyDescent="0.25">
      <c r="AH730" s="25"/>
      <c r="AI730" s="28"/>
      <c r="AJ730" s="28"/>
    </row>
    <row r="731" spans="34:36" x14ac:dyDescent="0.25">
      <c r="AH731" s="25"/>
      <c r="AI731" s="28"/>
      <c r="AJ731" s="28"/>
    </row>
    <row r="732" spans="34:36" x14ac:dyDescent="0.25">
      <c r="AH732" s="25"/>
      <c r="AI732" s="28"/>
      <c r="AJ732" s="28"/>
    </row>
    <row r="733" spans="34:36" x14ac:dyDescent="0.25">
      <c r="AH733" s="25"/>
      <c r="AI733" s="28"/>
      <c r="AJ733" s="28"/>
    </row>
    <row r="734" spans="34:36" x14ac:dyDescent="0.25">
      <c r="AH734" s="25"/>
      <c r="AI734" s="28"/>
      <c r="AJ734" s="28"/>
    </row>
    <row r="735" spans="34:36" x14ac:dyDescent="0.25">
      <c r="AH735" s="25"/>
      <c r="AI735" s="28"/>
      <c r="AJ735" s="28"/>
    </row>
    <row r="736" spans="34:36" x14ac:dyDescent="0.25">
      <c r="AH736" s="25"/>
      <c r="AI736" s="28"/>
      <c r="AJ736" s="28"/>
    </row>
    <row r="737" spans="34:36" x14ac:dyDescent="0.25">
      <c r="AH737" s="25"/>
      <c r="AI737" s="28"/>
      <c r="AJ737" s="28"/>
    </row>
    <row r="738" spans="34:36" x14ac:dyDescent="0.25">
      <c r="AH738" s="25"/>
      <c r="AI738" s="28"/>
      <c r="AJ738" s="28"/>
    </row>
    <row r="739" spans="34:36" x14ac:dyDescent="0.25">
      <c r="AH739" s="25"/>
      <c r="AI739" s="28"/>
      <c r="AJ739" s="28"/>
    </row>
    <row r="740" spans="34:36" x14ac:dyDescent="0.25">
      <c r="AH740" s="25"/>
      <c r="AI740" s="28"/>
      <c r="AJ740" s="28"/>
    </row>
    <row r="741" spans="34:36" x14ac:dyDescent="0.25">
      <c r="AH741" s="25"/>
      <c r="AI741" s="28"/>
      <c r="AJ741" s="28"/>
    </row>
    <row r="742" spans="34:36" x14ac:dyDescent="0.25">
      <c r="AH742" s="25"/>
      <c r="AI742" s="28"/>
      <c r="AJ742" s="28"/>
    </row>
    <row r="743" spans="34:36" x14ac:dyDescent="0.25">
      <c r="AH743" s="25"/>
      <c r="AI743" s="28"/>
      <c r="AJ743" s="28"/>
    </row>
    <row r="744" spans="34:36" x14ac:dyDescent="0.25">
      <c r="AH744" s="25"/>
      <c r="AI744" s="28"/>
      <c r="AJ744" s="28"/>
    </row>
    <row r="745" spans="34:36" x14ac:dyDescent="0.25">
      <c r="AH745" s="25"/>
      <c r="AI745" s="28"/>
      <c r="AJ745" s="28"/>
    </row>
    <row r="746" spans="34:36" x14ac:dyDescent="0.25">
      <c r="AH746" s="25"/>
      <c r="AI746" s="28"/>
      <c r="AJ746" s="28"/>
    </row>
    <row r="747" spans="34:36" x14ac:dyDescent="0.25">
      <c r="AH747" s="25"/>
      <c r="AI747" s="28"/>
      <c r="AJ747" s="28"/>
    </row>
    <row r="748" spans="34:36" x14ac:dyDescent="0.25">
      <c r="AH748" s="25"/>
      <c r="AI748" s="28"/>
      <c r="AJ748" s="28"/>
    </row>
    <row r="749" spans="34:36" x14ac:dyDescent="0.25">
      <c r="AH749" s="25"/>
      <c r="AI749" s="28"/>
      <c r="AJ749" s="28"/>
    </row>
    <row r="750" spans="34:36" x14ac:dyDescent="0.25">
      <c r="AH750" s="25"/>
      <c r="AI750" s="28"/>
      <c r="AJ750" s="28"/>
    </row>
    <row r="751" spans="34:36" x14ac:dyDescent="0.25">
      <c r="AH751" s="25"/>
      <c r="AI751" s="28"/>
      <c r="AJ751" s="28"/>
    </row>
    <row r="752" spans="34:36" x14ac:dyDescent="0.25">
      <c r="AH752" s="25"/>
      <c r="AI752" s="28"/>
      <c r="AJ752" s="28"/>
    </row>
    <row r="753" spans="34:36" x14ac:dyDescent="0.25">
      <c r="AH753" s="25"/>
      <c r="AI753" s="28"/>
      <c r="AJ753" s="28"/>
    </row>
    <row r="754" spans="34:36" x14ac:dyDescent="0.25">
      <c r="AH754" s="25"/>
      <c r="AI754" s="28"/>
      <c r="AJ754" s="28"/>
    </row>
    <row r="755" spans="34:36" x14ac:dyDescent="0.25">
      <c r="AH755" s="25"/>
      <c r="AI755" s="28"/>
      <c r="AJ755" s="28"/>
    </row>
    <row r="756" spans="34:36" x14ac:dyDescent="0.25">
      <c r="AH756" s="25"/>
      <c r="AI756" s="28"/>
      <c r="AJ756" s="28"/>
    </row>
    <row r="757" spans="34:36" x14ac:dyDescent="0.25">
      <c r="AH757" s="25"/>
      <c r="AI757" s="28"/>
      <c r="AJ757" s="28"/>
    </row>
    <row r="758" spans="34:36" x14ac:dyDescent="0.25">
      <c r="AH758" s="25"/>
      <c r="AI758" s="28"/>
      <c r="AJ758" s="28"/>
    </row>
    <row r="759" spans="34:36" x14ac:dyDescent="0.25">
      <c r="AH759" s="25"/>
      <c r="AI759" s="28"/>
      <c r="AJ759" s="28"/>
    </row>
    <row r="760" spans="34:36" x14ac:dyDescent="0.25">
      <c r="AH760" s="25"/>
      <c r="AI760" s="28"/>
      <c r="AJ760" s="28"/>
    </row>
    <row r="761" spans="34:36" x14ac:dyDescent="0.25">
      <c r="AH761" s="25"/>
      <c r="AI761" s="28"/>
      <c r="AJ761" s="28"/>
    </row>
    <row r="762" spans="34:36" x14ac:dyDescent="0.25">
      <c r="AH762" s="25"/>
      <c r="AI762" s="28"/>
      <c r="AJ762" s="28"/>
    </row>
    <row r="763" spans="34:36" x14ac:dyDescent="0.25">
      <c r="AH763" s="25"/>
      <c r="AI763" s="28"/>
      <c r="AJ763" s="28"/>
    </row>
    <row r="764" spans="34:36" x14ac:dyDescent="0.25">
      <c r="AH764" s="25"/>
      <c r="AI764" s="28"/>
      <c r="AJ764" s="28"/>
    </row>
    <row r="765" spans="34:36" x14ac:dyDescent="0.25">
      <c r="AH765" s="25"/>
      <c r="AI765" s="28"/>
      <c r="AJ765" s="28"/>
    </row>
    <row r="766" spans="34:36" x14ac:dyDescent="0.25">
      <c r="AH766" s="25"/>
      <c r="AI766" s="28"/>
      <c r="AJ766" s="28"/>
    </row>
    <row r="767" spans="34:36" x14ac:dyDescent="0.25">
      <c r="AH767" s="25"/>
      <c r="AI767" s="28"/>
      <c r="AJ767" s="28"/>
    </row>
    <row r="768" spans="34:36" x14ac:dyDescent="0.25">
      <c r="AH768" s="25"/>
      <c r="AI768" s="28"/>
      <c r="AJ768" s="28"/>
    </row>
    <row r="769" spans="34:36" x14ac:dyDescent="0.25">
      <c r="AH769" s="25"/>
      <c r="AI769" s="28"/>
      <c r="AJ769" s="28"/>
    </row>
    <row r="770" spans="34:36" x14ac:dyDescent="0.25">
      <c r="AH770" s="25"/>
      <c r="AI770" s="28"/>
      <c r="AJ770" s="28"/>
    </row>
    <row r="771" spans="34:36" x14ac:dyDescent="0.25">
      <c r="AH771" s="25"/>
      <c r="AI771" s="28"/>
      <c r="AJ771" s="28"/>
    </row>
    <row r="772" spans="34:36" x14ac:dyDescent="0.25">
      <c r="AH772" s="25"/>
      <c r="AI772" s="28"/>
      <c r="AJ772" s="28"/>
    </row>
    <row r="773" spans="34:36" x14ac:dyDescent="0.25">
      <c r="AH773" s="25"/>
      <c r="AI773" s="28"/>
      <c r="AJ773" s="28"/>
    </row>
    <row r="774" spans="34:36" x14ac:dyDescent="0.25">
      <c r="AH774" s="25"/>
      <c r="AI774" s="28"/>
      <c r="AJ774" s="28"/>
    </row>
    <row r="775" spans="34:36" x14ac:dyDescent="0.25">
      <c r="AH775" s="25"/>
      <c r="AI775" s="28"/>
      <c r="AJ775" s="28"/>
    </row>
    <row r="776" spans="34:36" x14ac:dyDescent="0.25">
      <c r="AH776" s="25"/>
      <c r="AI776" s="28"/>
      <c r="AJ776" s="28"/>
    </row>
    <row r="777" spans="34:36" x14ac:dyDescent="0.25">
      <c r="AH777" s="25"/>
      <c r="AI777" s="28"/>
      <c r="AJ777" s="28"/>
    </row>
    <row r="778" spans="34:36" x14ac:dyDescent="0.25">
      <c r="AH778" s="25"/>
      <c r="AI778" s="28"/>
      <c r="AJ778" s="28"/>
    </row>
    <row r="779" spans="34:36" x14ac:dyDescent="0.25">
      <c r="AH779" s="25"/>
      <c r="AI779" s="28"/>
      <c r="AJ779" s="28"/>
    </row>
    <row r="780" spans="34:36" x14ac:dyDescent="0.25">
      <c r="AH780" s="25"/>
      <c r="AI780" s="28"/>
      <c r="AJ780" s="28"/>
    </row>
    <row r="781" spans="34:36" x14ac:dyDescent="0.25">
      <c r="AH781" s="25"/>
      <c r="AI781" s="28"/>
      <c r="AJ781" s="28"/>
    </row>
    <row r="782" spans="34:36" x14ac:dyDescent="0.25">
      <c r="AH782" s="25"/>
      <c r="AI782" s="28"/>
      <c r="AJ782" s="28"/>
    </row>
    <row r="783" spans="34:36" x14ac:dyDescent="0.25">
      <c r="AH783" s="25"/>
      <c r="AI783" s="28"/>
      <c r="AJ783" s="28"/>
    </row>
    <row r="784" spans="34:36" x14ac:dyDescent="0.25">
      <c r="AH784" s="25"/>
      <c r="AI784" s="28"/>
      <c r="AJ784" s="28"/>
    </row>
    <row r="785" spans="34:36" x14ac:dyDescent="0.25">
      <c r="AH785" s="25"/>
      <c r="AI785" s="28"/>
      <c r="AJ785" s="28"/>
    </row>
    <row r="786" spans="34:36" x14ac:dyDescent="0.25">
      <c r="AH786" s="25"/>
      <c r="AI786" s="28"/>
      <c r="AJ786" s="28"/>
    </row>
    <row r="787" spans="34:36" x14ac:dyDescent="0.25">
      <c r="AH787" s="25"/>
      <c r="AI787" s="28"/>
      <c r="AJ787" s="28"/>
    </row>
    <row r="788" spans="34:36" x14ac:dyDescent="0.25">
      <c r="AH788" s="25"/>
      <c r="AI788" s="28"/>
      <c r="AJ788" s="28"/>
    </row>
    <row r="789" spans="34:36" x14ac:dyDescent="0.25">
      <c r="AH789" s="25"/>
      <c r="AI789" s="28"/>
      <c r="AJ789" s="28"/>
    </row>
    <row r="790" spans="34:36" x14ac:dyDescent="0.25">
      <c r="AH790" s="25"/>
      <c r="AI790" s="28"/>
      <c r="AJ790" s="28"/>
    </row>
    <row r="791" spans="34:36" x14ac:dyDescent="0.25">
      <c r="AH791" s="25"/>
      <c r="AI791" s="28"/>
      <c r="AJ791" s="28"/>
    </row>
    <row r="792" spans="34:36" x14ac:dyDescent="0.25">
      <c r="AH792" s="25"/>
      <c r="AI792" s="28"/>
      <c r="AJ792" s="28"/>
    </row>
    <row r="793" spans="34:36" x14ac:dyDescent="0.25">
      <c r="AH793" s="25"/>
      <c r="AI793" s="28"/>
      <c r="AJ793" s="28"/>
    </row>
    <row r="794" spans="34:36" x14ac:dyDescent="0.25">
      <c r="AH794" s="25"/>
      <c r="AI794" s="28"/>
      <c r="AJ794" s="28"/>
    </row>
    <row r="795" spans="34:36" x14ac:dyDescent="0.25">
      <c r="AH795" s="25"/>
      <c r="AI795" s="28"/>
      <c r="AJ795" s="28"/>
    </row>
    <row r="796" spans="34:36" x14ac:dyDescent="0.25">
      <c r="AH796" s="25"/>
      <c r="AI796" s="28"/>
      <c r="AJ796" s="28"/>
    </row>
    <row r="797" spans="34:36" x14ac:dyDescent="0.25">
      <c r="AH797" s="25"/>
      <c r="AI797" s="28"/>
      <c r="AJ797" s="28"/>
    </row>
    <row r="798" spans="34:36" x14ac:dyDescent="0.25">
      <c r="AH798" s="25"/>
      <c r="AI798" s="28"/>
      <c r="AJ798" s="28"/>
    </row>
    <row r="799" spans="34:36" x14ac:dyDescent="0.25">
      <c r="AH799" s="25"/>
      <c r="AI799" s="28"/>
      <c r="AJ799" s="28"/>
    </row>
    <row r="800" spans="34:36" x14ac:dyDescent="0.25">
      <c r="AH800" s="25"/>
      <c r="AI800" s="28"/>
      <c r="AJ800" s="28"/>
    </row>
    <row r="801" spans="34:36" x14ac:dyDescent="0.25">
      <c r="AH801" s="25"/>
      <c r="AI801" s="28"/>
      <c r="AJ801" s="28"/>
    </row>
    <row r="802" spans="34:36" x14ac:dyDescent="0.25">
      <c r="AH802" s="25"/>
      <c r="AI802" s="28"/>
      <c r="AJ802" s="28"/>
    </row>
    <row r="803" spans="34:36" x14ac:dyDescent="0.25">
      <c r="AH803" s="25"/>
      <c r="AI803" s="28"/>
      <c r="AJ803" s="28"/>
    </row>
    <row r="804" spans="34:36" x14ac:dyDescent="0.25">
      <c r="AH804" s="25"/>
      <c r="AI804" s="28"/>
      <c r="AJ804" s="28"/>
    </row>
    <row r="805" spans="34:36" x14ac:dyDescent="0.25">
      <c r="AH805" s="25"/>
      <c r="AI805" s="28"/>
      <c r="AJ805" s="28"/>
    </row>
    <row r="806" spans="34:36" x14ac:dyDescent="0.25">
      <c r="AH806" s="25"/>
      <c r="AI806" s="28"/>
      <c r="AJ806" s="28"/>
    </row>
    <row r="807" spans="34:36" x14ac:dyDescent="0.25">
      <c r="AH807" s="25"/>
      <c r="AI807" s="28"/>
      <c r="AJ807" s="28"/>
    </row>
    <row r="808" spans="34:36" x14ac:dyDescent="0.25">
      <c r="AH808" s="25"/>
      <c r="AI808" s="28"/>
      <c r="AJ808" s="28"/>
    </row>
    <row r="809" spans="34:36" x14ac:dyDescent="0.25">
      <c r="AH809" s="25"/>
      <c r="AI809" s="28"/>
      <c r="AJ809" s="28"/>
    </row>
    <row r="810" spans="34:36" x14ac:dyDescent="0.25">
      <c r="AH810" s="25"/>
      <c r="AI810" s="28"/>
      <c r="AJ810" s="28"/>
    </row>
    <row r="811" spans="34:36" x14ac:dyDescent="0.25">
      <c r="AH811" s="25"/>
      <c r="AI811" s="28"/>
      <c r="AJ811" s="28"/>
    </row>
    <row r="812" spans="34:36" x14ac:dyDescent="0.25">
      <c r="AH812" s="25"/>
      <c r="AI812" s="28"/>
      <c r="AJ812" s="28"/>
    </row>
    <row r="813" spans="34:36" x14ac:dyDescent="0.25">
      <c r="AH813" s="25"/>
      <c r="AI813" s="28"/>
      <c r="AJ813" s="28"/>
    </row>
    <row r="814" spans="34:36" x14ac:dyDescent="0.25">
      <c r="AH814" s="25"/>
      <c r="AI814" s="28"/>
      <c r="AJ814" s="28"/>
    </row>
    <row r="815" spans="34:36" x14ac:dyDescent="0.25">
      <c r="AH815" s="25"/>
      <c r="AI815" s="28"/>
      <c r="AJ815" s="28"/>
    </row>
    <row r="816" spans="34:36" x14ac:dyDescent="0.25">
      <c r="AH816" s="25"/>
      <c r="AI816" s="28"/>
      <c r="AJ816" s="28"/>
    </row>
    <row r="817" spans="34:36" x14ac:dyDescent="0.25">
      <c r="AH817" s="25"/>
      <c r="AI817" s="28"/>
      <c r="AJ817" s="28"/>
    </row>
    <row r="818" spans="34:36" x14ac:dyDescent="0.25">
      <c r="AH818" s="25"/>
      <c r="AI818" s="28"/>
      <c r="AJ818" s="28"/>
    </row>
    <row r="819" spans="34:36" x14ac:dyDescent="0.25">
      <c r="AH819" s="25"/>
      <c r="AI819" s="28"/>
      <c r="AJ819" s="28"/>
    </row>
    <row r="820" spans="34:36" x14ac:dyDescent="0.25">
      <c r="AH820" s="25"/>
      <c r="AI820" s="28"/>
      <c r="AJ820" s="28"/>
    </row>
    <row r="821" spans="34:36" x14ac:dyDescent="0.25">
      <c r="AH821" s="25"/>
      <c r="AI821" s="28"/>
      <c r="AJ821" s="28"/>
    </row>
    <row r="822" spans="34:36" x14ac:dyDescent="0.25">
      <c r="AH822" s="25"/>
      <c r="AI822" s="28"/>
      <c r="AJ822" s="28"/>
    </row>
    <row r="823" spans="34:36" x14ac:dyDescent="0.25">
      <c r="AH823" s="25"/>
      <c r="AI823" s="28"/>
      <c r="AJ823" s="28"/>
    </row>
    <row r="824" spans="34:36" x14ac:dyDescent="0.25">
      <c r="AH824" s="25"/>
      <c r="AI824" s="28"/>
      <c r="AJ824" s="28"/>
    </row>
    <row r="825" spans="34:36" x14ac:dyDescent="0.25">
      <c r="AH825" s="25"/>
      <c r="AI825" s="28"/>
      <c r="AJ825" s="28"/>
    </row>
    <row r="826" spans="34:36" x14ac:dyDescent="0.25">
      <c r="AH826" s="25"/>
      <c r="AI826" s="28"/>
      <c r="AJ826" s="28"/>
    </row>
    <row r="827" spans="34:36" x14ac:dyDescent="0.25">
      <c r="AH827" s="25"/>
      <c r="AI827" s="28"/>
      <c r="AJ827" s="28"/>
    </row>
    <row r="828" spans="34:36" x14ac:dyDescent="0.25">
      <c r="AH828" s="25"/>
      <c r="AI828" s="28"/>
      <c r="AJ828" s="28"/>
    </row>
    <row r="829" spans="34:36" x14ac:dyDescent="0.25">
      <c r="AH829" s="25"/>
      <c r="AI829" s="28"/>
      <c r="AJ829" s="28"/>
    </row>
    <row r="830" spans="34:36" x14ac:dyDescent="0.25">
      <c r="AH830" s="25"/>
      <c r="AI830" s="28"/>
      <c r="AJ830" s="28"/>
    </row>
    <row r="831" spans="34:36" x14ac:dyDescent="0.25">
      <c r="AH831" s="25"/>
      <c r="AI831" s="28"/>
      <c r="AJ831" s="28"/>
    </row>
    <row r="832" spans="34:36" x14ac:dyDescent="0.25">
      <c r="AH832" s="25"/>
      <c r="AI832" s="28"/>
      <c r="AJ832" s="28"/>
    </row>
    <row r="833" spans="34:36" x14ac:dyDescent="0.25">
      <c r="AH833" s="25"/>
      <c r="AI833" s="28"/>
      <c r="AJ833" s="28"/>
    </row>
    <row r="834" spans="34:36" x14ac:dyDescent="0.25">
      <c r="AH834" s="25"/>
      <c r="AI834" s="28"/>
      <c r="AJ834" s="28"/>
    </row>
    <row r="835" spans="34:36" x14ac:dyDescent="0.25">
      <c r="AH835" s="25"/>
      <c r="AI835" s="28"/>
      <c r="AJ835" s="28"/>
    </row>
    <row r="836" spans="34:36" x14ac:dyDescent="0.25">
      <c r="AH836" s="25"/>
      <c r="AI836" s="28"/>
      <c r="AJ836" s="28"/>
    </row>
    <row r="837" spans="34:36" x14ac:dyDescent="0.25">
      <c r="AH837" s="25"/>
      <c r="AI837" s="28"/>
      <c r="AJ837" s="28"/>
    </row>
    <row r="838" spans="34:36" x14ac:dyDescent="0.25">
      <c r="AH838" s="25"/>
      <c r="AI838" s="28"/>
      <c r="AJ838" s="28"/>
    </row>
    <row r="839" spans="34:36" x14ac:dyDescent="0.25">
      <c r="AH839" s="25"/>
      <c r="AI839" s="28"/>
      <c r="AJ839" s="28"/>
    </row>
    <row r="840" spans="34:36" x14ac:dyDescent="0.25">
      <c r="AH840" s="25"/>
      <c r="AI840" s="28"/>
      <c r="AJ840" s="28"/>
    </row>
    <row r="841" spans="34:36" x14ac:dyDescent="0.25">
      <c r="AH841" s="25"/>
      <c r="AI841" s="28"/>
      <c r="AJ841" s="28"/>
    </row>
    <row r="842" spans="34:36" x14ac:dyDescent="0.25">
      <c r="AH842" s="25"/>
      <c r="AI842" s="28"/>
      <c r="AJ842" s="28"/>
    </row>
    <row r="843" spans="34:36" x14ac:dyDescent="0.25">
      <c r="AH843" s="25"/>
      <c r="AI843" s="28"/>
      <c r="AJ843" s="28"/>
    </row>
    <row r="844" spans="34:36" x14ac:dyDescent="0.25">
      <c r="AH844" s="25"/>
      <c r="AI844" s="28"/>
      <c r="AJ844" s="28"/>
    </row>
    <row r="845" spans="34:36" x14ac:dyDescent="0.25">
      <c r="AH845" s="25"/>
      <c r="AI845" s="28"/>
      <c r="AJ845" s="28"/>
    </row>
    <row r="846" spans="34:36" x14ac:dyDescent="0.25">
      <c r="AH846" s="25"/>
      <c r="AI846" s="28"/>
      <c r="AJ846" s="28"/>
    </row>
    <row r="847" spans="34:36" x14ac:dyDescent="0.25">
      <c r="AH847" s="25"/>
      <c r="AI847" s="28"/>
      <c r="AJ847" s="28"/>
    </row>
    <row r="848" spans="34:36" x14ac:dyDescent="0.25">
      <c r="AH848" s="25"/>
      <c r="AI848" s="28"/>
      <c r="AJ848" s="28"/>
    </row>
    <row r="849" spans="34:36" x14ac:dyDescent="0.25">
      <c r="AH849" s="25"/>
      <c r="AI849" s="28"/>
      <c r="AJ849" s="28"/>
    </row>
    <row r="850" spans="34:36" x14ac:dyDescent="0.25">
      <c r="AH850" s="25"/>
      <c r="AI850" s="28"/>
      <c r="AJ850" s="28"/>
    </row>
    <row r="851" spans="34:36" x14ac:dyDescent="0.25">
      <c r="AH851" s="25"/>
      <c r="AI851" s="28"/>
      <c r="AJ851" s="28"/>
    </row>
    <row r="852" spans="34:36" x14ac:dyDescent="0.25">
      <c r="AH852" s="25"/>
      <c r="AI852" s="28"/>
      <c r="AJ852" s="28"/>
    </row>
    <row r="853" spans="34:36" x14ac:dyDescent="0.25">
      <c r="AH853" s="25"/>
      <c r="AI853" s="28"/>
      <c r="AJ853" s="28"/>
    </row>
    <row r="854" spans="34:36" x14ac:dyDescent="0.25">
      <c r="AH854" s="25"/>
      <c r="AI854" s="28"/>
      <c r="AJ854" s="28"/>
    </row>
    <row r="855" spans="34:36" x14ac:dyDescent="0.25">
      <c r="AH855" s="25"/>
      <c r="AI855" s="28"/>
      <c r="AJ855" s="28"/>
    </row>
    <row r="856" spans="34:36" x14ac:dyDescent="0.25">
      <c r="AH856" s="25"/>
      <c r="AI856" s="28"/>
      <c r="AJ856" s="28"/>
    </row>
    <row r="857" spans="34:36" x14ac:dyDescent="0.25">
      <c r="AH857" s="25"/>
      <c r="AI857" s="28"/>
      <c r="AJ857" s="28"/>
    </row>
    <row r="858" spans="34:36" x14ac:dyDescent="0.25">
      <c r="AH858" s="25"/>
      <c r="AI858" s="28"/>
      <c r="AJ858" s="28"/>
    </row>
    <row r="859" spans="34:36" x14ac:dyDescent="0.25">
      <c r="AH859" s="25"/>
      <c r="AI859" s="28"/>
      <c r="AJ859" s="28"/>
    </row>
    <row r="860" spans="34:36" x14ac:dyDescent="0.25">
      <c r="AH860" s="25"/>
      <c r="AI860" s="28"/>
      <c r="AJ860" s="28"/>
    </row>
    <row r="861" spans="34:36" x14ac:dyDescent="0.25">
      <c r="AH861" s="25"/>
      <c r="AI861" s="28"/>
      <c r="AJ861" s="28"/>
    </row>
    <row r="862" spans="34:36" x14ac:dyDescent="0.25">
      <c r="AH862" s="25"/>
      <c r="AI862" s="28"/>
      <c r="AJ862" s="28"/>
    </row>
    <row r="863" spans="34:36" x14ac:dyDescent="0.25">
      <c r="AH863" s="25"/>
      <c r="AI863" s="28"/>
      <c r="AJ863" s="28"/>
    </row>
    <row r="864" spans="34:36" x14ac:dyDescent="0.25">
      <c r="AH864" s="25"/>
      <c r="AI864" s="28"/>
      <c r="AJ864" s="28"/>
    </row>
    <row r="865" spans="34:36" x14ac:dyDescent="0.25">
      <c r="AH865" s="25"/>
      <c r="AI865" s="28"/>
      <c r="AJ865" s="28"/>
    </row>
    <row r="866" spans="34:36" x14ac:dyDescent="0.25">
      <c r="AH866" s="25"/>
      <c r="AI866" s="28"/>
      <c r="AJ866" s="28"/>
    </row>
    <row r="867" spans="34:36" x14ac:dyDescent="0.25">
      <c r="AH867" s="25"/>
      <c r="AI867" s="28"/>
      <c r="AJ867" s="28"/>
    </row>
    <row r="868" spans="34:36" x14ac:dyDescent="0.25">
      <c r="AH868" s="25"/>
      <c r="AI868" s="28"/>
      <c r="AJ868" s="28"/>
    </row>
    <row r="869" spans="34:36" x14ac:dyDescent="0.25">
      <c r="AH869" s="25"/>
      <c r="AI869" s="28"/>
      <c r="AJ869" s="28"/>
    </row>
    <row r="870" spans="34:36" x14ac:dyDescent="0.25">
      <c r="AH870" s="25"/>
      <c r="AI870" s="28"/>
      <c r="AJ870" s="28"/>
    </row>
    <row r="871" spans="34:36" x14ac:dyDescent="0.25">
      <c r="AH871" s="25"/>
      <c r="AI871" s="28"/>
      <c r="AJ871" s="28"/>
    </row>
    <row r="872" spans="34:36" x14ac:dyDescent="0.25">
      <c r="AH872" s="25"/>
      <c r="AI872" s="28"/>
      <c r="AJ872" s="28"/>
    </row>
    <row r="873" spans="34:36" x14ac:dyDescent="0.25">
      <c r="AH873" s="25"/>
      <c r="AI873" s="28"/>
      <c r="AJ873" s="28"/>
    </row>
    <row r="874" spans="34:36" x14ac:dyDescent="0.25">
      <c r="AH874" s="25"/>
      <c r="AI874" s="28"/>
      <c r="AJ874" s="28"/>
    </row>
    <row r="875" spans="34:36" x14ac:dyDescent="0.25">
      <c r="AH875" s="25"/>
      <c r="AI875" s="28"/>
      <c r="AJ875" s="28"/>
    </row>
    <row r="876" spans="34:36" x14ac:dyDescent="0.25">
      <c r="AH876" s="25"/>
      <c r="AI876" s="28"/>
      <c r="AJ876" s="28"/>
    </row>
    <row r="877" spans="34:36" x14ac:dyDescent="0.25">
      <c r="AH877" s="25"/>
      <c r="AI877" s="28"/>
      <c r="AJ877" s="28"/>
    </row>
    <row r="878" spans="34:36" x14ac:dyDescent="0.25">
      <c r="AH878" s="25"/>
      <c r="AI878" s="28"/>
      <c r="AJ878" s="28"/>
    </row>
    <row r="879" spans="34:36" x14ac:dyDescent="0.25">
      <c r="AH879" s="25"/>
      <c r="AI879" s="28"/>
      <c r="AJ879" s="28"/>
    </row>
    <row r="880" spans="34:36" x14ac:dyDescent="0.25">
      <c r="AH880" s="25"/>
      <c r="AI880" s="28"/>
      <c r="AJ880" s="28"/>
    </row>
    <row r="881" spans="34:36" x14ac:dyDescent="0.25">
      <c r="AH881" s="25"/>
      <c r="AI881" s="28"/>
      <c r="AJ881" s="28"/>
    </row>
    <row r="882" spans="34:36" x14ac:dyDescent="0.25">
      <c r="AH882" s="25"/>
      <c r="AI882" s="28"/>
      <c r="AJ882" s="28"/>
    </row>
    <row r="883" spans="34:36" x14ac:dyDescent="0.25">
      <c r="AH883" s="25"/>
      <c r="AI883" s="28"/>
      <c r="AJ883" s="28"/>
    </row>
    <row r="884" spans="34:36" x14ac:dyDescent="0.25">
      <c r="AH884" s="25"/>
      <c r="AI884" s="28"/>
      <c r="AJ884" s="28"/>
    </row>
    <row r="885" spans="34:36" x14ac:dyDescent="0.25">
      <c r="AH885" s="25"/>
      <c r="AI885" s="28"/>
      <c r="AJ885" s="28"/>
    </row>
    <row r="886" spans="34:36" x14ac:dyDescent="0.25">
      <c r="AH886" s="25"/>
      <c r="AI886" s="28"/>
      <c r="AJ886" s="28"/>
    </row>
    <row r="887" spans="34:36" x14ac:dyDescent="0.25">
      <c r="AH887" s="25"/>
      <c r="AI887" s="28"/>
      <c r="AJ887" s="28"/>
    </row>
    <row r="888" spans="34:36" x14ac:dyDescent="0.25">
      <c r="AH888" s="25"/>
      <c r="AI888" s="28"/>
      <c r="AJ888" s="28"/>
    </row>
    <row r="889" spans="34:36" x14ac:dyDescent="0.25">
      <c r="AH889" s="25"/>
      <c r="AI889" s="28"/>
      <c r="AJ889" s="28"/>
    </row>
    <row r="890" spans="34:36" x14ac:dyDescent="0.25">
      <c r="AH890" s="25"/>
      <c r="AI890" s="28"/>
      <c r="AJ890" s="28"/>
    </row>
    <row r="891" spans="34:36" x14ac:dyDescent="0.25">
      <c r="AH891" s="25"/>
      <c r="AI891" s="28"/>
      <c r="AJ891" s="28"/>
    </row>
    <row r="892" spans="34:36" x14ac:dyDescent="0.25">
      <c r="AH892" s="25"/>
      <c r="AI892" s="28"/>
      <c r="AJ892" s="28"/>
    </row>
    <row r="893" spans="34:36" x14ac:dyDescent="0.25">
      <c r="AH893" s="25"/>
      <c r="AI893" s="28"/>
      <c r="AJ893" s="28"/>
    </row>
    <row r="894" spans="34:36" x14ac:dyDescent="0.25">
      <c r="AH894" s="25"/>
      <c r="AI894" s="28"/>
      <c r="AJ894" s="28"/>
    </row>
    <row r="895" spans="34:36" x14ac:dyDescent="0.25">
      <c r="AH895" s="25"/>
      <c r="AI895" s="28"/>
      <c r="AJ895" s="28"/>
    </row>
    <row r="896" spans="34:36" x14ac:dyDescent="0.25">
      <c r="AH896" s="25"/>
      <c r="AI896" s="28"/>
      <c r="AJ896" s="28"/>
    </row>
    <row r="897" spans="34:36" x14ac:dyDescent="0.25">
      <c r="AH897" s="25"/>
      <c r="AI897" s="28"/>
      <c r="AJ897" s="28"/>
    </row>
    <row r="898" spans="34:36" x14ac:dyDescent="0.25">
      <c r="AH898" s="25"/>
      <c r="AI898" s="28"/>
      <c r="AJ898" s="28"/>
    </row>
    <row r="899" spans="34:36" x14ac:dyDescent="0.25">
      <c r="AH899" s="25"/>
      <c r="AI899" s="28"/>
      <c r="AJ899" s="28"/>
    </row>
    <row r="900" spans="34:36" x14ac:dyDescent="0.25">
      <c r="AH900" s="25"/>
      <c r="AI900" s="28"/>
      <c r="AJ900" s="28"/>
    </row>
    <row r="901" spans="34:36" x14ac:dyDescent="0.25">
      <c r="AH901" s="25"/>
      <c r="AI901" s="28"/>
      <c r="AJ901" s="28"/>
    </row>
    <row r="902" spans="34:36" x14ac:dyDescent="0.25">
      <c r="AH902" s="25"/>
      <c r="AI902" s="28"/>
      <c r="AJ902" s="28"/>
    </row>
    <row r="903" spans="34:36" x14ac:dyDescent="0.25">
      <c r="AH903" s="25"/>
      <c r="AI903" s="28"/>
      <c r="AJ903" s="28"/>
    </row>
    <row r="904" spans="34:36" x14ac:dyDescent="0.25">
      <c r="AH904" s="25"/>
      <c r="AI904" s="28"/>
      <c r="AJ904" s="28"/>
    </row>
    <row r="905" spans="34:36" x14ac:dyDescent="0.25">
      <c r="AH905" s="25"/>
      <c r="AI905" s="28"/>
      <c r="AJ905" s="28"/>
    </row>
    <row r="906" spans="34:36" x14ac:dyDescent="0.25">
      <c r="AH906" s="25"/>
      <c r="AI906" s="28"/>
      <c r="AJ906" s="28"/>
    </row>
    <row r="907" spans="34:36" x14ac:dyDescent="0.25">
      <c r="AH907" s="25"/>
      <c r="AI907" s="28"/>
      <c r="AJ907" s="28"/>
    </row>
    <row r="908" spans="34:36" x14ac:dyDescent="0.25">
      <c r="AH908" s="25"/>
      <c r="AI908" s="28"/>
      <c r="AJ908" s="28"/>
    </row>
    <row r="909" spans="34:36" x14ac:dyDescent="0.25">
      <c r="AH909" s="25"/>
      <c r="AI909" s="28"/>
      <c r="AJ909" s="28"/>
    </row>
    <row r="910" spans="34:36" x14ac:dyDescent="0.25">
      <c r="AH910" s="25"/>
      <c r="AI910" s="28"/>
      <c r="AJ910" s="28"/>
    </row>
    <row r="911" spans="34:36" x14ac:dyDescent="0.25">
      <c r="AH911" s="25"/>
      <c r="AI911" s="28"/>
      <c r="AJ911" s="28"/>
    </row>
    <row r="912" spans="34:36" x14ac:dyDescent="0.25">
      <c r="AH912" s="25"/>
      <c r="AI912" s="28"/>
      <c r="AJ912" s="28"/>
    </row>
    <row r="913" spans="34:36" x14ac:dyDescent="0.25">
      <c r="AH913" s="25"/>
      <c r="AI913" s="28"/>
      <c r="AJ913" s="28"/>
    </row>
    <row r="914" spans="34:36" x14ac:dyDescent="0.25">
      <c r="AH914" s="25"/>
      <c r="AI914" s="28"/>
      <c r="AJ914" s="28"/>
    </row>
    <row r="915" spans="34:36" x14ac:dyDescent="0.25">
      <c r="AH915" s="25"/>
      <c r="AI915" s="28"/>
      <c r="AJ915" s="28"/>
    </row>
    <row r="916" spans="34:36" x14ac:dyDescent="0.25">
      <c r="AH916" s="25"/>
      <c r="AI916" s="28"/>
      <c r="AJ916" s="28"/>
    </row>
    <row r="917" spans="34:36" x14ac:dyDescent="0.25">
      <c r="AH917" s="25"/>
      <c r="AI917" s="28"/>
      <c r="AJ917" s="28"/>
    </row>
    <row r="918" spans="34:36" x14ac:dyDescent="0.25">
      <c r="AH918" s="25"/>
      <c r="AI918" s="28"/>
      <c r="AJ918" s="28"/>
    </row>
    <row r="919" spans="34:36" x14ac:dyDescent="0.25">
      <c r="AH919" s="25"/>
      <c r="AI919" s="28"/>
      <c r="AJ919" s="28"/>
    </row>
    <row r="920" spans="34:36" x14ac:dyDescent="0.25">
      <c r="AH920" s="25"/>
      <c r="AI920" s="28"/>
      <c r="AJ920" s="28"/>
    </row>
    <row r="921" spans="34:36" x14ac:dyDescent="0.25">
      <c r="AH921" s="25"/>
      <c r="AI921" s="28"/>
      <c r="AJ921" s="28"/>
    </row>
    <row r="922" spans="34:36" x14ac:dyDescent="0.25">
      <c r="AH922" s="25"/>
      <c r="AI922" s="28"/>
      <c r="AJ922" s="28"/>
    </row>
    <row r="923" spans="34:36" x14ac:dyDescent="0.25">
      <c r="AH923" s="25"/>
      <c r="AI923" s="28"/>
      <c r="AJ923" s="28"/>
    </row>
    <row r="924" spans="34:36" x14ac:dyDescent="0.25">
      <c r="AH924" s="25"/>
      <c r="AI924" s="28"/>
      <c r="AJ924" s="28"/>
    </row>
    <row r="925" spans="34:36" x14ac:dyDescent="0.25">
      <c r="AH925" s="25"/>
      <c r="AI925" s="28"/>
      <c r="AJ925" s="28"/>
    </row>
    <row r="926" spans="34:36" x14ac:dyDescent="0.25">
      <c r="AH926" s="25"/>
      <c r="AI926" s="28"/>
      <c r="AJ926" s="28"/>
    </row>
    <row r="927" spans="34:36" x14ac:dyDescent="0.25">
      <c r="AH927" s="25"/>
      <c r="AI927" s="28"/>
      <c r="AJ927" s="28"/>
    </row>
    <row r="928" spans="34:36" x14ac:dyDescent="0.25">
      <c r="AH928" s="25"/>
      <c r="AI928" s="28"/>
      <c r="AJ928" s="28"/>
    </row>
    <row r="929" spans="34:36" x14ac:dyDescent="0.25">
      <c r="AH929" s="25"/>
      <c r="AI929" s="28"/>
      <c r="AJ929" s="28"/>
    </row>
    <row r="930" spans="34:36" x14ac:dyDescent="0.25">
      <c r="AH930" s="25"/>
      <c r="AI930" s="28"/>
      <c r="AJ930" s="28"/>
    </row>
    <row r="931" spans="34:36" x14ac:dyDescent="0.25">
      <c r="AH931" s="25"/>
      <c r="AI931" s="28"/>
      <c r="AJ931" s="28"/>
    </row>
    <row r="932" spans="34:36" x14ac:dyDescent="0.25">
      <c r="AH932" s="25"/>
      <c r="AI932" s="28"/>
      <c r="AJ932" s="28"/>
    </row>
    <row r="933" spans="34:36" x14ac:dyDescent="0.25">
      <c r="AH933" s="25"/>
      <c r="AI933" s="28"/>
      <c r="AJ933" s="28"/>
    </row>
    <row r="934" spans="34:36" x14ac:dyDescent="0.25">
      <c r="AH934" s="25"/>
      <c r="AI934" s="28"/>
      <c r="AJ934" s="28"/>
    </row>
    <row r="935" spans="34:36" x14ac:dyDescent="0.25">
      <c r="AH935" s="25"/>
      <c r="AI935" s="28"/>
      <c r="AJ935" s="28"/>
    </row>
    <row r="936" spans="34:36" x14ac:dyDescent="0.25">
      <c r="AH936" s="25"/>
      <c r="AI936" s="28"/>
      <c r="AJ936" s="28"/>
    </row>
    <row r="937" spans="34:36" x14ac:dyDescent="0.25">
      <c r="AH937" s="25"/>
      <c r="AI937" s="28"/>
      <c r="AJ937" s="28"/>
    </row>
    <row r="938" spans="34:36" x14ac:dyDescent="0.25">
      <c r="AH938" s="25"/>
      <c r="AI938" s="28"/>
      <c r="AJ938" s="28"/>
    </row>
    <row r="939" spans="34:36" x14ac:dyDescent="0.25">
      <c r="AH939" s="25"/>
      <c r="AI939" s="28"/>
      <c r="AJ939" s="28"/>
    </row>
    <row r="940" spans="34:36" x14ac:dyDescent="0.25">
      <c r="AH940" s="25"/>
      <c r="AI940" s="28"/>
      <c r="AJ940" s="28"/>
    </row>
    <row r="941" spans="34:36" x14ac:dyDescent="0.25">
      <c r="AH941" s="25"/>
      <c r="AI941" s="28"/>
      <c r="AJ941" s="28"/>
    </row>
    <row r="942" spans="34:36" x14ac:dyDescent="0.25">
      <c r="AH942" s="25"/>
      <c r="AI942" s="28"/>
      <c r="AJ942" s="28"/>
    </row>
    <row r="943" spans="34:36" x14ac:dyDescent="0.25">
      <c r="AH943" s="25"/>
      <c r="AI943" s="28"/>
      <c r="AJ943" s="28"/>
    </row>
    <row r="944" spans="34:36" x14ac:dyDescent="0.25">
      <c r="AH944" s="25"/>
      <c r="AI944" s="28"/>
      <c r="AJ944" s="28"/>
    </row>
    <row r="945" spans="34:36" x14ac:dyDescent="0.25">
      <c r="AH945" s="25"/>
      <c r="AI945" s="28"/>
      <c r="AJ945" s="28"/>
    </row>
    <row r="946" spans="34:36" x14ac:dyDescent="0.25">
      <c r="AH946" s="25"/>
      <c r="AI946" s="28"/>
      <c r="AJ946" s="28"/>
    </row>
    <row r="947" spans="34:36" x14ac:dyDescent="0.25">
      <c r="AH947" s="25"/>
      <c r="AI947" s="28"/>
      <c r="AJ947" s="28"/>
    </row>
    <row r="948" spans="34:36" x14ac:dyDescent="0.25">
      <c r="AH948" s="25"/>
      <c r="AI948" s="28"/>
      <c r="AJ948" s="28"/>
    </row>
    <row r="949" spans="34:36" x14ac:dyDescent="0.25">
      <c r="AH949" s="25"/>
      <c r="AI949" s="28"/>
      <c r="AJ949" s="28"/>
    </row>
    <row r="950" spans="34:36" x14ac:dyDescent="0.25">
      <c r="AH950" s="25"/>
      <c r="AI950" s="28"/>
      <c r="AJ950" s="28"/>
    </row>
    <row r="951" spans="34:36" x14ac:dyDescent="0.25">
      <c r="AH951" s="25"/>
      <c r="AI951" s="28"/>
      <c r="AJ951" s="28"/>
    </row>
    <row r="952" spans="34:36" x14ac:dyDescent="0.25">
      <c r="AH952" s="25"/>
      <c r="AI952" s="28"/>
      <c r="AJ952" s="28"/>
    </row>
    <row r="953" spans="34:36" x14ac:dyDescent="0.25">
      <c r="AH953" s="25"/>
      <c r="AI953" s="28"/>
      <c r="AJ953" s="28"/>
    </row>
    <row r="954" spans="34:36" x14ac:dyDescent="0.25">
      <c r="AH954" s="25"/>
      <c r="AI954" s="28"/>
      <c r="AJ954" s="28"/>
    </row>
    <row r="955" spans="34:36" x14ac:dyDescent="0.25">
      <c r="AH955" s="25"/>
      <c r="AI955" s="28"/>
      <c r="AJ955" s="28"/>
    </row>
    <row r="956" spans="34:36" x14ac:dyDescent="0.25">
      <c r="AH956" s="25"/>
      <c r="AI956" s="28"/>
      <c r="AJ956" s="28"/>
    </row>
    <row r="957" spans="34:36" x14ac:dyDescent="0.25">
      <c r="AH957" s="25"/>
      <c r="AI957" s="28"/>
      <c r="AJ957" s="28"/>
    </row>
    <row r="958" spans="34:36" x14ac:dyDescent="0.25">
      <c r="AH958" s="25"/>
      <c r="AI958" s="28"/>
      <c r="AJ958" s="28"/>
    </row>
    <row r="959" spans="34:36" x14ac:dyDescent="0.25">
      <c r="AH959" s="25"/>
      <c r="AI959" s="28"/>
      <c r="AJ959" s="28"/>
    </row>
    <row r="960" spans="34:36" x14ac:dyDescent="0.25">
      <c r="AH960" s="25"/>
      <c r="AI960" s="28"/>
      <c r="AJ960" s="28"/>
    </row>
    <row r="961" spans="34:36" x14ac:dyDescent="0.25">
      <c r="AH961" s="25"/>
      <c r="AI961" s="28"/>
      <c r="AJ961" s="28"/>
    </row>
    <row r="962" spans="34:36" x14ac:dyDescent="0.25">
      <c r="AH962" s="25"/>
      <c r="AI962" s="28"/>
      <c r="AJ962" s="28"/>
    </row>
    <row r="963" spans="34:36" x14ac:dyDescent="0.25">
      <c r="AH963" s="25"/>
      <c r="AI963" s="28"/>
      <c r="AJ963" s="28"/>
    </row>
    <row r="964" spans="34:36" x14ac:dyDescent="0.25">
      <c r="AH964" s="25"/>
      <c r="AI964" s="28"/>
      <c r="AJ964" s="28"/>
    </row>
    <row r="965" spans="34:36" x14ac:dyDescent="0.25">
      <c r="AH965" s="25"/>
      <c r="AI965" s="28"/>
      <c r="AJ965" s="28"/>
    </row>
    <row r="966" spans="34:36" x14ac:dyDescent="0.25">
      <c r="AH966" s="25"/>
      <c r="AI966" s="28"/>
      <c r="AJ966" s="28"/>
    </row>
    <row r="967" spans="34:36" x14ac:dyDescent="0.25">
      <c r="AH967" s="25"/>
      <c r="AI967" s="28"/>
      <c r="AJ967" s="28"/>
    </row>
    <row r="968" spans="34:36" x14ac:dyDescent="0.25">
      <c r="AH968" s="25"/>
      <c r="AI968" s="28"/>
      <c r="AJ968" s="28"/>
    </row>
    <row r="969" spans="34:36" x14ac:dyDescent="0.25">
      <c r="AH969" s="25"/>
      <c r="AI969" s="28"/>
      <c r="AJ969" s="28"/>
    </row>
    <row r="970" spans="34:36" x14ac:dyDescent="0.25">
      <c r="AH970" s="25"/>
      <c r="AI970" s="28"/>
      <c r="AJ970" s="28"/>
    </row>
    <row r="971" spans="34:36" x14ac:dyDescent="0.25">
      <c r="AH971" s="25"/>
      <c r="AI971" s="28"/>
      <c r="AJ971" s="28"/>
    </row>
    <row r="972" spans="34:36" x14ac:dyDescent="0.25">
      <c r="AH972" s="25"/>
      <c r="AI972" s="28"/>
      <c r="AJ972" s="28"/>
    </row>
    <row r="973" spans="34:36" x14ac:dyDescent="0.25">
      <c r="AH973" s="25"/>
      <c r="AI973" s="28"/>
      <c r="AJ973" s="28"/>
    </row>
    <row r="974" spans="34:36" x14ac:dyDescent="0.25">
      <c r="AH974" s="25"/>
      <c r="AI974" s="28"/>
      <c r="AJ974" s="28"/>
    </row>
    <row r="975" spans="34:36" x14ac:dyDescent="0.25">
      <c r="AH975" s="25"/>
      <c r="AI975" s="28"/>
      <c r="AJ975" s="28"/>
    </row>
    <row r="976" spans="34:36" x14ac:dyDescent="0.25">
      <c r="AH976" s="25"/>
      <c r="AI976" s="28"/>
      <c r="AJ976" s="28"/>
    </row>
    <row r="977" spans="34:36" x14ac:dyDescent="0.25">
      <c r="AH977" s="25"/>
      <c r="AI977" s="28"/>
      <c r="AJ977" s="28"/>
    </row>
    <row r="978" spans="34:36" x14ac:dyDescent="0.25">
      <c r="AH978" s="25"/>
      <c r="AI978" s="28"/>
      <c r="AJ978" s="28"/>
    </row>
    <row r="979" spans="34:36" x14ac:dyDescent="0.25">
      <c r="AH979" s="25"/>
      <c r="AI979" s="28"/>
      <c r="AJ979" s="28"/>
    </row>
    <row r="980" spans="34:36" x14ac:dyDescent="0.25">
      <c r="AH980" s="25"/>
      <c r="AI980" s="28"/>
      <c r="AJ980" s="28"/>
    </row>
    <row r="981" spans="34:36" x14ac:dyDescent="0.25">
      <c r="AH981" s="25"/>
      <c r="AI981" s="28"/>
      <c r="AJ981" s="28"/>
    </row>
    <row r="982" spans="34:36" x14ac:dyDescent="0.25">
      <c r="AH982" s="25"/>
      <c r="AI982" s="28"/>
      <c r="AJ982" s="28"/>
    </row>
    <row r="983" spans="34:36" x14ac:dyDescent="0.25">
      <c r="AH983" s="25"/>
      <c r="AI983" s="28"/>
      <c r="AJ983" s="28"/>
    </row>
    <row r="984" spans="34:36" x14ac:dyDescent="0.25">
      <c r="AH984" s="25"/>
      <c r="AI984" s="28"/>
      <c r="AJ984" s="28"/>
    </row>
    <row r="985" spans="34:36" x14ac:dyDescent="0.25">
      <c r="AH985" s="25"/>
      <c r="AI985" s="28"/>
      <c r="AJ985" s="28"/>
    </row>
    <row r="986" spans="34:36" x14ac:dyDescent="0.25">
      <c r="AH986" s="25"/>
      <c r="AI986" s="28"/>
      <c r="AJ986" s="28"/>
    </row>
    <row r="987" spans="34:36" x14ac:dyDescent="0.25">
      <c r="AH987" s="25"/>
      <c r="AI987" s="28"/>
      <c r="AJ987" s="28"/>
    </row>
    <row r="988" spans="34:36" x14ac:dyDescent="0.25">
      <c r="AH988" s="25"/>
      <c r="AI988" s="28"/>
      <c r="AJ988" s="28"/>
    </row>
    <row r="989" spans="34:36" x14ac:dyDescent="0.25">
      <c r="AH989" s="25"/>
      <c r="AI989" s="28"/>
      <c r="AJ989" s="28"/>
    </row>
    <row r="990" spans="34:36" x14ac:dyDescent="0.25">
      <c r="AH990" s="25"/>
      <c r="AI990" s="28"/>
      <c r="AJ990" s="28"/>
    </row>
    <row r="991" spans="34:36" x14ac:dyDescent="0.25">
      <c r="AH991" s="25"/>
      <c r="AI991" s="28"/>
      <c r="AJ991" s="28"/>
    </row>
    <row r="992" spans="34:36" x14ac:dyDescent="0.25">
      <c r="AH992" s="25"/>
      <c r="AI992" s="28"/>
      <c r="AJ992" s="28"/>
    </row>
    <row r="993" spans="34:36" x14ac:dyDescent="0.25">
      <c r="AH993" s="25"/>
      <c r="AI993" s="28"/>
      <c r="AJ993" s="28"/>
    </row>
    <row r="994" spans="34:36" x14ac:dyDescent="0.25">
      <c r="AH994" s="25"/>
      <c r="AI994" s="28"/>
      <c r="AJ994" s="28"/>
    </row>
    <row r="995" spans="34:36" x14ac:dyDescent="0.25">
      <c r="AH995" s="25"/>
      <c r="AI995" s="28"/>
      <c r="AJ995" s="28"/>
    </row>
    <row r="996" spans="34:36" x14ac:dyDescent="0.25">
      <c r="AH996" s="25"/>
      <c r="AI996" s="28"/>
      <c r="AJ996" s="28"/>
    </row>
    <row r="997" spans="34:36" x14ac:dyDescent="0.25">
      <c r="AH997" s="25"/>
      <c r="AI997" s="28"/>
      <c r="AJ997" s="28"/>
    </row>
    <row r="998" spans="34:36" x14ac:dyDescent="0.25">
      <c r="AH998" s="25"/>
      <c r="AI998" s="28"/>
      <c r="AJ998" s="28"/>
    </row>
    <row r="999" spans="34:36" x14ac:dyDescent="0.25">
      <c r="AH999" s="25"/>
      <c r="AI999" s="28"/>
      <c r="AJ999" s="28"/>
    </row>
    <row r="1000" spans="34:36" x14ac:dyDescent="0.25">
      <c r="AH1000" s="25"/>
      <c r="AI1000" s="28"/>
      <c r="AJ1000" s="28"/>
    </row>
    <row r="1001" spans="34:36" x14ac:dyDescent="0.25">
      <c r="AH1001" s="25"/>
      <c r="AI1001" s="28"/>
      <c r="AJ1001" s="28"/>
    </row>
    <row r="1002" spans="34:36" x14ac:dyDescent="0.25">
      <c r="AH1002" s="25"/>
      <c r="AI1002" s="28"/>
      <c r="AJ1002" s="28"/>
    </row>
    <row r="1003" spans="34:36" x14ac:dyDescent="0.25">
      <c r="AH1003" s="25"/>
      <c r="AI1003" s="28"/>
      <c r="AJ1003" s="28"/>
    </row>
    <row r="1004" spans="34:36" x14ac:dyDescent="0.25">
      <c r="AH1004" s="25"/>
      <c r="AI1004" s="28"/>
      <c r="AJ1004" s="28"/>
    </row>
    <row r="1005" spans="34:36" x14ac:dyDescent="0.25">
      <c r="AH1005" s="25"/>
      <c r="AI1005" s="28"/>
      <c r="AJ1005" s="28"/>
    </row>
    <row r="1006" spans="34:36" x14ac:dyDescent="0.25">
      <c r="AH1006" s="25"/>
      <c r="AI1006" s="28"/>
      <c r="AJ1006" s="28"/>
    </row>
    <row r="1007" spans="34:36" x14ac:dyDescent="0.25">
      <c r="AH1007" s="25"/>
      <c r="AI1007" s="28"/>
      <c r="AJ1007" s="28"/>
    </row>
    <row r="1008" spans="34:36" x14ac:dyDescent="0.25">
      <c r="AH1008" s="25"/>
      <c r="AI1008" s="28"/>
      <c r="AJ1008" s="28"/>
    </row>
    <row r="1009" spans="34:36" x14ac:dyDescent="0.25">
      <c r="AH1009" s="25"/>
      <c r="AI1009" s="28"/>
      <c r="AJ1009" s="28"/>
    </row>
    <row r="1010" spans="34:36" x14ac:dyDescent="0.25">
      <c r="AH1010" s="25"/>
      <c r="AI1010" s="28"/>
      <c r="AJ1010" s="28"/>
    </row>
    <row r="1011" spans="34:36" x14ac:dyDescent="0.25">
      <c r="AH1011" s="25"/>
      <c r="AI1011" s="28"/>
      <c r="AJ1011" s="28"/>
    </row>
    <row r="1012" spans="34:36" x14ac:dyDescent="0.25">
      <c r="AH1012" s="25"/>
      <c r="AI1012" s="28"/>
      <c r="AJ1012" s="28"/>
    </row>
    <row r="1013" spans="34:36" x14ac:dyDescent="0.25">
      <c r="AH1013" s="25"/>
      <c r="AI1013" s="28"/>
      <c r="AJ1013" s="28"/>
    </row>
    <row r="1014" spans="34:36" x14ac:dyDescent="0.25">
      <c r="AH1014" s="25"/>
      <c r="AI1014" s="28"/>
      <c r="AJ1014" s="28"/>
    </row>
    <row r="1015" spans="34:36" x14ac:dyDescent="0.25">
      <c r="AH1015" s="25"/>
      <c r="AI1015" s="28"/>
      <c r="AJ1015" s="28"/>
    </row>
    <row r="1016" spans="34:36" x14ac:dyDescent="0.25">
      <c r="AH1016" s="25"/>
      <c r="AI1016" s="28"/>
      <c r="AJ1016" s="28"/>
    </row>
    <row r="1017" spans="34:36" x14ac:dyDescent="0.25">
      <c r="AH1017" s="25"/>
      <c r="AI1017" s="28"/>
      <c r="AJ1017" s="28"/>
    </row>
    <row r="1018" spans="34:36" x14ac:dyDescent="0.25">
      <c r="AH1018" s="25"/>
      <c r="AI1018" s="28"/>
      <c r="AJ1018" s="28"/>
    </row>
    <row r="1019" spans="34:36" x14ac:dyDescent="0.25">
      <c r="AH1019" s="25"/>
      <c r="AI1019" s="28"/>
      <c r="AJ1019" s="28"/>
    </row>
    <row r="1020" spans="34:36" x14ac:dyDescent="0.25">
      <c r="AH1020" s="25"/>
      <c r="AI1020" s="28"/>
      <c r="AJ1020" s="28"/>
    </row>
    <row r="1021" spans="34:36" x14ac:dyDescent="0.25">
      <c r="AH1021" s="25"/>
      <c r="AI1021" s="28"/>
      <c r="AJ1021" s="28"/>
    </row>
    <row r="1022" spans="34:36" x14ac:dyDescent="0.25">
      <c r="AH1022" s="25"/>
      <c r="AI1022" s="28"/>
      <c r="AJ1022" s="28"/>
    </row>
    <row r="1023" spans="34:36" x14ac:dyDescent="0.25">
      <c r="AH1023" s="25"/>
      <c r="AI1023" s="28"/>
      <c r="AJ1023" s="28"/>
    </row>
    <row r="1024" spans="34:36" x14ac:dyDescent="0.25">
      <c r="AH1024" s="25"/>
      <c r="AI1024" s="28"/>
      <c r="AJ1024" s="28"/>
    </row>
    <row r="1025" spans="34:36" x14ac:dyDescent="0.25">
      <c r="AH1025" s="25"/>
      <c r="AI1025" s="28"/>
      <c r="AJ1025" s="28"/>
    </row>
    <row r="1026" spans="34:36" x14ac:dyDescent="0.25">
      <c r="AH1026" s="25"/>
      <c r="AI1026" s="28"/>
      <c r="AJ1026" s="28"/>
    </row>
    <row r="1027" spans="34:36" x14ac:dyDescent="0.25">
      <c r="AH1027" s="25"/>
      <c r="AI1027" s="28"/>
      <c r="AJ1027" s="28"/>
    </row>
    <row r="1028" spans="34:36" x14ac:dyDescent="0.25">
      <c r="AH1028" s="25"/>
      <c r="AI1028" s="28"/>
      <c r="AJ1028" s="28"/>
    </row>
    <row r="1029" spans="34:36" x14ac:dyDescent="0.25">
      <c r="AH1029" s="25"/>
      <c r="AI1029" s="28"/>
      <c r="AJ1029" s="28"/>
    </row>
    <row r="1030" spans="34:36" x14ac:dyDescent="0.25">
      <c r="AH1030" s="25"/>
      <c r="AI1030" s="28"/>
      <c r="AJ1030" s="28"/>
    </row>
    <row r="1031" spans="34:36" x14ac:dyDescent="0.25">
      <c r="AH1031" s="25"/>
      <c r="AI1031" s="28"/>
      <c r="AJ1031" s="28"/>
    </row>
    <row r="1032" spans="34:36" x14ac:dyDescent="0.25">
      <c r="AH1032" s="25"/>
      <c r="AI1032" s="28"/>
      <c r="AJ1032" s="28"/>
    </row>
    <row r="1033" spans="34:36" x14ac:dyDescent="0.25">
      <c r="AH1033" s="25"/>
      <c r="AI1033" s="28"/>
      <c r="AJ1033" s="28"/>
    </row>
    <row r="1034" spans="34:36" x14ac:dyDescent="0.25">
      <c r="AH1034" s="25"/>
      <c r="AI1034" s="28"/>
      <c r="AJ1034" s="28"/>
    </row>
    <row r="1035" spans="34:36" x14ac:dyDescent="0.25">
      <c r="AH1035" s="25"/>
      <c r="AI1035" s="28"/>
      <c r="AJ1035" s="28"/>
    </row>
    <row r="1036" spans="34:36" x14ac:dyDescent="0.25">
      <c r="AH1036" s="25"/>
      <c r="AI1036" s="28"/>
      <c r="AJ1036" s="28"/>
    </row>
    <row r="1037" spans="34:36" x14ac:dyDescent="0.25">
      <c r="AH1037" s="25"/>
      <c r="AI1037" s="28"/>
      <c r="AJ1037" s="28"/>
    </row>
    <row r="1038" spans="34:36" x14ac:dyDescent="0.25">
      <c r="AH1038" s="25"/>
      <c r="AI1038" s="28"/>
      <c r="AJ1038" s="28"/>
    </row>
    <row r="1039" spans="34:36" x14ac:dyDescent="0.25">
      <c r="AH1039" s="25"/>
      <c r="AI1039" s="28"/>
      <c r="AJ1039" s="28"/>
    </row>
    <row r="1040" spans="34:36" x14ac:dyDescent="0.25">
      <c r="AH1040" s="25"/>
      <c r="AI1040" s="28"/>
      <c r="AJ1040" s="28"/>
    </row>
    <row r="1041" spans="34:36" x14ac:dyDescent="0.25">
      <c r="AH1041" s="25"/>
      <c r="AI1041" s="28"/>
      <c r="AJ1041" s="28"/>
    </row>
    <row r="1042" spans="34:36" x14ac:dyDescent="0.25">
      <c r="AH1042" s="25"/>
      <c r="AI1042" s="28"/>
      <c r="AJ1042" s="28"/>
    </row>
    <row r="1043" spans="34:36" x14ac:dyDescent="0.25">
      <c r="AH1043" s="25"/>
      <c r="AI1043" s="28"/>
      <c r="AJ1043" s="28"/>
    </row>
    <row r="1044" spans="34:36" x14ac:dyDescent="0.25">
      <c r="AH1044" s="25"/>
      <c r="AI1044" s="28"/>
      <c r="AJ1044" s="28"/>
    </row>
    <row r="1045" spans="34:36" x14ac:dyDescent="0.25">
      <c r="AH1045" s="25"/>
      <c r="AI1045" s="28"/>
      <c r="AJ1045" s="28"/>
    </row>
    <row r="1046" spans="34:36" x14ac:dyDescent="0.25">
      <c r="AH1046" s="25"/>
      <c r="AI1046" s="28"/>
      <c r="AJ1046" s="28"/>
    </row>
    <row r="1047" spans="34:36" x14ac:dyDescent="0.25">
      <c r="AH1047" s="25"/>
      <c r="AI1047" s="28"/>
      <c r="AJ1047" s="28"/>
    </row>
    <row r="1048" spans="34:36" x14ac:dyDescent="0.25">
      <c r="AH1048" s="25"/>
      <c r="AI1048" s="28"/>
      <c r="AJ1048" s="28"/>
    </row>
    <row r="1049" spans="34:36" x14ac:dyDescent="0.25">
      <c r="AH1049" s="25"/>
      <c r="AI1049" s="28"/>
      <c r="AJ1049" s="28"/>
    </row>
    <row r="1050" spans="34:36" x14ac:dyDescent="0.25">
      <c r="AH1050" s="25"/>
      <c r="AI1050" s="28"/>
      <c r="AJ1050" s="28"/>
    </row>
    <row r="1051" spans="34:36" x14ac:dyDescent="0.25">
      <c r="AH1051" s="25"/>
      <c r="AI1051" s="28"/>
      <c r="AJ1051" s="28"/>
    </row>
    <row r="1052" spans="34:36" x14ac:dyDescent="0.25">
      <c r="AH1052" s="25"/>
      <c r="AI1052" s="28"/>
      <c r="AJ1052" s="28"/>
    </row>
    <row r="1053" spans="34:36" x14ac:dyDescent="0.25">
      <c r="AH1053" s="25"/>
      <c r="AI1053" s="28"/>
      <c r="AJ1053" s="28"/>
    </row>
    <row r="1054" spans="34:36" x14ac:dyDescent="0.25">
      <c r="AH1054" s="25"/>
      <c r="AI1054" s="28"/>
      <c r="AJ1054" s="28"/>
    </row>
    <row r="1055" spans="34:36" x14ac:dyDescent="0.25">
      <c r="AH1055" s="25"/>
      <c r="AI1055" s="28"/>
      <c r="AJ1055" s="28"/>
    </row>
    <row r="1056" spans="34:36" x14ac:dyDescent="0.25">
      <c r="AH1056" s="25"/>
      <c r="AI1056" s="28"/>
      <c r="AJ1056" s="28"/>
    </row>
    <row r="1057" spans="34:36" x14ac:dyDescent="0.25">
      <c r="AH1057" s="25"/>
      <c r="AI1057" s="28"/>
      <c r="AJ1057" s="28"/>
    </row>
    <row r="1058" spans="34:36" x14ac:dyDescent="0.25">
      <c r="AH1058" s="25"/>
      <c r="AI1058" s="28"/>
      <c r="AJ1058" s="28"/>
    </row>
    <row r="1059" spans="34:36" x14ac:dyDescent="0.25">
      <c r="AH1059" s="25"/>
      <c r="AI1059" s="28"/>
      <c r="AJ1059" s="28"/>
    </row>
    <row r="1060" spans="34:36" x14ac:dyDescent="0.25">
      <c r="AH1060" s="25"/>
      <c r="AI1060" s="28"/>
      <c r="AJ1060" s="28"/>
    </row>
    <row r="1061" spans="34:36" x14ac:dyDescent="0.25">
      <c r="AH1061" s="25"/>
      <c r="AI1061" s="28"/>
      <c r="AJ1061" s="28"/>
    </row>
    <row r="1062" spans="34:36" x14ac:dyDescent="0.25">
      <c r="AH1062" s="25"/>
      <c r="AI1062" s="28"/>
      <c r="AJ1062" s="28"/>
    </row>
    <row r="1063" spans="34:36" x14ac:dyDescent="0.25">
      <c r="AH1063" s="25"/>
      <c r="AI1063" s="28"/>
      <c r="AJ1063" s="28"/>
    </row>
    <row r="1064" spans="34:36" x14ac:dyDescent="0.25">
      <c r="AH1064" s="25"/>
      <c r="AI1064" s="28"/>
      <c r="AJ1064" s="28"/>
    </row>
    <row r="1065" spans="34:36" x14ac:dyDescent="0.25">
      <c r="AH1065" s="25"/>
      <c r="AI1065" s="28"/>
      <c r="AJ1065" s="28"/>
    </row>
    <row r="1066" spans="34:36" x14ac:dyDescent="0.25">
      <c r="AH1066" s="25"/>
      <c r="AI1066" s="28"/>
      <c r="AJ1066" s="28"/>
    </row>
    <row r="1067" spans="34:36" x14ac:dyDescent="0.25">
      <c r="AH1067" s="25"/>
      <c r="AI1067" s="28"/>
      <c r="AJ1067" s="28"/>
    </row>
    <row r="1068" spans="34:36" x14ac:dyDescent="0.25">
      <c r="AH1068" s="25"/>
      <c r="AI1068" s="28"/>
      <c r="AJ1068" s="28"/>
    </row>
    <row r="1069" spans="34:36" x14ac:dyDescent="0.25">
      <c r="AH1069" s="25"/>
      <c r="AI1069" s="28"/>
      <c r="AJ1069" s="28"/>
    </row>
    <row r="1070" spans="34:36" x14ac:dyDescent="0.25">
      <c r="AH1070" s="25"/>
      <c r="AI1070" s="28"/>
      <c r="AJ1070" s="28"/>
    </row>
    <row r="1071" spans="34:36" x14ac:dyDescent="0.25">
      <c r="AH1071" s="25"/>
      <c r="AI1071" s="28"/>
      <c r="AJ1071" s="28"/>
    </row>
    <row r="1072" spans="34:36" x14ac:dyDescent="0.25">
      <c r="AH1072" s="25"/>
      <c r="AI1072" s="28"/>
      <c r="AJ1072" s="28"/>
    </row>
    <row r="1073" spans="34:36" x14ac:dyDescent="0.25">
      <c r="AH1073" s="25"/>
      <c r="AI1073" s="28"/>
      <c r="AJ1073" s="28"/>
    </row>
    <row r="1074" spans="34:36" x14ac:dyDescent="0.25">
      <c r="AH1074" s="25"/>
      <c r="AI1074" s="28"/>
      <c r="AJ1074" s="28"/>
    </row>
    <row r="1075" spans="34:36" x14ac:dyDescent="0.25">
      <c r="AH1075" s="25"/>
      <c r="AI1075" s="28"/>
      <c r="AJ1075" s="28"/>
    </row>
    <row r="1076" spans="34:36" x14ac:dyDescent="0.25">
      <c r="AH1076" s="25"/>
      <c r="AI1076" s="28"/>
      <c r="AJ1076" s="28"/>
    </row>
    <row r="1077" spans="34:36" x14ac:dyDescent="0.25">
      <c r="AH1077" s="25"/>
      <c r="AI1077" s="28"/>
      <c r="AJ1077" s="28"/>
    </row>
    <row r="1078" spans="34:36" x14ac:dyDescent="0.25">
      <c r="AH1078" s="25"/>
      <c r="AI1078" s="28"/>
      <c r="AJ1078" s="28"/>
    </row>
    <row r="1079" spans="34:36" x14ac:dyDescent="0.25">
      <c r="AH1079" s="25"/>
      <c r="AI1079" s="28"/>
      <c r="AJ1079" s="28"/>
    </row>
    <row r="1080" spans="34:36" x14ac:dyDescent="0.25">
      <c r="AH1080" s="25"/>
      <c r="AI1080" s="28"/>
      <c r="AJ1080" s="28"/>
    </row>
    <row r="1081" spans="34:36" x14ac:dyDescent="0.25">
      <c r="AH1081" s="25"/>
      <c r="AI1081" s="28"/>
      <c r="AJ1081" s="28"/>
    </row>
    <row r="1082" spans="34:36" x14ac:dyDescent="0.25">
      <c r="AH1082" s="25"/>
      <c r="AI1082" s="28"/>
      <c r="AJ1082" s="28"/>
    </row>
    <row r="1083" spans="34:36" x14ac:dyDescent="0.25">
      <c r="AH1083" s="25"/>
      <c r="AI1083" s="28"/>
      <c r="AJ1083" s="28"/>
    </row>
    <row r="1084" spans="34:36" x14ac:dyDescent="0.25">
      <c r="AH1084" s="25"/>
      <c r="AI1084" s="28"/>
      <c r="AJ1084" s="28"/>
    </row>
    <row r="1085" spans="34:36" x14ac:dyDescent="0.25">
      <c r="AH1085" s="25"/>
      <c r="AI1085" s="28"/>
      <c r="AJ1085" s="28"/>
    </row>
    <row r="1086" spans="34:36" x14ac:dyDescent="0.25">
      <c r="AH1086" s="25"/>
      <c r="AI1086" s="28"/>
      <c r="AJ1086" s="28"/>
    </row>
    <row r="1087" spans="34:36" x14ac:dyDescent="0.25">
      <c r="AH1087" s="25"/>
      <c r="AI1087" s="28"/>
      <c r="AJ1087" s="28"/>
    </row>
    <row r="1088" spans="34:36" x14ac:dyDescent="0.25">
      <c r="AH1088" s="25"/>
      <c r="AI1088" s="28"/>
      <c r="AJ1088" s="28"/>
    </row>
    <row r="1089" spans="34:36" x14ac:dyDescent="0.25">
      <c r="AH1089" s="25"/>
      <c r="AI1089" s="28"/>
      <c r="AJ1089" s="28"/>
    </row>
    <row r="1090" spans="34:36" x14ac:dyDescent="0.25">
      <c r="AH1090" s="25"/>
      <c r="AI1090" s="28"/>
      <c r="AJ1090" s="28"/>
    </row>
    <row r="1091" spans="34:36" x14ac:dyDescent="0.25">
      <c r="AH1091" s="25"/>
      <c r="AI1091" s="28"/>
      <c r="AJ1091" s="28"/>
    </row>
    <row r="1092" spans="34:36" x14ac:dyDescent="0.25">
      <c r="AH1092" s="25"/>
      <c r="AI1092" s="28"/>
      <c r="AJ1092" s="28"/>
    </row>
    <row r="1093" spans="34:36" x14ac:dyDescent="0.25">
      <c r="AH1093" s="25"/>
      <c r="AI1093" s="28"/>
      <c r="AJ1093" s="28"/>
    </row>
    <row r="1094" spans="34:36" x14ac:dyDescent="0.25">
      <c r="AH1094" s="25"/>
      <c r="AI1094" s="28"/>
      <c r="AJ1094" s="28"/>
    </row>
    <row r="1095" spans="34:36" x14ac:dyDescent="0.25">
      <c r="AH1095" s="25"/>
      <c r="AI1095" s="28"/>
      <c r="AJ1095" s="28"/>
    </row>
    <row r="1096" spans="34:36" x14ac:dyDescent="0.25">
      <c r="AH1096" s="25"/>
      <c r="AI1096" s="28"/>
      <c r="AJ1096" s="28"/>
    </row>
    <row r="1097" spans="34:36" x14ac:dyDescent="0.25">
      <c r="AH1097" s="25"/>
      <c r="AI1097" s="28"/>
      <c r="AJ1097" s="28"/>
    </row>
    <row r="1098" spans="34:36" x14ac:dyDescent="0.25">
      <c r="AH1098" s="25"/>
      <c r="AI1098" s="28"/>
      <c r="AJ1098" s="28"/>
    </row>
    <row r="1099" spans="34:36" x14ac:dyDescent="0.25">
      <c r="AH1099" s="25"/>
      <c r="AI1099" s="28"/>
      <c r="AJ1099" s="28"/>
    </row>
    <row r="1100" spans="34:36" x14ac:dyDescent="0.25">
      <c r="AH1100" s="25"/>
      <c r="AI1100" s="28"/>
      <c r="AJ1100" s="28"/>
    </row>
    <row r="1101" spans="34:36" x14ac:dyDescent="0.25">
      <c r="AH1101" s="25"/>
      <c r="AI1101" s="28"/>
      <c r="AJ1101" s="28"/>
    </row>
    <row r="1102" spans="34:36" x14ac:dyDescent="0.25">
      <c r="AH1102" s="25"/>
      <c r="AI1102" s="28"/>
      <c r="AJ1102" s="28"/>
    </row>
    <row r="1103" spans="34:36" x14ac:dyDescent="0.25">
      <c r="AH1103" s="25"/>
      <c r="AI1103" s="28"/>
      <c r="AJ1103" s="28"/>
    </row>
    <row r="1104" spans="34:36" x14ac:dyDescent="0.25">
      <c r="AH1104" s="25"/>
      <c r="AI1104" s="28"/>
      <c r="AJ1104" s="28"/>
    </row>
    <row r="1105" spans="34:36" x14ac:dyDescent="0.25">
      <c r="AH1105" s="25"/>
      <c r="AI1105" s="28"/>
      <c r="AJ1105" s="28"/>
    </row>
    <row r="1106" spans="34:36" x14ac:dyDescent="0.25">
      <c r="AH1106" s="25"/>
      <c r="AI1106" s="28"/>
      <c r="AJ1106" s="28"/>
    </row>
    <row r="1107" spans="34:36" x14ac:dyDescent="0.25">
      <c r="AH1107" s="25"/>
      <c r="AI1107" s="28"/>
      <c r="AJ1107" s="28"/>
    </row>
    <row r="1108" spans="34:36" x14ac:dyDescent="0.25">
      <c r="AH1108" s="25"/>
      <c r="AI1108" s="28"/>
      <c r="AJ1108" s="28"/>
    </row>
    <row r="1109" spans="34:36" x14ac:dyDescent="0.25">
      <c r="AH1109" s="25"/>
      <c r="AI1109" s="28"/>
      <c r="AJ1109" s="28"/>
    </row>
    <row r="1110" spans="34:36" x14ac:dyDescent="0.25">
      <c r="AH1110" s="25"/>
      <c r="AI1110" s="28"/>
      <c r="AJ1110" s="28"/>
    </row>
    <row r="1111" spans="34:36" x14ac:dyDescent="0.25">
      <c r="AH1111" s="25"/>
      <c r="AI1111" s="28"/>
      <c r="AJ1111" s="28"/>
    </row>
    <row r="1112" spans="34:36" x14ac:dyDescent="0.25">
      <c r="AH1112" s="25"/>
      <c r="AI1112" s="28"/>
      <c r="AJ1112" s="28"/>
    </row>
    <row r="1113" spans="34:36" x14ac:dyDescent="0.25">
      <c r="AH1113" s="25"/>
      <c r="AI1113" s="28"/>
      <c r="AJ1113" s="28"/>
    </row>
    <row r="1114" spans="34:36" x14ac:dyDescent="0.25">
      <c r="AH1114" s="25"/>
      <c r="AI1114" s="28"/>
      <c r="AJ1114" s="28"/>
    </row>
    <row r="1115" spans="34:36" x14ac:dyDescent="0.25">
      <c r="AH1115" s="25"/>
      <c r="AI1115" s="28"/>
      <c r="AJ1115" s="28"/>
    </row>
    <row r="1116" spans="34:36" x14ac:dyDescent="0.25">
      <c r="AH1116" s="25"/>
      <c r="AI1116" s="28"/>
      <c r="AJ1116" s="28"/>
    </row>
    <row r="1117" spans="34:36" x14ac:dyDescent="0.25">
      <c r="AH1117" s="25"/>
      <c r="AI1117" s="28"/>
      <c r="AJ1117" s="28"/>
    </row>
    <row r="1118" spans="34:36" x14ac:dyDescent="0.25">
      <c r="AH1118" s="25"/>
      <c r="AI1118" s="28"/>
      <c r="AJ1118" s="28"/>
    </row>
    <row r="1119" spans="34:36" x14ac:dyDescent="0.25">
      <c r="AH1119" s="25"/>
      <c r="AI1119" s="28"/>
      <c r="AJ1119" s="28"/>
    </row>
    <row r="1120" spans="34:36" x14ac:dyDescent="0.25">
      <c r="AH1120" s="25"/>
      <c r="AI1120" s="28"/>
      <c r="AJ1120" s="28"/>
    </row>
    <row r="1121" spans="34:36" x14ac:dyDescent="0.25">
      <c r="AH1121" s="25"/>
      <c r="AI1121" s="28"/>
      <c r="AJ1121" s="28"/>
    </row>
    <row r="1122" spans="34:36" x14ac:dyDescent="0.25">
      <c r="AH1122" s="25"/>
      <c r="AI1122" s="28"/>
      <c r="AJ1122" s="28"/>
    </row>
    <row r="1123" spans="34:36" x14ac:dyDescent="0.25">
      <c r="AH1123" s="25"/>
      <c r="AI1123" s="28"/>
      <c r="AJ1123" s="28"/>
    </row>
    <row r="1124" spans="34:36" x14ac:dyDescent="0.25">
      <c r="AH1124" s="25"/>
      <c r="AI1124" s="28"/>
      <c r="AJ1124" s="28"/>
    </row>
    <row r="1125" spans="34:36" x14ac:dyDescent="0.25">
      <c r="AH1125" s="25"/>
      <c r="AI1125" s="28"/>
      <c r="AJ1125" s="28"/>
    </row>
    <row r="1126" spans="34:36" x14ac:dyDescent="0.25">
      <c r="AH1126" s="25"/>
      <c r="AI1126" s="28"/>
      <c r="AJ1126" s="28"/>
    </row>
    <row r="1127" spans="34:36" x14ac:dyDescent="0.25">
      <c r="AH1127" s="25"/>
      <c r="AI1127" s="28"/>
      <c r="AJ1127" s="28"/>
    </row>
    <row r="1128" spans="34:36" x14ac:dyDescent="0.25">
      <c r="AH1128" s="25"/>
      <c r="AI1128" s="28"/>
      <c r="AJ1128" s="28"/>
    </row>
    <row r="1129" spans="34:36" x14ac:dyDescent="0.25">
      <c r="AH1129" s="25"/>
      <c r="AI1129" s="28"/>
      <c r="AJ1129" s="28"/>
    </row>
    <row r="1130" spans="34:36" x14ac:dyDescent="0.25">
      <c r="AH1130" s="25"/>
      <c r="AI1130" s="28"/>
      <c r="AJ1130" s="28"/>
    </row>
    <row r="1131" spans="34:36" x14ac:dyDescent="0.25">
      <c r="AH1131" s="25"/>
      <c r="AI1131" s="28"/>
      <c r="AJ1131" s="28"/>
    </row>
    <row r="1132" spans="34:36" x14ac:dyDescent="0.25">
      <c r="AH1132" s="25"/>
      <c r="AI1132" s="28"/>
      <c r="AJ1132" s="28"/>
    </row>
    <row r="1133" spans="34:36" x14ac:dyDescent="0.25">
      <c r="AH1133" s="25"/>
      <c r="AI1133" s="28"/>
      <c r="AJ1133" s="28"/>
    </row>
    <row r="1134" spans="34:36" x14ac:dyDescent="0.25">
      <c r="AH1134" s="25"/>
      <c r="AI1134" s="28"/>
      <c r="AJ1134" s="28"/>
    </row>
    <row r="1135" spans="34:36" x14ac:dyDescent="0.25">
      <c r="AH1135" s="25"/>
      <c r="AI1135" s="28"/>
      <c r="AJ1135" s="28"/>
    </row>
    <row r="1136" spans="34:36" x14ac:dyDescent="0.25">
      <c r="AH1136" s="25"/>
      <c r="AI1136" s="28"/>
      <c r="AJ1136" s="28"/>
    </row>
    <row r="1137" spans="34:36" x14ac:dyDescent="0.25">
      <c r="AH1137" s="25"/>
      <c r="AI1137" s="28"/>
      <c r="AJ1137" s="28"/>
    </row>
    <row r="1138" spans="34:36" x14ac:dyDescent="0.25">
      <c r="AH1138" s="25"/>
      <c r="AI1138" s="28"/>
      <c r="AJ1138" s="28"/>
    </row>
    <row r="1139" spans="34:36" x14ac:dyDescent="0.25">
      <c r="AH1139" s="25"/>
      <c r="AI1139" s="28"/>
      <c r="AJ1139" s="28"/>
    </row>
    <row r="1140" spans="34:36" x14ac:dyDescent="0.25">
      <c r="AH1140" s="25"/>
      <c r="AI1140" s="28"/>
      <c r="AJ1140" s="28"/>
    </row>
    <row r="1141" spans="34:36" x14ac:dyDescent="0.25">
      <c r="AH1141" s="25"/>
      <c r="AI1141" s="28"/>
      <c r="AJ1141" s="28"/>
    </row>
    <row r="1142" spans="34:36" x14ac:dyDescent="0.25">
      <c r="AH1142" s="25"/>
      <c r="AI1142" s="28"/>
      <c r="AJ1142" s="28"/>
    </row>
    <row r="1143" spans="34:36" x14ac:dyDescent="0.25">
      <c r="AH1143" s="25"/>
      <c r="AI1143" s="28"/>
      <c r="AJ1143" s="28"/>
    </row>
    <row r="1144" spans="34:36" x14ac:dyDescent="0.25">
      <c r="AH1144" s="25"/>
      <c r="AI1144" s="28"/>
      <c r="AJ1144" s="28"/>
    </row>
    <row r="1145" spans="34:36" x14ac:dyDescent="0.25">
      <c r="AH1145" s="25"/>
      <c r="AI1145" s="28"/>
      <c r="AJ1145" s="28"/>
    </row>
    <row r="1146" spans="34:36" x14ac:dyDescent="0.25">
      <c r="AH1146" s="25"/>
      <c r="AI1146" s="28"/>
      <c r="AJ1146" s="28"/>
    </row>
    <row r="1147" spans="34:36" x14ac:dyDescent="0.25">
      <c r="AH1147" s="25"/>
      <c r="AI1147" s="28"/>
      <c r="AJ1147" s="28"/>
    </row>
    <row r="1148" spans="34:36" x14ac:dyDescent="0.25">
      <c r="AH1148" s="25"/>
      <c r="AI1148" s="28"/>
      <c r="AJ1148" s="28"/>
    </row>
    <row r="1149" spans="34:36" x14ac:dyDescent="0.25">
      <c r="AH1149" s="25"/>
      <c r="AI1149" s="28"/>
      <c r="AJ1149" s="28"/>
    </row>
    <row r="1150" spans="34:36" x14ac:dyDescent="0.25">
      <c r="AH1150" s="25"/>
      <c r="AI1150" s="28"/>
      <c r="AJ1150" s="28"/>
    </row>
    <row r="1151" spans="34:36" x14ac:dyDescent="0.25">
      <c r="AH1151" s="25"/>
      <c r="AI1151" s="28"/>
      <c r="AJ1151" s="28"/>
    </row>
    <row r="1152" spans="34:36" x14ac:dyDescent="0.25">
      <c r="AH1152" s="25"/>
      <c r="AI1152" s="28"/>
      <c r="AJ1152" s="28"/>
    </row>
    <row r="1153" spans="34:36" x14ac:dyDescent="0.25">
      <c r="AH1153" s="25"/>
      <c r="AI1153" s="28"/>
      <c r="AJ1153" s="28"/>
    </row>
    <row r="1154" spans="34:36" x14ac:dyDescent="0.25">
      <c r="AH1154" s="25"/>
      <c r="AI1154" s="28"/>
      <c r="AJ1154" s="28"/>
    </row>
    <row r="1155" spans="34:36" x14ac:dyDescent="0.25">
      <c r="AH1155" s="25"/>
      <c r="AI1155" s="28"/>
      <c r="AJ1155" s="28"/>
    </row>
    <row r="1156" spans="34:36" x14ac:dyDescent="0.25">
      <c r="AH1156" s="25"/>
      <c r="AI1156" s="28"/>
      <c r="AJ1156" s="28"/>
    </row>
    <row r="1157" spans="34:36" x14ac:dyDescent="0.25">
      <c r="AH1157" s="25"/>
      <c r="AI1157" s="28"/>
      <c r="AJ1157" s="28"/>
    </row>
    <row r="1158" spans="34:36" x14ac:dyDescent="0.25">
      <c r="AH1158" s="25"/>
      <c r="AI1158" s="28"/>
      <c r="AJ1158" s="28"/>
    </row>
    <row r="1159" spans="34:36" x14ac:dyDescent="0.25">
      <c r="AH1159" s="25"/>
      <c r="AI1159" s="28"/>
      <c r="AJ1159" s="28"/>
    </row>
    <row r="1160" spans="34:36" x14ac:dyDescent="0.25">
      <c r="AH1160" s="25"/>
      <c r="AI1160" s="28"/>
      <c r="AJ1160" s="28"/>
    </row>
    <row r="1161" spans="34:36" x14ac:dyDescent="0.25">
      <c r="AH1161" s="25"/>
      <c r="AI1161" s="28"/>
      <c r="AJ1161" s="28"/>
    </row>
    <row r="1162" spans="34:36" x14ac:dyDescent="0.25">
      <c r="AH1162" s="25"/>
      <c r="AI1162" s="28"/>
      <c r="AJ1162" s="28"/>
    </row>
    <row r="1163" spans="34:36" x14ac:dyDescent="0.25">
      <c r="AH1163" s="25"/>
      <c r="AI1163" s="28"/>
      <c r="AJ1163" s="28"/>
    </row>
    <row r="1164" spans="34:36" x14ac:dyDescent="0.25">
      <c r="AH1164" s="25"/>
      <c r="AI1164" s="28"/>
      <c r="AJ1164" s="28"/>
    </row>
    <row r="1165" spans="34:36" x14ac:dyDescent="0.25">
      <c r="AH1165" s="25"/>
      <c r="AI1165" s="28"/>
      <c r="AJ1165" s="28"/>
    </row>
    <row r="1166" spans="34:36" x14ac:dyDescent="0.25">
      <c r="AH1166" s="25"/>
      <c r="AI1166" s="28"/>
      <c r="AJ1166" s="28"/>
    </row>
    <row r="1167" spans="34:36" x14ac:dyDescent="0.25">
      <c r="AH1167" s="25"/>
      <c r="AI1167" s="28"/>
      <c r="AJ1167" s="28"/>
    </row>
    <row r="1168" spans="34:36" x14ac:dyDescent="0.25">
      <c r="AH1168" s="25"/>
      <c r="AI1168" s="28"/>
      <c r="AJ1168" s="28"/>
    </row>
    <row r="1169" spans="34:36" x14ac:dyDescent="0.25">
      <c r="AH1169" s="25"/>
      <c r="AI1169" s="28"/>
      <c r="AJ1169" s="28"/>
    </row>
    <row r="1170" spans="34:36" x14ac:dyDescent="0.25">
      <c r="AH1170" s="25"/>
      <c r="AI1170" s="28"/>
      <c r="AJ1170" s="28"/>
    </row>
    <row r="1171" spans="34:36" x14ac:dyDescent="0.25">
      <c r="AH1171" s="25"/>
      <c r="AI1171" s="28"/>
      <c r="AJ1171" s="28"/>
    </row>
    <row r="1172" spans="34:36" x14ac:dyDescent="0.25">
      <c r="AH1172" s="25"/>
      <c r="AI1172" s="28"/>
      <c r="AJ1172" s="28"/>
    </row>
    <row r="1173" spans="34:36" x14ac:dyDescent="0.25">
      <c r="AH1173" s="25"/>
      <c r="AI1173" s="28"/>
      <c r="AJ1173" s="28"/>
    </row>
    <row r="1174" spans="34:36" x14ac:dyDescent="0.25">
      <c r="AH1174" s="25"/>
      <c r="AI1174" s="28"/>
      <c r="AJ1174" s="28"/>
    </row>
    <row r="1175" spans="34:36" x14ac:dyDescent="0.25">
      <c r="AH1175" s="25"/>
      <c r="AI1175" s="28"/>
      <c r="AJ1175" s="28"/>
    </row>
    <row r="1176" spans="34:36" x14ac:dyDescent="0.25">
      <c r="AH1176" s="25"/>
      <c r="AI1176" s="28"/>
      <c r="AJ1176" s="28"/>
    </row>
    <row r="1177" spans="34:36" x14ac:dyDescent="0.25">
      <c r="AH1177" s="25"/>
      <c r="AI1177" s="28"/>
      <c r="AJ1177" s="28"/>
    </row>
    <row r="1178" spans="34:36" x14ac:dyDescent="0.25">
      <c r="AH1178" s="25"/>
      <c r="AI1178" s="28"/>
      <c r="AJ1178" s="28"/>
    </row>
    <row r="1179" spans="34:36" x14ac:dyDescent="0.25">
      <c r="AH1179" s="25"/>
      <c r="AI1179" s="28"/>
      <c r="AJ1179" s="28"/>
    </row>
    <row r="1180" spans="34:36" x14ac:dyDescent="0.25">
      <c r="AH1180" s="25"/>
      <c r="AI1180" s="28"/>
      <c r="AJ1180" s="28"/>
    </row>
    <row r="1181" spans="34:36" x14ac:dyDescent="0.25">
      <c r="AH1181" s="25"/>
      <c r="AI1181" s="28"/>
      <c r="AJ1181" s="28"/>
    </row>
    <row r="1182" spans="34:36" x14ac:dyDescent="0.25">
      <c r="AH1182" s="25"/>
      <c r="AI1182" s="28"/>
      <c r="AJ1182" s="28"/>
    </row>
    <row r="1183" spans="34:36" x14ac:dyDescent="0.25">
      <c r="AH1183" s="25"/>
      <c r="AI1183" s="28"/>
      <c r="AJ1183" s="28"/>
    </row>
    <row r="1184" spans="34:36" x14ac:dyDescent="0.25">
      <c r="AH1184" s="25"/>
      <c r="AI1184" s="28"/>
      <c r="AJ1184" s="28"/>
    </row>
    <row r="1185" spans="34:36" x14ac:dyDescent="0.25">
      <c r="AH1185" s="25"/>
      <c r="AI1185" s="28"/>
      <c r="AJ1185" s="28"/>
    </row>
    <row r="1186" spans="34:36" x14ac:dyDescent="0.25">
      <c r="AH1186" s="25"/>
      <c r="AI1186" s="28"/>
      <c r="AJ1186" s="28"/>
    </row>
    <row r="1187" spans="34:36" x14ac:dyDescent="0.25">
      <c r="AH1187" s="25"/>
      <c r="AI1187" s="28"/>
      <c r="AJ1187" s="28"/>
    </row>
    <row r="1188" spans="34:36" x14ac:dyDescent="0.25">
      <c r="AH1188" s="25"/>
      <c r="AI1188" s="28"/>
      <c r="AJ1188" s="28"/>
    </row>
    <row r="1189" spans="34:36" x14ac:dyDescent="0.25">
      <c r="AH1189" s="25"/>
      <c r="AI1189" s="28"/>
      <c r="AJ1189" s="28"/>
    </row>
    <row r="1190" spans="34:36" x14ac:dyDescent="0.25">
      <c r="AH1190" s="25"/>
      <c r="AI1190" s="28"/>
      <c r="AJ1190" s="28"/>
    </row>
    <row r="1191" spans="34:36" x14ac:dyDescent="0.25">
      <c r="AH1191" s="25"/>
      <c r="AI1191" s="28"/>
      <c r="AJ1191" s="28"/>
    </row>
    <row r="1192" spans="34:36" x14ac:dyDescent="0.25">
      <c r="AH1192" s="25"/>
      <c r="AI1192" s="28"/>
      <c r="AJ1192" s="28"/>
    </row>
    <row r="1193" spans="34:36" x14ac:dyDescent="0.25">
      <c r="AH1193" s="25"/>
      <c r="AI1193" s="28"/>
      <c r="AJ1193" s="28"/>
    </row>
    <row r="1194" spans="34:36" x14ac:dyDescent="0.25">
      <c r="AH1194" s="25"/>
      <c r="AI1194" s="28"/>
      <c r="AJ1194" s="28"/>
    </row>
    <row r="1195" spans="34:36" x14ac:dyDescent="0.25">
      <c r="AH1195" s="25"/>
      <c r="AI1195" s="28"/>
      <c r="AJ1195" s="28"/>
    </row>
    <row r="1196" spans="34:36" x14ac:dyDescent="0.25">
      <c r="AH1196" s="25"/>
      <c r="AI1196" s="28"/>
      <c r="AJ1196" s="28"/>
    </row>
    <row r="1197" spans="34:36" x14ac:dyDescent="0.25">
      <c r="AH1197" s="25"/>
      <c r="AI1197" s="28"/>
      <c r="AJ1197" s="28"/>
    </row>
    <row r="1198" spans="34:36" x14ac:dyDescent="0.25">
      <c r="AH1198" s="25"/>
      <c r="AI1198" s="28"/>
      <c r="AJ1198" s="28"/>
    </row>
    <row r="1199" spans="34:36" x14ac:dyDescent="0.25">
      <c r="AH1199" s="25"/>
      <c r="AI1199" s="28"/>
      <c r="AJ1199" s="28"/>
    </row>
    <row r="1200" spans="34:36" x14ac:dyDescent="0.25">
      <c r="AH1200" s="25"/>
      <c r="AI1200" s="28"/>
      <c r="AJ1200" s="28"/>
    </row>
    <row r="1201" spans="34:36" x14ac:dyDescent="0.25">
      <c r="AH1201" s="25"/>
      <c r="AI1201" s="28"/>
      <c r="AJ1201" s="28"/>
    </row>
    <row r="1202" spans="34:36" x14ac:dyDescent="0.25">
      <c r="AH1202" s="25"/>
      <c r="AI1202" s="28"/>
      <c r="AJ1202" s="28"/>
    </row>
    <row r="1203" spans="34:36" x14ac:dyDescent="0.25">
      <c r="AH1203" s="25"/>
      <c r="AI1203" s="28"/>
      <c r="AJ1203" s="28"/>
    </row>
    <row r="1204" spans="34:36" x14ac:dyDescent="0.25">
      <c r="AH1204" s="25"/>
      <c r="AI1204" s="28"/>
      <c r="AJ1204" s="28"/>
    </row>
    <row r="1205" spans="34:36" x14ac:dyDescent="0.25">
      <c r="AH1205" s="25"/>
      <c r="AI1205" s="28"/>
      <c r="AJ1205" s="28"/>
    </row>
    <row r="1206" spans="34:36" x14ac:dyDescent="0.25">
      <c r="AH1206" s="25"/>
      <c r="AI1206" s="28"/>
      <c r="AJ1206" s="28"/>
    </row>
    <row r="1207" spans="34:36" x14ac:dyDescent="0.25">
      <c r="AH1207" s="25"/>
      <c r="AI1207" s="28"/>
      <c r="AJ1207" s="28"/>
    </row>
    <row r="1208" spans="34:36" x14ac:dyDescent="0.25">
      <c r="AH1208" s="25"/>
      <c r="AI1208" s="28"/>
      <c r="AJ1208" s="28"/>
    </row>
    <row r="1209" spans="34:36" x14ac:dyDescent="0.25">
      <c r="AH1209" s="25"/>
      <c r="AI1209" s="28"/>
      <c r="AJ1209" s="28"/>
    </row>
    <row r="1210" spans="34:36" x14ac:dyDescent="0.25">
      <c r="AH1210" s="25"/>
      <c r="AI1210" s="28"/>
      <c r="AJ1210" s="28"/>
    </row>
    <row r="1211" spans="34:36" x14ac:dyDescent="0.25">
      <c r="AH1211" s="25"/>
      <c r="AI1211" s="28"/>
      <c r="AJ1211" s="28"/>
    </row>
    <row r="1212" spans="34:36" x14ac:dyDescent="0.25">
      <c r="AH1212" s="25"/>
      <c r="AI1212" s="28"/>
      <c r="AJ1212" s="28"/>
    </row>
    <row r="1213" spans="34:36" x14ac:dyDescent="0.25">
      <c r="AH1213" s="25"/>
      <c r="AI1213" s="28"/>
      <c r="AJ1213" s="28"/>
    </row>
    <row r="1214" spans="34:36" x14ac:dyDescent="0.25">
      <c r="AH1214" s="25"/>
      <c r="AI1214" s="28"/>
      <c r="AJ1214" s="28"/>
    </row>
    <row r="1215" spans="34:36" x14ac:dyDescent="0.25">
      <c r="AH1215" s="25"/>
      <c r="AI1215" s="28"/>
      <c r="AJ1215" s="28"/>
    </row>
    <row r="1216" spans="34:36" x14ac:dyDescent="0.25">
      <c r="AH1216" s="25"/>
      <c r="AI1216" s="28"/>
      <c r="AJ1216" s="28"/>
    </row>
    <row r="1217" spans="34:36" x14ac:dyDescent="0.25">
      <c r="AH1217" s="25"/>
      <c r="AI1217" s="28"/>
      <c r="AJ1217" s="28"/>
    </row>
    <row r="1218" spans="34:36" x14ac:dyDescent="0.25">
      <c r="AH1218" s="25"/>
      <c r="AI1218" s="28"/>
      <c r="AJ1218" s="28"/>
    </row>
    <row r="1219" spans="34:36" x14ac:dyDescent="0.25">
      <c r="AH1219" s="25"/>
      <c r="AI1219" s="28"/>
      <c r="AJ1219" s="28"/>
    </row>
    <row r="1220" spans="34:36" x14ac:dyDescent="0.25">
      <c r="AH1220" s="25"/>
      <c r="AI1220" s="28"/>
      <c r="AJ1220" s="28"/>
    </row>
    <row r="1221" spans="34:36" x14ac:dyDescent="0.25">
      <c r="AH1221" s="25"/>
      <c r="AI1221" s="28"/>
      <c r="AJ1221" s="28"/>
    </row>
    <row r="1222" spans="34:36" x14ac:dyDescent="0.25">
      <c r="AH1222" s="25"/>
      <c r="AI1222" s="28"/>
      <c r="AJ1222" s="28"/>
    </row>
    <row r="1223" spans="34:36" x14ac:dyDescent="0.25">
      <c r="AH1223" s="25"/>
      <c r="AI1223" s="28"/>
      <c r="AJ1223" s="28"/>
    </row>
    <row r="1224" spans="34:36" x14ac:dyDescent="0.25">
      <c r="AH1224" s="25"/>
      <c r="AI1224" s="28"/>
      <c r="AJ1224" s="28"/>
    </row>
    <row r="1225" spans="34:36" x14ac:dyDescent="0.25">
      <c r="AH1225" s="25"/>
      <c r="AI1225" s="28"/>
      <c r="AJ1225" s="28"/>
    </row>
    <row r="1226" spans="34:36" x14ac:dyDescent="0.25">
      <c r="AH1226" s="25"/>
      <c r="AI1226" s="28"/>
      <c r="AJ1226" s="28"/>
    </row>
    <row r="1227" spans="34:36" x14ac:dyDescent="0.25">
      <c r="AH1227" s="25"/>
      <c r="AI1227" s="28"/>
      <c r="AJ1227" s="28"/>
    </row>
    <row r="1228" spans="34:36" x14ac:dyDescent="0.25">
      <c r="AH1228" s="25"/>
      <c r="AI1228" s="28"/>
      <c r="AJ1228" s="28"/>
    </row>
    <row r="1229" spans="34:36" x14ac:dyDescent="0.25">
      <c r="AH1229" s="25"/>
      <c r="AI1229" s="28"/>
      <c r="AJ1229" s="28"/>
    </row>
    <row r="1230" spans="34:36" x14ac:dyDescent="0.25">
      <c r="AH1230" s="25"/>
      <c r="AI1230" s="28"/>
      <c r="AJ1230" s="28"/>
    </row>
    <row r="1231" spans="34:36" x14ac:dyDescent="0.25">
      <c r="AH1231" s="25"/>
      <c r="AI1231" s="28"/>
      <c r="AJ1231" s="28"/>
    </row>
    <row r="1232" spans="34:36" x14ac:dyDescent="0.25">
      <c r="AH1232" s="25"/>
      <c r="AI1232" s="28"/>
      <c r="AJ1232" s="28"/>
    </row>
    <row r="1233" spans="34:36" x14ac:dyDescent="0.25">
      <c r="AH1233" s="25"/>
      <c r="AI1233" s="28"/>
      <c r="AJ1233" s="28"/>
    </row>
    <row r="1234" spans="34:36" x14ac:dyDescent="0.25">
      <c r="AH1234" s="25"/>
      <c r="AI1234" s="28"/>
      <c r="AJ1234" s="28"/>
    </row>
    <row r="1235" spans="34:36" x14ac:dyDescent="0.25">
      <c r="AH1235" s="25"/>
      <c r="AI1235" s="28"/>
      <c r="AJ1235" s="28"/>
    </row>
    <row r="1236" spans="34:36" x14ac:dyDescent="0.25">
      <c r="AH1236" s="25"/>
      <c r="AI1236" s="28"/>
      <c r="AJ1236" s="28"/>
    </row>
    <row r="1237" spans="34:36" x14ac:dyDescent="0.25">
      <c r="AH1237" s="25"/>
      <c r="AI1237" s="28"/>
      <c r="AJ1237" s="28"/>
    </row>
    <row r="1238" spans="34:36" x14ac:dyDescent="0.25">
      <c r="AH1238" s="25"/>
      <c r="AI1238" s="28"/>
      <c r="AJ1238" s="28"/>
    </row>
    <row r="1239" spans="34:36" x14ac:dyDescent="0.25">
      <c r="AH1239" s="25"/>
      <c r="AI1239" s="28"/>
      <c r="AJ1239" s="28"/>
    </row>
    <row r="1240" spans="34:36" x14ac:dyDescent="0.25">
      <c r="AH1240" s="25"/>
      <c r="AI1240" s="28"/>
      <c r="AJ1240" s="28"/>
    </row>
    <row r="1241" spans="34:36" x14ac:dyDescent="0.25">
      <c r="AH1241" s="25"/>
      <c r="AI1241" s="28"/>
      <c r="AJ1241" s="28"/>
    </row>
    <row r="1242" spans="34:36" x14ac:dyDescent="0.25">
      <c r="AH1242" s="25"/>
      <c r="AI1242" s="28"/>
      <c r="AJ1242" s="28"/>
    </row>
    <row r="1243" spans="34:36" x14ac:dyDescent="0.25">
      <c r="AH1243" s="25"/>
      <c r="AI1243" s="28"/>
      <c r="AJ1243" s="28"/>
    </row>
    <row r="1244" spans="34:36" x14ac:dyDescent="0.25">
      <c r="AH1244" s="25"/>
      <c r="AI1244" s="28"/>
      <c r="AJ1244" s="28"/>
    </row>
    <row r="1245" spans="34:36" x14ac:dyDescent="0.25">
      <c r="AH1245" s="25"/>
      <c r="AI1245" s="28"/>
      <c r="AJ1245" s="28"/>
    </row>
    <row r="1246" spans="34:36" x14ac:dyDescent="0.25">
      <c r="AH1246" s="25"/>
      <c r="AI1246" s="28"/>
      <c r="AJ1246" s="28"/>
    </row>
    <row r="1247" spans="34:36" x14ac:dyDescent="0.25">
      <c r="AH1247" s="25"/>
      <c r="AI1247" s="28"/>
      <c r="AJ1247" s="28"/>
    </row>
    <row r="1248" spans="34:36" x14ac:dyDescent="0.25">
      <c r="AH1248" s="25"/>
      <c r="AI1248" s="28"/>
      <c r="AJ1248" s="28"/>
    </row>
    <row r="1249" spans="34:36" x14ac:dyDescent="0.25">
      <c r="AH1249" s="25"/>
      <c r="AI1249" s="28"/>
      <c r="AJ1249" s="28"/>
    </row>
    <row r="1250" spans="34:36" x14ac:dyDescent="0.25">
      <c r="AH1250" s="25"/>
      <c r="AI1250" s="28"/>
      <c r="AJ1250" s="28"/>
    </row>
    <row r="1251" spans="34:36" x14ac:dyDescent="0.25">
      <c r="AH1251" s="25"/>
      <c r="AI1251" s="28"/>
      <c r="AJ1251" s="28"/>
    </row>
    <row r="1252" spans="34:36" x14ac:dyDescent="0.25">
      <c r="AH1252" s="25"/>
      <c r="AI1252" s="28"/>
      <c r="AJ1252" s="28"/>
    </row>
    <row r="1253" spans="34:36" x14ac:dyDescent="0.25">
      <c r="AH1253" s="25"/>
      <c r="AI1253" s="28"/>
      <c r="AJ1253" s="28"/>
    </row>
    <row r="1254" spans="34:36" x14ac:dyDescent="0.25">
      <c r="AH1254" s="25"/>
      <c r="AI1254" s="28"/>
      <c r="AJ1254" s="28"/>
    </row>
    <row r="1255" spans="34:36" x14ac:dyDescent="0.25">
      <c r="AH1255" s="25"/>
      <c r="AI1255" s="28"/>
      <c r="AJ1255" s="28"/>
    </row>
    <row r="1256" spans="34:36" x14ac:dyDescent="0.25">
      <c r="AH1256" s="25"/>
      <c r="AI1256" s="28"/>
      <c r="AJ1256" s="28"/>
    </row>
    <row r="1257" spans="34:36" x14ac:dyDescent="0.25">
      <c r="AH1257" s="25"/>
      <c r="AI1257" s="28"/>
      <c r="AJ1257" s="28"/>
    </row>
    <row r="1258" spans="34:36" x14ac:dyDescent="0.25">
      <c r="AH1258" s="25"/>
      <c r="AI1258" s="28"/>
      <c r="AJ1258" s="28"/>
    </row>
    <row r="1259" spans="34:36" x14ac:dyDescent="0.25">
      <c r="AH1259" s="25"/>
      <c r="AI1259" s="28"/>
      <c r="AJ1259" s="28"/>
    </row>
    <row r="1260" spans="34:36" x14ac:dyDescent="0.25">
      <c r="AH1260" s="25"/>
      <c r="AI1260" s="28"/>
      <c r="AJ1260" s="28"/>
    </row>
    <row r="1261" spans="34:36" x14ac:dyDescent="0.25">
      <c r="AH1261" s="25"/>
      <c r="AI1261" s="28"/>
      <c r="AJ1261" s="28"/>
    </row>
    <row r="1262" spans="34:36" x14ac:dyDescent="0.25">
      <c r="AH1262" s="25"/>
      <c r="AI1262" s="28"/>
      <c r="AJ1262" s="28"/>
    </row>
    <row r="1263" spans="34:36" x14ac:dyDescent="0.25">
      <c r="AH1263" s="25"/>
      <c r="AI1263" s="28"/>
      <c r="AJ1263" s="28"/>
    </row>
    <row r="1264" spans="34:36" x14ac:dyDescent="0.25">
      <c r="AH1264" s="25"/>
      <c r="AI1264" s="28"/>
      <c r="AJ1264" s="28"/>
    </row>
    <row r="1265" spans="34:36" x14ac:dyDescent="0.25">
      <c r="AH1265" s="25"/>
      <c r="AI1265" s="28"/>
      <c r="AJ1265" s="28"/>
    </row>
    <row r="1266" spans="34:36" x14ac:dyDescent="0.25">
      <c r="AH1266" s="25"/>
      <c r="AI1266" s="28"/>
      <c r="AJ1266" s="28"/>
    </row>
    <row r="1267" spans="34:36" x14ac:dyDescent="0.25">
      <c r="AH1267" s="25"/>
      <c r="AI1267" s="28"/>
      <c r="AJ1267" s="28"/>
    </row>
    <row r="1268" spans="34:36" x14ac:dyDescent="0.25">
      <c r="AH1268" s="25"/>
      <c r="AI1268" s="28"/>
      <c r="AJ1268" s="28"/>
    </row>
    <row r="1269" spans="34:36" x14ac:dyDescent="0.25">
      <c r="AH1269" s="25"/>
      <c r="AI1269" s="28"/>
      <c r="AJ1269" s="28"/>
    </row>
    <row r="1270" spans="34:36" x14ac:dyDescent="0.25">
      <c r="AH1270" s="25"/>
      <c r="AI1270" s="28"/>
      <c r="AJ1270" s="28"/>
    </row>
    <row r="1271" spans="34:36" x14ac:dyDescent="0.25">
      <c r="AH1271" s="25"/>
      <c r="AI1271" s="28"/>
      <c r="AJ1271" s="28"/>
    </row>
    <row r="1272" spans="34:36" x14ac:dyDescent="0.25">
      <c r="AH1272" s="25"/>
      <c r="AI1272" s="28"/>
      <c r="AJ1272" s="28"/>
    </row>
    <row r="1273" spans="34:36" x14ac:dyDescent="0.25">
      <c r="AH1273" s="25"/>
      <c r="AI1273" s="28"/>
      <c r="AJ1273" s="28"/>
    </row>
    <row r="1274" spans="34:36" x14ac:dyDescent="0.25">
      <c r="AH1274" s="25"/>
      <c r="AI1274" s="28"/>
      <c r="AJ1274" s="28"/>
    </row>
    <row r="1275" spans="34:36" x14ac:dyDescent="0.25">
      <c r="AH1275" s="25"/>
      <c r="AI1275" s="28"/>
      <c r="AJ1275" s="28"/>
    </row>
    <row r="1276" spans="34:36" x14ac:dyDescent="0.25">
      <c r="AH1276" s="25"/>
      <c r="AI1276" s="28"/>
      <c r="AJ1276" s="28"/>
    </row>
    <row r="1277" spans="34:36" x14ac:dyDescent="0.25">
      <c r="AH1277" s="25"/>
      <c r="AI1277" s="28"/>
      <c r="AJ1277" s="28"/>
    </row>
    <row r="1278" spans="34:36" x14ac:dyDescent="0.25">
      <c r="AH1278" s="25"/>
      <c r="AI1278" s="28"/>
      <c r="AJ1278" s="28"/>
    </row>
    <row r="1279" spans="34:36" x14ac:dyDescent="0.25">
      <c r="AH1279" s="25"/>
      <c r="AI1279" s="28"/>
      <c r="AJ1279" s="28"/>
    </row>
    <row r="1280" spans="34:36" x14ac:dyDescent="0.25">
      <c r="AH1280" s="25"/>
      <c r="AI1280" s="28"/>
      <c r="AJ1280" s="28"/>
    </row>
    <row r="1281" spans="34:36" x14ac:dyDescent="0.25">
      <c r="AH1281" s="25"/>
      <c r="AI1281" s="28"/>
      <c r="AJ1281" s="28"/>
    </row>
    <row r="1282" spans="34:36" x14ac:dyDescent="0.25">
      <c r="AH1282" s="25"/>
      <c r="AI1282" s="28"/>
      <c r="AJ1282" s="28"/>
    </row>
    <row r="1283" spans="34:36" x14ac:dyDescent="0.25">
      <c r="AH1283" s="25"/>
      <c r="AI1283" s="28"/>
      <c r="AJ1283" s="28"/>
    </row>
    <row r="1284" spans="34:36" x14ac:dyDescent="0.25">
      <c r="AH1284" s="25"/>
      <c r="AI1284" s="28"/>
      <c r="AJ1284" s="28"/>
    </row>
    <row r="1285" spans="34:36" x14ac:dyDescent="0.25">
      <c r="AH1285" s="25"/>
      <c r="AI1285" s="28"/>
      <c r="AJ1285" s="28"/>
    </row>
    <row r="1286" spans="34:36" x14ac:dyDescent="0.25">
      <c r="AH1286" s="25"/>
      <c r="AI1286" s="28"/>
      <c r="AJ1286" s="28"/>
    </row>
    <row r="1287" spans="34:36" x14ac:dyDescent="0.25">
      <c r="AH1287" s="25"/>
      <c r="AI1287" s="28"/>
      <c r="AJ1287" s="28"/>
    </row>
    <row r="1288" spans="34:36" x14ac:dyDescent="0.25">
      <c r="AH1288" s="25"/>
      <c r="AI1288" s="28"/>
      <c r="AJ1288" s="28"/>
    </row>
    <row r="1289" spans="34:36" x14ac:dyDescent="0.25">
      <c r="AH1289" s="25"/>
      <c r="AI1289" s="28"/>
      <c r="AJ1289" s="28"/>
    </row>
    <row r="1290" spans="34:36" x14ac:dyDescent="0.25">
      <c r="AH1290" s="25"/>
      <c r="AI1290" s="28"/>
      <c r="AJ1290" s="28"/>
    </row>
    <row r="1291" spans="34:36" x14ac:dyDescent="0.25">
      <c r="AH1291" s="25"/>
      <c r="AI1291" s="28"/>
      <c r="AJ1291" s="28"/>
    </row>
    <row r="1292" spans="34:36" x14ac:dyDescent="0.25">
      <c r="AH1292" s="25"/>
      <c r="AI1292" s="28"/>
      <c r="AJ1292" s="28"/>
    </row>
    <row r="1293" spans="34:36" x14ac:dyDescent="0.25">
      <c r="AH1293" s="25"/>
      <c r="AI1293" s="28"/>
      <c r="AJ1293" s="28"/>
    </row>
    <row r="1294" spans="34:36" x14ac:dyDescent="0.25">
      <c r="AH1294" s="25"/>
      <c r="AI1294" s="28"/>
      <c r="AJ1294" s="28"/>
    </row>
    <row r="1295" spans="34:36" x14ac:dyDescent="0.25">
      <c r="AH1295" s="25"/>
      <c r="AI1295" s="28"/>
      <c r="AJ1295" s="28"/>
    </row>
    <row r="1296" spans="34:36" x14ac:dyDescent="0.25">
      <c r="AH1296" s="25"/>
      <c r="AI1296" s="28"/>
      <c r="AJ1296" s="28"/>
    </row>
    <row r="1297" spans="34:36" x14ac:dyDescent="0.25">
      <c r="AH1297" s="25"/>
      <c r="AI1297" s="28"/>
      <c r="AJ1297" s="28"/>
    </row>
    <row r="1298" spans="34:36" x14ac:dyDescent="0.25">
      <c r="AH1298" s="25"/>
      <c r="AI1298" s="28"/>
      <c r="AJ1298" s="28"/>
    </row>
    <row r="1299" spans="34:36" x14ac:dyDescent="0.25">
      <c r="AH1299" s="25"/>
      <c r="AI1299" s="28"/>
      <c r="AJ1299" s="28"/>
    </row>
    <row r="1300" spans="34:36" x14ac:dyDescent="0.25">
      <c r="AH1300" s="25"/>
      <c r="AI1300" s="28"/>
      <c r="AJ1300" s="28"/>
    </row>
    <row r="1301" spans="34:36" x14ac:dyDescent="0.25">
      <c r="AH1301" s="25"/>
      <c r="AI1301" s="28"/>
      <c r="AJ1301" s="28"/>
    </row>
    <row r="1302" spans="34:36" x14ac:dyDescent="0.25">
      <c r="AH1302" s="25"/>
      <c r="AI1302" s="28"/>
      <c r="AJ1302" s="28"/>
    </row>
    <row r="1303" spans="34:36" x14ac:dyDescent="0.25">
      <c r="AH1303" s="25"/>
      <c r="AI1303" s="28"/>
      <c r="AJ1303" s="28"/>
    </row>
    <row r="1304" spans="34:36" x14ac:dyDescent="0.25">
      <c r="AH1304" s="25"/>
      <c r="AI1304" s="28"/>
      <c r="AJ1304" s="28"/>
    </row>
    <row r="1305" spans="34:36" x14ac:dyDescent="0.25">
      <c r="AH1305" s="25"/>
      <c r="AI1305" s="28"/>
      <c r="AJ1305" s="28"/>
    </row>
    <row r="1306" spans="34:36" x14ac:dyDescent="0.25">
      <c r="AH1306" s="25"/>
      <c r="AI1306" s="28"/>
      <c r="AJ1306" s="28"/>
    </row>
    <row r="1307" spans="34:36" x14ac:dyDescent="0.25">
      <c r="AH1307" s="25"/>
      <c r="AI1307" s="28"/>
      <c r="AJ1307" s="28"/>
    </row>
    <row r="1308" spans="34:36" x14ac:dyDescent="0.25">
      <c r="AH1308" s="25"/>
      <c r="AI1308" s="28"/>
      <c r="AJ1308" s="28"/>
    </row>
    <row r="1309" spans="34:36" x14ac:dyDescent="0.25">
      <c r="AH1309" s="25"/>
      <c r="AI1309" s="28"/>
      <c r="AJ1309" s="28"/>
    </row>
    <row r="1310" spans="34:36" x14ac:dyDescent="0.25">
      <c r="AH1310" s="25"/>
      <c r="AI1310" s="28"/>
      <c r="AJ1310" s="28"/>
    </row>
    <row r="1311" spans="34:36" x14ac:dyDescent="0.25">
      <c r="AH1311" s="25"/>
      <c r="AI1311" s="28"/>
      <c r="AJ1311" s="28"/>
    </row>
    <row r="1312" spans="34:36" x14ac:dyDescent="0.25">
      <c r="AH1312" s="25"/>
      <c r="AI1312" s="28"/>
      <c r="AJ1312" s="28"/>
    </row>
    <row r="1313" spans="34:36" x14ac:dyDescent="0.25">
      <c r="AH1313" s="25"/>
      <c r="AI1313" s="28"/>
      <c r="AJ1313" s="28"/>
    </row>
    <row r="1314" spans="34:36" x14ac:dyDescent="0.25">
      <c r="AH1314" s="25"/>
      <c r="AI1314" s="28"/>
      <c r="AJ1314" s="28"/>
    </row>
    <row r="1315" spans="34:36" x14ac:dyDescent="0.25">
      <c r="AH1315" s="25"/>
      <c r="AI1315" s="28"/>
      <c r="AJ1315" s="28"/>
    </row>
    <row r="1316" spans="34:36" x14ac:dyDescent="0.25">
      <c r="AH1316" s="25"/>
      <c r="AI1316" s="28"/>
      <c r="AJ1316" s="28"/>
    </row>
    <row r="1317" spans="34:36" x14ac:dyDescent="0.25">
      <c r="AH1317" s="25"/>
      <c r="AI1317" s="28"/>
      <c r="AJ1317" s="28"/>
    </row>
    <row r="1318" spans="34:36" x14ac:dyDescent="0.25">
      <c r="AH1318" s="25"/>
      <c r="AI1318" s="28"/>
      <c r="AJ1318" s="28"/>
    </row>
    <row r="1319" spans="34:36" x14ac:dyDescent="0.25">
      <c r="AH1319" s="25"/>
      <c r="AI1319" s="28"/>
      <c r="AJ1319" s="28"/>
    </row>
    <row r="1320" spans="34:36" x14ac:dyDescent="0.25">
      <c r="AH1320" s="25"/>
      <c r="AI1320" s="28"/>
      <c r="AJ1320" s="28"/>
    </row>
    <row r="1321" spans="34:36" x14ac:dyDescent="0.25">
      <c r="AH1321" s="25"/>
      <c r="AI1321" s="28"/>
      <c r="AJ1321" s="28"/>
    </row>
    <row r="1322" spans="34:36" x14ac:dyDescent="0.25">
      <c r="AH1322" s="25"/>
      <c r="AI1322" s="28"/>
      <c r="AJ1322" s="28"/>
    </row>
    <row r="1323" spans="34:36" x14ac:dyDescent="0.25">
      <c r="AH1323" s="25"/>
      <c r="AI1323" s="28"/>
      <c r="AJ1323" s="28"/>
    </row>
    <row r="1324" spans="34:36" x14ac:dyDescent="0.25">
      <c r="AH1324" s="25"/>
      <c r="AI1324" s="28"/>
      <c r="AJ1324" s="28"/>
    </row>
    <row r="1325" spans="34:36" x14ac:dyDescent="0.25">
      <c r="AH1325" s="25"/>
      <c r="AI1325" s="28"/>
      <c r="AJ1325" s="28"/>
    </row>
    <row r="1326" spans="34:36" x14ac:dyDescent="0.25">
      <c r="AH1326" s="25"/>
      <c r="AI1326" s="28"/>
      <c r="AJ1326" s="28"/>
    </row>
    <row r="1327" spans="34:36" x14ac:dyDescent="0.25">
      <c r="AH1327" s="25"/>
      <c r="AI1327" s="28"/>
      <c r="AJ1327" s="28"/>
    </row>
    <row r="1328" spans="34:36" x14ac:dyDescent="0.25">
      <c r="AH1328" s="25"/>
      <c r="AI1328" s="28"/>
      <c r="AJ1328" s="28"/>
    </row>
    <row r="1329" spans="34:36" x14ac:dyDescent="0.25">
      <c r="AH1329" s="25"/>
      <c r="AI1329" s="28"/>
      <c r="AJ1329" s="28"/>
    </row>
    <row r="1330" spans="34:36" x14ac:dyDescent="0.25">
      <c r="AH1330" s="25"/>
      <c r="AI1330" s="28"/>
      <c r="AJ1330" s="28"/>
    </row>
    <row r="1331" spans="34:36" x14ac:dyDescent="0.25">
      <c r="AH1331" s="25"/>
      <c r="AI1331" s="28"/>
      <c r="AJ1331" s="28"/>
    </row>
    <row r="1332" spans="34:36" x14ac:dyDescent="0.25">
      <c r="AH1332" s="25"/>
      <c r="AI1332" s="28"/>
      <c r="AJ1332" s="28"/>
    </row>
    <row r="1333" spans="34:36" x14ac:dyDescent="0.25">
      <c r="AH1333" s="25"/>
      <c r="AI1333" s="28"/>
      <c r="AJ1333" s="28"/>
    </row>
    <row r="1334" spans="34:36" x14ac:dyDescent="0.25">
      <c r="AH1334" s="25"/>
      <c r="AI1334" s="28"/>
      <c r="AJ1334" s="28"/>
    </row>
    <row r="1335" spans="34:36" x14ac:dyDescent="0.25">
      <c r="AH1335" s="25"/>
      <c r="AI1335" s="28"/>
      <c r="AJ1335" s="28"/>
    </row>
    <row r="1336" spans="34:36" x14ac:dyDescent="0.25">
      <c r="AH1336" s="25"/>
      <c r="AI1336" s="28"/>
      <c r="AJ1336" s="28"/>
    </row>
    <row r="1337" spans="34:36" x14ac:dyDescent="0.25">
      <c r="AH1337" s="25"/>
      <c r="AI1337" s="28"/>
      <c r="AJ1337" s="28"/>
    </row>
    <row r="1338" spans="34:36" x14ac:dyDescent="0.25">
      <c r="AH1338" s="25"/>
      <c r="AI1338" s="28"/>
      <c r="AJ1338" s="28"/>
    </row>
    <row r="1339" spans="34:36" x14ac:dyDescent="0.25">
      <c r="AH1339" s="25"/>
      <c r="AI1339" s="28"/>
      <c r="AJ1339" s="28"/>
    </row>
    <row r="1340" spans="34:36" x14ac:dyDescent="0.25">
      <c r="AH1340" s="25"/>
      <c r="AI1340" s="28"/>
      <c r="AJ1340" s="28"/>
    </row>
    <row r="1341" spans="34:36" x14ac:dyDescent="0.25">
      <c r="AH1341" s="25"/>
      <c r="AI1341" s="28"/>
      <c r="AJ1341" s="28"/>
    </row>
    <row r="1342" spans="34:36" x14ac:dyDescent="0.25">
      <c r="AH1342" s="25"/>
      <c r="AI1342" s="28"/>
      <c r="AJ1342" s="28"/>
    </row>
    <row r="1343" spans="34:36" x14ac:dyDescent="0.25">
      <c r="AH1343" s="25"/>
      <c r="AI1343" s="28"/>
      <c r="AJ1343" s="28"/>
    </row>
    <row r="1344" spans="34:36" x14ac:dyDescent="0.25">
      <c r="AH1344" s="25"/>
      <c r="AI1344" s="28"/>
      <c r="AJ1344" s="28"/>
    </row>
    <row r="1345" spans="34:36" x14ac:dyDescent="0.25">
      <c r="AH1345" s="25"/>
      <c r="AI1345" s="28"/>
      <c r="AJ1345" s="28"/>
    </row>
    <row r="1346" spans="34:36" x14ac:dyDescent="0.25">
      <c r="AH1346" s="25"/>
      <c r="AI1346" s="28"/>
      <c r="AJ1346" s="28"/>
    </row>
    <row r="1347" spans="34:36" x14ac:dyDescent="0.25">
      <c r="AH1347" s="25"/>
      <c r="AI1347" s="28"/>
      <c r="AJ1347" s="28"/>
    </row>
    <row r="1348" spans="34:36" x14ac:dyDescent="0.25">
      <c r="AH1348" s="25"/>
      <c r="AI1348" s="28"/>
      <c r="AJ1348" s="28"/>
    </row>
    <row r="1349" spans="34:36" x14ac:dyDescent="0.25">
      <c r="AH1349" s="25"/>
      <c r="AI1349" s="28"/>
      <c r="AJ1349" s="28"/>
    </row>
    <row r="1350" spans="34:36" x14ac:dyDescent="0.25">
      <c r="AH1350" s="25"/>
      <c r="AI1350" s="28"/>
      <c r="AJ1350" s="28"/>
    </row>
    <row r="1351" spans="34:36" x14ac:dyDescent="0.25">
      <c r="AH1351" s="25"/>
      <c r="AI1351" s="28"/>
      <c r="AJ1351" s="28"/>
    </row>
    <row r="1352" spans="34:36" x14ac:dyDescent="0.25">
      <c r="AH1352" s="25"/>
      <c r="AI1352" s="28"/>
      <c r="AJ1352" s="28"/>
    </row>
    <row r="1353" spans="34:36" x14ac:dyDescent="0.25">
      <c r="AH1353" s="25"/>
      <c r="AI1353" s="28"/>
      <c r="AJ1353" s="28"/>
    </row>
    <row r="1354" spans="34:36" x14ac:dyDescent="0.25">
      <c r="AH1354" s="25"/>
      <c r="AI1354" s="28"/>
      <c r="AJ1354" s="28"/>
    </row>
    <row r="1355" spans="34:36" x14ac:dyDescent="0.25">
      <c r="AH1355" s="25"/>
      <c r="AI1355" s="28"/>
      <c r="AJ1355" s="28"/>
    </row>
    <row r="1356" spans="34:36" x14ac:dyDescent="0.25">
      <c r="AH1356" s="25"/>
      <c r="AI1356" s="28"/>
      <c r="AJ1356" s="28"/>
    </row>
    <row r="1357" spans="34:36" x14ac:dyDescent="0.25">
      <c r="AH1357" s="25"/>
      <c r="AI1357" s="28"/>
      <c r="AJ1357" s="28"/>
    </row>
    <row r="1358" spans="34:36" x14ac:dyDescent="0.25">
      <c r="AH1358" s="25"/>
      <c r="AI1358" s="28"/>
      <c r="AJ1358" s="28"/>
    </row>
    <row r="1359" spans="34:36" x14ac:dyDescent="0.25">
      <c r="AH1359" s="25"/>
      <c r="AI1359" s="28"/>
      <c r="AJ1359" s="28"/>
    </row>
    <row r="1360" spans="34:36" x14ac:dyDescent="0.25">
      <c r="AH1360" s="25"/>
      <c r="AI1360" s="28"/>
      <c r="AJ1360" s="28"/>
    </row>
    <row r="1361" spans="34:36" x14ac:dyDescent="0.25">
      <c r="AH1361" s="25"/>
      <c r="AI1361" s="28"/>
      <c r="AJ1361" s="28"/>
    </row>
    <row r="1362" spans="34:36" x14ac:dyDescent="0.25">
      <c r="AH1362" s="25"/>
      <c r="AI1362" s="28"/>
      <c r="AJ1362" s="28"/>
    </row>
    <row r="1363" spans="34:36" x14ac:dyDescent="0.25">
      <c r="AH1363" s="25"/>
      <c r="AI1363" s="28"/>
      <c r="AJ1363" s="28"/>
    </row>
    <row r="1364" spans="34:36" x14ac:dyDescent="0.25">
      <c r="AH1364" s="25"/>
      <c r="AI1364" s="28"/>
      <c r="AJ1364" s="28"/>
    </row>
    <row r="1365" spans="34:36" x14ac:dyDescent="0.25">
      <c r="AH1365" s="25"/>
      <c r="AI1365" s="28"/>
      <c r="AJ1365" s="28"/>
    </row>
    <row r="1366" spans="34:36" x14ac:dyDescent="0.25">
      <c r="AH1366" s="25"/>
      <c r="AI1366" s="28"/>
      <c r="AJ1366" s="28"/>
    </row>
    <row r="1367" spans="34:36" x14ac:dyDescent="0.25">
      <c r="AH1367" s="25"/>
      <c r="AI1367" s="28"/>
      <c r="AJ1367" s="28"/>
    </row>
    <row r="1368" spans="34:36" x14ac:dyDescent="0.25">
      <c r="AH1368" s="25"/>
      <c r="AI1368" s="28"/>
      <c r="AJ1368" s="28"/>
    </row>
    <row r="1369" spans="34:36" x14ac:dyDescent="0.25">
      <c r="AH1369" s="25"/>
      <c r="AI1369" s="28"/>
      <c r="AJ1369" s="28"/>
    </row>
    <row r="1370" spans="34:36" x14ac:dyDescent="0.25">
      <c r="AH1370" s="25"/>
      <c r="AI1370" s="28"/>
      <c r="AJ1370" s="28"/>
    </row>
    <row r="1371" spans="34:36" x14ac:dyDescent="0.25">
      <c r="AH1371" s="25"/>
      <c r="AI1371" s="28"/>
      <c r="AJ1371" s="28"/>
    </row>
    <row r="1372" spans="34:36" x14ac:dyDescent="0.25">
      <c r="AH1372" s="25"/>
      <c r="AI1372" s="28"/>
      <c r="AJ1372" s="28"/>
    </row>
    <row r="1373" spans="34:36" x14ac:dyDescent="0.25">
      <c r="AH1373" s="25"/>
      <c r="AI1373" s="28"/>
      <c r="AJ1373" s="28"/>
    </row>
    <row r="1374" spans="34:36" x14ac:dyDescent="0.25">
      <c r="AH1374" s="25"/>
      <c r="AI1374" s="28"/>
      <c r="AJ1374" s="28"/>
    </row>
    <row r="1375" spans="34:36" x14ac:dyDescent="0.25">
      <c r="AH1375" s="25"/>
      <c r="AI1375" s="28"/>
      <c r="AJ1375" s="28"/>
    </row>
    <row r="1376" spans="34:36" x14ac:dyDescent="0.25">
      <c r="AH1376" s="25"/>
      <c r="AI1376" s="28"/>
      <c r="AJ1376" s="28"/>
    </row>
    <row r="1377" spans="34:36" x14ac:dyDescent="0.25">
      <c r="AH1377" s="25"/>
      <c r="AI1377" s="28"/>
      <c r="AJ1377" s="28"/>
    </row>
    <row r="1378" spans="34:36" x14ac:dyDescent="0.25">
      <c r="AH1378" s="25"/>
      <c r="AI1378" s="28"/>
      <c r="AJ1378" s="28"/>
    </row>
    <row r="1379" spans="34:36" x14ac:dyDescent="0.25">
      <c r="AH1379" s="25"/>
      <c r="AI1379" s="28"/>
      <c r="AJ1379" s="28"/>
    </row>
    <row r="1380" spans="34:36" x14ac:dyDescent="0.25">
      <c r="AH1380" s="25"/>
      <c r="AI1380" s="28"/>
      <c r="AJ1380" s="28"/>
    </row>
    <row r="1381" spans="34:36" x14ac:dyDescent="0.25">
      <c r="AH1381" s="25"/>
      <c r="AI1381" s="28"/>
      <c r="AJ1381" s="28"/>
    </row>
    <row r="1382" spans="34:36" x14ac:dyDescent="0.25">
      <c r="AH1382" s="25"/>
      <c r="AI1382" s="28"/>
      <c r="AJ1382" s="28"/>
    </row>
    <row r="1383" spans="34:36" x14ac:dyDescent="0.25">
      <c r="AH1383" s="25"/>
      <c r="AI1383" s="28"/>
      <c r="AJ1383" s="28"/>
    </row>
    <row r="1384" spans="34:36" x14ac:dyDescent="0.25">
      <c r="AH1384" s="25"/>
      <c r="AI1384" s="28"/>
      <c r="AJ1384" s="28"/>
    </row>
    <row r="1385" spans="34:36" x14ac:dyDescent="0.25">
      <c r="AH1385" s="25"/>
      <c r="AI1385" s="28"/>
      <c r="AJ1385" s="28"/>
    </row>
    <row r="1386" spans="34:36" x14ac:dyDescent="0.25">
      <c r="AH1386" s="25"/>
      <c r="AI1386" s="28"/>
      <c r="AJ1386" s="28"/>
    </row>
    <row r="1387" spans="34:36" x14ac:dyDescent="0.25">
      <c r="AH1387" s="25"/>
      <c r="AI1387" s="28"/>
      <c r="AJ1387" s="28"/>
    </row>
    <row r="1388" spans="34:36" x14ac:dyDescent="0.25">
      <c r="AH1388" s="25"/>
      <c r="AI1388" s="28"/>
      <c r="AJ1388" s="28"/>
    </row>
    <row r="1389" spans="34:36" x14ac:dyDescent="0.25">
      <c r="AH1389" s="25"/>
      <c r="AI1389" s="28"/>
      <c r="AJ1389" s="28"/>
    </row>
    <row r="1390" spans="34:36" x14ac:dyDescent="0.25">
      <c r="AH1390" s="25"/>
      <c r="AI1390" s="28"/>
      <c r="AJ1390" s="28"/>
    </row>
    <row r="1391" spans="34:36" x14ac:dyDescent="0.25">
      <c r="AH1391" s="25"/>
      <c r="AI1391" s="28"/>
      <c r="AJ1391" s="28"/>
    </row>
    <row r="1392" spans="34:36" x14ac:dyDescent="0.25">
      <c r="AH1392" s="25"/>
      <c r="AI1392" s="28"/>
      <c r="AJ1392" s="28"/>
    </row>
    <row r="1393" spans="34:36" x14ac:dyDescent="0.25">
      <c r="AH1393" s="25"/>
      <c r="AI1393" s="28"/>
      <c r="AJ1393" s="28"/>
    </row>
    <row r="1394" spans="34:36" x14ac:dyDescent="0.25">
      <c r="AH1394" s="25"/>
      <c r="AI1394" s="28"/>
      <c r="AJ1394" s="28"/>
    </row>
    <row r="1395" spans="34:36" x14ac:dyDescent="0.25">
      <c r="AH1395" s="25"/>
      <c r="AI1395" s="28"/>
      <c r="AJ1395" s="28"/>
    </row>
    <row r="1396" spans="34:36" x14ac:dyDescent="0.25">
      <c r="AH1396" s="25"/>
      <c r="AI1396" s="28"/>
      <c r="AJ1396" s="28"/>
    </row>
    <row r="1397" spans="34:36" x14ac:dyDescent="0.25">
      <c r="AH1397" s="25"/>
      <c r="AI1397" s="28"/>
      <c r="AJ1397" s="28"/>
    </row>
    <row r="1398" spans="34:36" x14ac:dyDescent="0.25">
      <c r="AH1398" s="25"/>
      <c r="AI1398" s="28"/>
      <c r="AJ1398" s="28"/>
    </row>
    <row r="1399" spans="34:36" x14ac:dyDescent="0.25">
      <c r="AH1399" s="25"/>
      <c r="AI1399" s="28"/>
      <c r="AJ1399" s="28"/>
    </row>
    <row r="1400" spans="34:36" x14ac:dyDescent="0.25">
      <c r="AH1400" s="25"/>
      <c r="AI1400" s="28"/>
      <c r="AJ1400" s="28"/>
    </row>
    <row r="1401" spans="34:36" x14ac:dyDescent="0.25">
      <c r="AH1401" s="25"/>
      <c r="AI1401" s="28"/>
      <c r="AJ1401" s="28"/>
    </row>
    <row r="1402" spans="34:36" x14ac:dyDescent="0.25">
      <c r="AH1402" s="25"/>
      <c r="AI1402" s="28"/>
      <c r="AJ1402" s="28"/>
    </row>
    <row r="1403" spans="34:36" x14ac:dyDescent="0.25">
      <c r="AH1403" s="25"/>
      <c r="AI1403" s="28"/>
      <c r="AJ1403" s="28"/>
    </row>
    <row r="1404" spans="34:36" x14ac:dyDescent="0.25">
      <c r="AH1404" s="25"/>
      <c r="AI1404" s="28"/>
      <c r="AJ1404" s="28"/>
    </row>
    <row r="1405" spans="34:36" x14ac:dyDescent="0.25">
      <c r="AH1405" s="25"/>
      <c r="AI1405" s="28"/>
      <c r="AJ1405" s="28"/>
    </row>
    <row r="1406" spans="34:36" x14ac:dyDescent="0.25">
      <c r="AH1406" s="25"/>
      <c r="AI1406" s="28"/>
      <c r="AJ1406" s="28"/>
    </row>
    <row r="1407" spans="34:36" x14ac:dyDescent="0.25">
      <c r="AH1407" s="25"/>
      <c r="AI1407" s="28"/>
      <c r="AJ1407" s="28"/>
    </row>
    <row r="1408" spans="34:36" x14ac:dyDescent="0.25">
      <c r="AH1408" s="25"/>
      <c r="AI1408" s="28"/>
      <c r="AJ1408" s="28"/>
    </row>
    <row r="1409" spans="34:36" x14ac:dyDescent="0.25">
      <c r="AH1409" s="25"/>
      <c r="AI1409" s="28"/>
      <c r="AJ1409" s="28"/>
    </row>
    <row r="1410" spans="34:36" x14ac:dyDescent="0.25">
      <c r="AH1410" s="25"/>
      <c r="AI1410" s="28"/>
      <c r="AJ1410" s="28"/>
    </row>
    <row r="1411" spans="34:36" x14ac:dyDescent="0.25">
      <c r="AH1411" s="25"/>
      <c r="AI1411" s="28"/>
      <c r="AJ1411" s="28"/>
    </row>
    <row r="1412" spans="34:36" x14ac:dyDescent="0.25">
      <c r="AH1412" s="25"/>
      <c r="AI1412" s="28"/>
      <c r="AJ1412" s="28"/>
    </row>
    <row r="1413" spans="34:36" x14ac:dyDescent="0.25">
      <c r="AH1413" s="25"/>
      <c r="AI1413" s="28"/>
      <c r="AJ1413" s="28"/>
    </row>
    <row r="1414" spans="34:36" x14ac:dyDescent="0.25">
      <c r="AH1414" s="25"/>
      <c r="AI1414" s="28"/>
      <c r="AJ1414" s="28"/>
    </row>
    <row r="1415" spans="34:36" x14ac:dyDescent="0.25">
      <c r="AH1415" s="25"/>
      <c r="AI1415" s="28"/>
      <c r="AJ1415" s="28"/>
    </row>
    <row r="1416" spans="34:36" x14ac:dyDescent="0.25">
      <c r="AH1416" s="25"/>
      <c r="AI1416" s="28"/>
      <c r="AJ1416" s="28"/>
    </row>
    <row r="1417" spans="34:36" x14ac:dyDescent="0.25">
      <c r="AH1417" s="25"/>
      <c r="AI1417" s="28"/>
      <c r="AJ1417" s="28"/>
    </row>
    <row r="1418" spans="34:36" x14ac:dyDescent="0.25">
      <c r="AH1418" s="25"/>
      <c r="AI1418" s="28"/>
      <c r="AJ1418" s="28"/>
    </row>
    <row r="1419" spans="34:36" x14ac:dyDescent="0.25">
      <c r="AH1419" s="25"/>
      <c r="AI1419" s="28"/>
      <c r="AJ1419" s="28"/>
    </row>
    <row r="1420" spans="34:36" x14ac:dyDescent="0.25">
      <c r="AH1420" s="25"/>
      <c r="AI1420" s="28"/>
      <c r="AJ1420" s="28"/>
    </row>
    <row r="1421" spans="34:36" x14ac:dyDescent="0.25">
      <c r="AH1421" s="25"/>
      <c r="AI1421" s="28"/>
      <c r="AJ1421" s="28"/>
    </row>
    <row r="1422" spans="34:36" x14ac:dyDescent="0.25">
      <c r="AH1422" s="25"/>
      <c r="AI1422" s="28"/>
      <c r="AJ1422" s="28"/>
    </row>
    <row r="1423" spans="34:36" x14ac:dyDescent="0.25">
      <c r="AH1423" s="25"/>
      <c r="AI1423" s="28"/>
      <c r="AJ1423" s="28"/>
    </row>
    <row r="1424" spans="34:36" x14ac:dyDescent="0.25">
      <c r="AH1424" s="25"/>
      <c r="AI1424" s="28"/>
      <c r="AJ1424" s="28"/>
    </row>
    <row r="1425" spans="34:36" x14ac:dyDescent="0.25">
      <c r="AH1425" s="25"/>
      <c r="AI1425" s="28"/>
      <c r="AJ1425" s="28"/>
    </row>
    <row r="1426" spans="34:36" x14ac:dyDescent="0.25">
      <c r="AH1426" s="25"/>
      <c r="AI1426" s="28"/>
      <c r="AJ1426" s="28"/>
    </row>
    <row r="1427" spans="34:36" x14ac:dyDescent="0.25">
      <c r="AH1427" s="25"/>
      <c r="AI1427" s="28"/>
      <c r="AJ1427" s="28"/>
    </row>
    <row r="1428" spans="34:36" x14ac:dyDescent="0.25">
      <c r="AH1428" s="25"/>
      <c r="AI1428" s="28"/>
      <c r="AJ1428" s="28"/>
    </row>
    <row r="1429" spans="34:36" x14ac:dyDescent="0.25">
      <c r="AH1429" s="25"/>
      <c r="AI1429" s="28"/>
      <c r="AJ1429" s="28"/>
    </row>
    <row r="1430" spans="34:36" x14ac:dyDescent="0.25">
      <c r="AH1430" s="25"/>
      <c r="AI1430" s="28"/>
      <c r="AJ1430" s="28"/>
    </row>
    <row r="1431" spans="34:36" x14ac:dyDescent="0.25">
      <c r="AH1431" s="25"/>
      <c r="AI1431" s="28"/>
      <c r="AJ1431" s="28"/>
    </row>
    <row r="1432" spans="34:36" x14ac:dyDescent="0.25">
      <c r="AH1432" s="25"/>
      <c r="AI1432" s="28"/>
      <c r="AJ1432" s="28"/>
    </row>
    <row r="1433" spans="34:36" x14ac:dyDescent="0.25">
      <c r="AH1433" s="25"/>
      <c r="AI1433" s="28"/>
      <c r="AJ1433" s="28"/>
    </row>
    <row r="1434" spans="34:36" x14ac:dyDescent="0.25">
      <c r="AH1434" s="25"/>
      <c r="AI1434" s="28"/>
      <c r="AJ1434" s="28"/>
    </row>
    <row r="1435" spans="34:36" x14ac:dyDescent="0.25">
      <c r="AH1435" s="25"/>
      <c r="AI1435" s="28"/>
      <c r="AJ1435" s="28"/>
    </row>
    <row r="1436" spans="34:36" x14ac:dyDescent="0.25">
      <c r="AH1436" s="25"/>
      <c r="AI1436" s="28"/>
      <c r="AJ1436" s="28"/>
    </row>
    <row r="1437" spans="34:36" x14ac:dyDescent="0.25">
      <c r="AH1437" s="25"/>
      <c r="AI1437" s="28"/>
      <c r="AJ1437" s="28"/>
    </row>
    <row r="1438" spans="34:36" x14ac:dyDescent="0.25">
      <c r="AH1438" s="25"/>
      <c r="AI1438" s="28"/>
      <c r="AJ1438" s="28"/>
    </row>
    <row r="1439" spans="34:36" x14ac:dyDescent="0.25">
      <c r="AH1439" s="25"/>
      <c r="AI1439" s="28"/>
      <c r="AJ1439" s="28"/>
    </row>
    <row r="1440" spans="34:36" x14ac:dyDescent="0.25">
      <c r="AH1440" s="25"/>
      <c r="AI1440" s="28"/>
      <c r="AJ1440" s="28"/>
    </row>
    <row r="1441" spans="34:36" x14ac:dyDescent="0.25">
      <c r="AH1441" s="25"/>
      <c r="AI1441" s="28"/>
      <c r="AJ1441" s="28"/>
    </row>
    <row r="1442" spans="34:36" x14ac:dyDescent="0.25">
      <c r="AH1442" s="25"/>
      <c r="AI1442" s="28"/>
      <c r="AJ1442" s="28"/>
    </row>
    <row r="1443" spans="34:36" x14ac:dyDescent="0.25">
      <c r="AH1443" s="25"/>
      <c r="AI1443" s="28"/>
      <c r="AJ1443" s="28"/>
    </row>
    <row r="1444" spans="34:36" x14ac:dyDescent="0.25">
      <c r="AH1444" s="25"/>
      <c r="AI1444" s="28"/>
      <c r="AJ1444" s="28"/>
    </row>
    <row r="1445" spans="34:36" x14ac:dyDescent="0.25">
      <c r="AH1445" s="25"/>
      <c r="AI1445" s="28"/>
      <c r="AJ1445" s="28"/>
    </row>
    <row r="1446" spans="34:36" x14ac:dyDescent="0.25">
      <c r="AH1446" s="25"/>
      <c r="AI1446" s="28"/>
      <c r="AJ1446" s="28"/>
    </row>
    <row r="1447" spans="34:36" x14ac:dyDescent="0.25">
      <c r="AH1447" s="25"/>
      <c r="AI1447" s="28"/>
      <c r="AJ1447" s="28"/>
    </row>
    <row r="1448" spans="34:36" x14ac:dyDescent="0.25">
      <c r="AH1448" s="25"/>
      <c r="AI1448" s="28"/>
      <c r="AJ1448" s="28"/>
    </row>
    <row r="1449" spans="34:36" x14ac:dyDescent="0.25">
      <c r="AH1449" s="25"/>
      <c r="AI1449" s="28"/>
      <c r="AJ1449" s="28"/>
    </row>
    <row r="1450" spans="34:36" x14ac:dyDescent="0.25">
      <c r="AH1450" s="25"/>
      <c r="AI1450" s="28"/>
      <c r="AJ1450" s="28"/>
    </row>
    <row r="1451" spans="34:36" x14ac:dyDescent="0.25">
      <c r="AH1451" s="25"/>
      <c r="AI1451" s="28"/>
      <c r="AJ1451" s="28"/>
    </row>
    <row r="1452" spans="34:36" x14ac:dyDescent="0.25">
      <c r="AH1452" s="25"/>
      <c r="AI1452" s="28"/>
      <c r="AJ1452" s="28"/>
    </row>
    <row r="1453" spans="34:36" x14ac:dyDescent="0.25">
      <c r="AH1453" s="25"/>
      <c r="AI1453" s="28"/>
      <c r="AJ1453" s="28"/>
    </row>
    <row r="1454" spans="34:36" x14ac:dyDescent="0.25">
      <c r="AH1454" s="25"/>
      <c r="AI1454" s="28"/>
      <c r="AJ1454" s="28"/>
    </row>
    <row r="1455" spans="34:36" x14ac:dyDescent="0.25">
      <c r="AH1455" s="25"/>
      <c r="AI1455" s="28"/>
      <c r="AJ1455" s="28"/>
    </row>
    <row r="1456" spans="34:36" x14ac:dyDescent="0.25">
      <c r="AH1456" s="25"/>
      <c r="AI1456" s="28"/>
      <c r="AJ1456" s="28"/>
    </row>
    <row r="1457" spans="34:36" x14ac:dyDescent="0.25">
      <c r="AH1457" s="25"/>
      <c r="AI1457" s="28"/>
      <c r="AJ1457" s="28"/>
    </row>
    <row r="1458" spans="34:36" x14ac:dyDescent="0.25">
      <c r="AH1458" s="25"/>
      <c r="AI1458" s="28"/>
      <c r="AJ1458" s="28"/>
    </row>
    <row r="1459" spans="34:36" x14ac:dyDescent="0.25">
      <c r="AH1459" s="25"/>
      <c r="AI1459" s="28"/>
      <c r="AJ1459" s="28"/>
    </row>
    <row r="1460" spans="34:36" x14ac:dyDescent="0.25">
      <c r="AH1460" s="25"/>
      <c r="AI1460" s="28"/>
      <c r="AJ1460" s="28"/>
    </row>
    <row r="1461" spans="34:36" x14ac:dyDescent="0.25">
      <c r="AH1461" s="25"/>
      <c r="AI1461" s="28"/>
      <c r="AJ1461" s="28"/>
    </row>
    <row r="1462" spans="34:36" x14ac:dyDescent="0.25">
      <c r="AH1462" s="25"/>
      <c r="AI1462" s="28"/>
      <c r="AJ1462" s="28"/>
    </row>
    <row r="1463" spans="34:36" x14ac:dyDescent="0.25">
      <c r="AH1463" s="25"/>
      <c r="AI1463" s="28"/>
      <c r="AJ1463" s="28"/>
    </row>
    <row r="1464" spans="34:36" x14ac:dyDescent="0.25">
      <c r="AH1464" s="25"/>
      <c r="AI1464" s="28"/>
      <c r="AJ1464" s="28"/>
    </row>
    <row r="1465" spans="34:36" x14ac:dyDescent="0.25">
      <c r="AH1465" s="25"/>
      <c r="AI1465" s="28"/>
      <c r="AJ1465" s="28"/>
    </row>
    <row r="1466" spans="34:36" x14ac:dyDescent="0.25">
      <c r="AH1466" s="25"/>
      <c r="AI1466" s="28"/>
      <c r="AJ1466" s="28"/>
    </row>
    <row r="1467" spans="34:36" x14ac:dyDescent="0.25">
      <c r="AH1467" s="25"/>
      <c r="AI1467" s="28"/>
      <c r="AJ1467" s="28"/>
    </row>
    <row r="1468" spans="34:36" x14ac:dyDescent="0.25">
      <c r="AH1468" s="25"/>
      <c r="AI1468" s="28"/>
      <c r="AJ1468" s="28"/>
    </row>
    <row r="1469" spans="34:36" x14ac:dyDescent="0.25">
      <c r="AH1469" s="25"/>
      <c r="AI1469" s="28"/>
      <c r="AJ1469" s="28"/>
    </row>
    <row r="1470" spans="34:36" x14ac:dyDescent="0.25">
      <c r="AH1470" s="25"/>
      <c r="AI1470" s="28"/>
      <c r="AJ1470" s="28"/>
    </row>
    <row r="1471" spans="34:36" x14ac:dyDescent="0.25">
      <c r="AH1471" s="25"/>
      <c r="AI1471" s="28"/>
      <c r="AJ1471" s="28"/>
    </row>
    <row r="1472" spans="34:36" x14ac:dyDescent="0.25">
      <c r="AH1472" s="25"/>
      <c r="AI1472" s="28"/>
      <c r="AJ1472" s="28"/>
    </row>
    <row r="1473" spans="34:36" x14ac:dyDescent="0.25">
      <c r="AH1473" s="25"/>
      <c r="AI1473" s="28"/>
      <c r="AJ1473" s="28"/>
    </row>
    <row r="1474" spans="34:36" x14ac:dyDescent="0.25">
      <c r="AH1474" s="25"/>
      <c r="AI1474" s="28"/>
      <c r="AJ1474" s="28"/>
    </row>
    <row r="1475" spans="34:36" x14ac:dyDescent="0.25">
      <c r="AH1475" s="25"/>
      <c r="AI1475" s="28"/>
      <c r="AJ1475" s="28"/>
    </row>
    <row r="1476" spans="34:36" x14ac:dyDescent="0.25">
      <c r="AH1476" s="25"/>
      <c r="AI1476" s="28"/>
      <c r="AJ1476" s="28"/>
    </row>
    <row r="1477" spans="34:36" x14ac:dyDescent="0.25">
      <c r="AH1477" s="25"/>
      <c r="AI1477" s="28"/>
      <c r="AJ1477" s="28"/>
    </row>
    <row r="1478" spans="34:36" x14ac:dyDescent="0.25">
      <c r="AH1478" s="25"/>
      <c r="AI1478" s="28"/>
      <c r="AJ1478" s="28"/>
    </row>
    <row r="1479" spans="34:36" x14ac:dyDescent="0.25">
      <c r="AH1479" s="25"/>
      <c r="AI1479" s="28"/>
      <c r="AJ1479" s="28"/>
    </row>
    <row r="1480" spans="34:36" x14ac:dyDescent="0.25">
      <c r="AH1480" s="25"/>
      <c r="AI1480" s="28"/>
      <c r="AJ1480" s="28"/>
    </row>
    <row r="1481" spans="34:36" x14ac:dyDescent="0.25">
      <c r="AH1481" s="25"/>
      <c r="AI1481" s="28"/>
      <c r="AJ1481" s="28"/>
    </row>
    <row r="1482" spans="34:36" x14ac:dyDescent="0.25">
      <c r="AH1482" s="25"/>
      <c r="AI1482" s="28"/>
      <c r="AJ1482" s="28"/>
    </row>
    <row r="1483" spans="34:36" x14ac:dyDescent="0.25">
      <c r="AH1483" s="25"/>
      <c r="AI1483" s="28"/>
      <c r="AJ1483" s="28"/>
    </row>
    <row r="1484" spans="34:36" x14ac:dyDescent="0.25">
      <c r="AH1484" s="25"/>
      <c r="AI1484" s="28"/>
      <c r="AJ1484" s="28"/>
    </row>
    <row r="1485" spans="34:36" x14ac:dyDescent="0.25">
      <c r="AH1485" s="25"/>
      <c r="AI1485" s="28"/>
      <c r="AJ1485" s="28"/>
    </row>
    <row r="1486" spans="34:36" x14ac:dyDescent="0.25">
      <c r="AH1486" s="25"/>
      <c r="AI1486" s="28"/>
      <c r="AJ1486" s="28"/>
    </row>
    <row r="1487" spans="34:36" x14ac:dyDescent="0.25">
      <c r="AH1487" s="25"/>
      <c r="AI1487" s="28"/>
      <c r="AJ1487" s="28"/>
    </row>
    <row r="1488" spans="34:36" x14ac:dyDescent="0.25">
      <c r="AH1488" s="25"/>
      <c r="AI1488" s="28"/>
      <c r="AJ1488" s="28"/>
    </row>
    <row r="1489" spans="34:36" x14ac:dyDescent="0.25">
      <c r="AH1489" s="25"/>
      <c r="AI1489" s="28"/>
      <c r="AJ1489" s="28"/>
    </row>
    <row r="1490" spans="34:36" x14ac:dyDescent="0.25">
      <c r="AH1490" s="25"/>
      <c r="AI1490" s="28"/>
      <c r="AJ1490" s="28"/>
    </row>
    <row r="1491" spans="34:36" x14ac:dyDescent="0.25">
      <c r="AH1491" s="25"/>
      <c r="AI1491" s="28"/>
      <c r="AJ1491" s="28"/>
    </row>
    <row r="1492" spans="34:36" x14ac:dyDescent="0.25">
      <c r="AH1492" s="25"/>
      <c r="AI1492" s="28"/>
      <c r="AJ1492" s="28"/>
    </row>
    <row r="1493" spans="34:36" x14ac:dyDescent="0.25">
      <c r="AH1493" s="25"/>
      <c r="AI1493" s="28"/>
      <c r="AJ1493" s="28"/>
    </row>
    <row r="1494" spans="34:36" x14ac:dyDescent="0.25">
      <c r="AH1494" s="25"/>
      <c r="AI1494" s="28"/>
      <c r="AJ1494" s="28"/>
    </row>
    <row r="1495" spans="34:36" x14ac:dyDescent="0.25">
      <c r="AH1495" s="25"/>
      <c r="AI1495" s="28"/>
      <c r="AJ1495" s="28"/>
    </row>
    <row r="1496" spans="34:36" x14ac:dyDescent="0.25">
      <c r="AH1496" s="25"/>
      <c r="AI1496" s="28"/>
      <c r="AJ1496" s="28"/>
    </row>
    <row r="1497" spans="34:36" x14ac:dyDescent="0.25">
      <c r="AH1497" s="25"/>
      <c r="AI1497" s="28"/>
      <c r="AJ1497" s="28"/>
    </row>
    <row r="1498" spans="34:36" x14ac:dyDescent="0.25">
      <c r="AH1498" s="25"/>
      <c r="AI1498" s="28"/>
      <c r="AJ1498" s="28"/>
    </row>
    <row r="1499" spans="34:36" x14ac:dyDescent="0.25">
      <c r="AH1499" s="25"/>
      <c r="AI1499" s="28"/>
      <c r="AJ1499" s="28"/>
    </row>
    <row r="1500" spans="34:36" x14ac:dyDescent="0.25">
      <c r="AH1500" s="25"/>
      <c r="AI1500" s="28"/>
      <c r="AJ1500" s="28"/>
    </row>
    <row r="1501" spans="34:36" x14ac:dyDescent="0.25">
      <c r="AH1501" s="25"/>
      <c r="AI1501" s="28"/>
      <c r="AJ1501" s="28"/>
    </row>
    <row r="1502" spans="34:36" x14ac:dyDescent="0.25">
      <c r="AH1502" s="25"/>
      <c r="AI1502" s="28"/>
      <c r="AJ1502" s="28"/>
    </row>
    <row r="1503" spans="34:36" x14ac:dyDescent="0.25">
      <c r="AH1503" s="25"/>
      <c r="AI1503" s="28"/>
      <c r="AJ1503" s="28"/>
    </row>
    <row r="1504" spans="34:36" x14ac:dyDescent="0.25">
      <c r="AH1504" s="25"/>
      <c r="AI1504" s="28"/>
      <c r="AJ1504" s="28"/>
    </row>
    <row r="1505" spans="34:36" x14ac:dyDescent="0.25">
      <c r="AH1505" s="25"/>
      <c r="AI1505" s="28"/>
      <c r="AJ1505" s="28"/>
    </row>
    <row r="1506" spans="34:36" x14ac:dyDescent="0.25">
      <c r="AH1506" s="25"/>
      <c r="AI1506" s="28"/>
      <c r="AJ1506" s="28"/>
    </row>
    <row r="1507" spans="34:36" x14ac:dyDescent="0.25">
      <c r="AH1507" s="25"/>
      <c r="AI1507" s="28"/>
      <c r="AJ1507" s="28"/>
    </row>
    <row r="1508" spans="34:36" x14ac:dyDescent="0.25">
      <c r="AH1508" s="25"/>
      <c r="AI1508" s="28"/>
      <c r="AJ1508" s="28"/>
    </row>
    <row r="1509" spans="34:36" x14ac:dyDescent="0.25">
      <c r="AH1509" s="25"/>
      <c r="AI1509" s="28"/>
      <c r="AJ1509" s="28"/>
    </row>
    <row r="1510" spans="34:36" x14ac:dyDescent="0.25">
      <c r="AH1510" s="25"/>
      <c r="AI1510" s="28"/>
      <c r="AJ1510" s="28"/>
    </row>
    <row r="1511" spans="34:36" x14ac:dyDescent="0.25">
      <c r="AH1511" s="25"/>
      <c r="AI1511" s="28"/>
      <c r="AJ1511" s="28"/>
    </row>
    <row r="1512" spans="34:36" x14ac:dyDescent="0.25">
      <c r="AH1512" s="25"/>
      <c r="AI1512" s="28"/>
      <c r="AJ1512" s="28"/>
    </row>
    <row r="1513" spans="34:36" x14ac:dyDescent="0.25">
      <c r="AH1513" s="25"/>
      <c r="AI1513" s="28"/>
      <c r="AJ1513" s="28"/>
    </row>
    <row r="1514" spans="34:36" x14ac:dyDescent="0.25">
      <c r="AH1514" s="25"/>
      <c r="AI1514" s="28"/>
      <c r="AJ1514" s="28"/>
    </row>
    <row r="1515" spans="34:36" x14ac:dyDescent="0.25">
      <c r="AH1515" s="25"/>
      <c r="AI1515" s="28"/>
      <c r="AJ1515" s="28"/>
    </row>
    <row r="1516" spans="34:36" x14ac:dyDescent="0.25">
      <c r="AH1516" s="25"/>
      <c r="AI1516" s="28"/>
      <c r="AJ1516" s="28"/>
    </row>
    <row r="1517" spans="34:36" x14ac:dyDescent="0.25">
      <c r="AH1517" s="25"/>
      <c r="AI1517" s="28"/>
      <c r="AJ1517" s="28"/>
    </row>
    <row r="1518" spans="34:36" x14ac:dyDescent="0.25">
      <c r="AH1518" s="25"/>
      <c r="AI1518" s="28"/>
      <c r="AJ1518" s="28"/>
    </row>
    <row r="1519" spans="34:36" x14ac:dyDescent="0.25">
      <c r="AH1519" s="25"/>
      <c r="AI1519" s="28"/>
      <c r="AJ1519" s="28"/>
    </row>
    <row r="1520" spans="34:36" x14ac:dyDescent="0.25">
      <c r="AH1520" s="25"/>
      <c r="AI1520" s="28"/>
      <c r="AJ1520" s="28"/>
    </row>
    <row r="1521" spans="34:36" x14ac:dyDescent="0.25">
      <c r="AH1521" s="25"/>
      <c r="AI1521" s="28"/>
      <c r="AJ1521" s="28"/>
    </row>
    <row r="1522" spans="34:36" x14ac:dyDescent="0.25">
      <c r="AH1522" s="25"/>
      <c r="AI1522" s="28"/>
      <c r="AJ1522" s="28"/>
    </row>
    <row r="1523" spans="34:36" x14ac:dyDescent="0.25">
      <c r="AH1523" s="25"/>
      <c r="AI1523" s="28"/>
      <c r="AJ1523" s="28"/>
    </row>
    <row r="1524" spans="34:36" x14ac:dyDescent="0.25">
      <c r="AH1524" s="25"/>
      <c r="AI1524" s="28"/>
      <c r="AJ1524" s="28"/>
    </row>
    <row r="1525" spans="34:36" x14ac:dyDescent="0.25">
      <c r="AH1525" s="25"/>
      <c r="AI1525" s="28"/>
      <c r="AJ1525" s="28"/>
    </row>
    <row r="1526" spans="34:36" x14ac:dyDescent="0.25">
      <c r="AH1526" s="25"/>
      <c r="AI1526" s="28"/>
      <c r="AJ1526" s="28"/>
    </row>
    <row r="1527" spans="34:36" x14ac:dyDescent="0.25">
      <c r="AH1527" s="25"/>
      <c r="AI1527" s="28"/>
      <c r="AJ1527" s="28"/>
    </row>
    <row r="1528" spans="34:36" x14ac:dyDescent="0.25">
      <c r="AH1528" s="25"/>
      <c r="AI1528" s="28"/>
      <c r="AJ1528" s="28"/>
    </row>
    <row r="1529" spans="34:36" x14ac:dyDescent="0.25">
      <c r="AH1529" s="25"/>
      <c r="AI1529" s="28"/>
      <c r="AJ1529" s="28"/>
    </row>
    <row r="1530" spans="34:36" x14ac:dyDescent="0.25">
      <c r="AH1530" s="25"/>
      <c r="AI1530" s="28"/>
      <c r="AJ1530" s="28"/>
    </row>
    <row r="1531" spans="34:36" x14ac:dyDescent="0.25">
      <c r="AH1531" s="25"/>
      <c r="AI1531" s="28"/>
      <c r="AJ1531" s="28"/>
    </row>
    <row r="1532" spans="34:36" x14ac:dyDescent="0.25">
      <c r="AH1532" s="25"/>
      <c r="AI1532" s="28"/>
      <c r="AJ1532" s="28"/>
    </row>
    <row r="1533" spans="34:36" x14ac:dyDescent="0.25">
      <c r="AH1533" s="25"/>
      <c r="AI1533" s="28"/>
      <c r="AJ1533" s="28"/>
    </row>
    <row r="1534" spans="34:36" x14ac:dyDescent="0.25">
      <c r="AH1534" s="25"/>
      <c r="AI1534" s="28"/>
      <c r="AJ1534" s="28"/>
    </row>
    <row r="1535" spans="34:36" x14ac:dyDescent="0.25">
      <c r="AH1535" s="25"/>
      <c r="AI1535" s="28"/>
      <c r="AJ1535" s="28"/>
    </row>
    <row r="1536" spans="34:36" x14ac:dyDescent="0.25">
      <c r="AH1536" s="25"/>
      <c r="AI1536" s="28"/>
      <c r="AJ1536" s="28"/>
    </row>
    <row r="1537" spans="34:36" x14ac:dyDescent="0.25">
      <c r="AH1537" s="25"/>
      <c r="AI1537" s="28"/>
      <c r="AJ1537" s="28"/>
    </row>
    <row r="1538" spans="34:36" x14ac:dyDescent="0.25">
      <c r="AH1538" s="25"/>
      <c r="AI1538" s="28"/>
      <c r="AJ1538" s="28"/>
    </row>
    <row r="1539" spans="34:36" x14ac:dyDescent="0.25">
      <c r="AH1539" s="25"/>
      <c r="AI1539" s="28"/>
      <c r="AJ1539" s="28"/>
    </row>
    <row r="1540" spans="34:36" x14ac:dyDescent="0.25">
      <c r="AH1540" s="25"/>
      <c r="AI1540" s="28"/>
      <c r="AJ1540" s="28"/>
    </row>
    <row r="1541" spans="34:36" x14ac:dyDescent="0.25">
      <c r="AH1541" s="25"/>
      <c r="AI1541" s="28"/>
      <c r="AJ1541" s="28"/>
    </row>
    <row r="1542" spans="34:36" x14ac:dyDescent="0.25">
      <c r="AH1542" s="25"/>
      <c r="AI1542" s="28"/>
      <c r="AJ1542" s="28"/>
    </row>
    <row r="1543" spans="34:36" x14ac:dyDescent="0.25">
      <c r="AH1543" s="25"/>
      <c r="AI1543" s="28"/>
      <c r="AJ1543" s="28"/>
    </row>
    <row r="1544" spans="34:36" x14ac:dyDescent="0.25">
      <c r="AH1544" s="25"/>
      <c r="AI1544" s="28"/>
      <c r="AJ1544" s="28"/>
    </row>
    <row r="1545" spans="34:36" x14ac:dyDescent="0.25">
      <c r="AH1545" s="25"/>
      <c r="AI1545" s="28"/>
      <c r="AJ1545" s="28"/>
    </row>
    <row r="1546" spans="34:36" x14ac:dyDescent="0.25">
      <c r="AH1546" s="25"/>
      <c r="AI1546" s="28"/>
      <c r="AJ1546" s="28"/>
    </row>
    <row r="1547" spans="34:36" x14ac:dyDescent="0.25">
      <c r="AH1547" s="25"/>
      <c r="AI1547" s="28"/>
      <c r="AJ1547" s="28"/>
    </row>
    <row r="1548" spans="34:36" x14ac:dyDescent="0.25">
      <c r="AH1548" s="25"/>
      <c r="AI1548" s="28"/>
      <c r="AJ1548" s="28"/>
    </row>
    <row r="1549" spans="34:36" x14ac:dyDescent="0.25">
      <c r="AH1549" s="25"/>
      <c r="AI1549" s="28"/>
      <c r="AJ1549" s="28"/>
    </row>
    <row r="1550" spans="34:36" x14ac:dyDescent="0.25">
      <c r="AH1550" s="25"/>
      <c r="AI1550" s="28"/>
      <c r="AJ1550" s="28"/>
    </row>
    <row r="1551" spans="34:36" x14ac:dyDescent="0.25">
      <c r="AH1551" s="25"/>
      <c r="AI1551" s="28"/>
      <c r="AJ1551" s="28"/>
    </row>
    <row r="1552" spans="34:36" x14ac:dyDescent="0.25">
      <c r="AH1552" s="25"/>
      <c r="AI1552" s="28"/>
      <c r="AJ1552" s="28"/>
    </row>
    <row r="1553" spans="34:36" x14ac:dyDescent="0.25">
      <c r="AH1553" s="25"/>
      <c r="AI1553" s="28"/>
      <c r="AJ1553" s="28"/>
    </row>
    <row r="1554" spans="34:36" x14ac:dyDescent="0.25">
      <c r="AH1554" s="25"/>
      <c r="AI1554" s="28"/>
      <c r="AJ1554" s="28"/>
    </row>
    <row r="1555" spans="34:36" x14ac:dyDescent="0.25">
      <c r="AH1555" s="25"/>
      <c r="AI1555" s="28"/>
      <c r="AJ1555" s="28"/>
    </row>
    <row r="1556" spans="34:36" x14ac:dyDescent="0.25">
      <c r="AH1556" s="25"/>
      <c r="AI1556" s="28"/>
      <c r="AJ1556" s="28"/>
    </row>
    <row r="1557" spans="34:36" x14ac:dyDescent="0.25">
      <c r="AH1557" s="25"/>
      <c r="AI1557" s="28"/>
      <c r="AJ1557" s="28"/>
    </row>
    <row r="1558" spans="34:36" x14ac:dyDescent="0.25">
      <c r="AH1558" s="25"/>
      <c r="AI1558" s="28"/>
      <c r="AJ1558" s="28"/>
    </row>
    <row r="1559" spans="34:36" x14ac:dyDescent="0.25">
      <c r="AH1559" s="25"/>
      <c r="AI1559" s="28"/>
      <c r="AJ1559" s="28"/>
    </row>
    <row r="1560" spans="34:36" x14ac:dyDescent="0.25">
      <c r="AH1560" s="25"/>
      <c r="AI1560" s="28"/>
      <c r="AJ1560" s="28"/>
    </row>
    <row r="1561" spans="34:36" x14ac:dyDescent="0.25">
      <c r="AH1561" s="25"/>
      <c r="AI1561" s="28"/>
      <c r="AJ1561" s="28"/>
    </row>
    <row r="1562" spans="34:36" x14ac:dyDescent="0.25">
      <c r="AH1562" s="25"/>
      <c r="AI1562" s="28"/>
      <c r="AJ1562" s="28"/>
    </row>
    <row r="1563" spans="34:36" x14ac:dyDescent="0.25">
      <c r="AH1563" s="25"/>
      <c r="AI1563" s="28"/>
      <c r="AJ1563" s="28"/>
    </row>
    <row r="1564" spans="34:36" x14ac:dyDescent="0.25">
      <c r="AH1564" s="25"/>
      <c r="AI1564" s="28"/>
      <c r="AJ1564" s="28"/>
    </row>
    <row r="1565" spans="34:36" x14ac:dyDescent="0.25">
      <c r="AH1565" s="25"/>
      <c r="AI1565" s="28"/>
      <c r="AJ1565" s="28"/>
    </row>
    <row r="1566" spans="34:36" x14ac:dyDescent="0.25">
      <c r="AH1566" s="25"/>
      <c r="AI1566" s="28"/>
      <c r="AJ1566" s="28"/>
    </row>
    <row r="1567" spans="34:36" x14ac:dyDescent="0.25">
      <c r="AH1567" s="25"/>
      <c r="AI1567" s="28"/>
      <c r="AJ1567" s="28"/>
    </row>
    <row r="1568" spans="34:36" x14ac:dyDescent="0.25">
      <c r="AH1568" s="25"/>
      <c r="AI1568" s="28"/>
      <c r="AJ1568" s="28"/>
    </row>
    <row r="1569" spans="34:36" x14ac:dyDescent="0.25">
      <c r="AH1569" s="25"/>
      <c r="AI1569" s="28"/>
      <c r="AJ1569" s="28"/>
    </row>
    <row r="1570" spans="34:36" x14ac:dyDescent="0.25">
      <c r="AH1570" s="25"/>
      <c r="AI1570" s="28"/>
      <c r="AJ1570" s="28"/>
    </row>
    <row r="1571" spans="34:36" x14ac:dyDescent="0.25">
      <c r="AH1571" s="25"/>
      <c r="AI1571" s="28"/>
      <c r="AJ1571" s="28"/>
    </row>
    <row r="1572" spans="34:36" x14ac:dyDescent="0.25">
      <c r="AH1572" s="25"/>
      <c r="AI1572" s="28"/>
      <c r="AJ1572" s="28"/>
    </row>
    <row r="1573" spans="34:36" x14ac:dyDescent="0.25">
      <c r="AH1573" s="25"/>
      <c r="AI1573" s="28"/>
      <c r="AJ1573" s="28"/>
    </row>
    <row r="1574" spans="34:36" x14ac:dyDescent="0.25">
      <c r="AH1574" s="25"/>
      <c r="AI1574" s="28"/>
      <c r="AJ1574" s="28"/>
    </row>
    <row r="1575" spans="34:36" x14ac:dyDescent="0.25">
      <c r="AH1575" s="25"/>
      <c r="AI1575" s="28"/>
      <c r="AJ1575" s="28"/>
    </row>
    <row r="1576" spans="34:36" x14ac:dyDescent="0.25">
      <c r="AH1576" s="25"/>
      <c r="AI1576" s="28"/>
      <c r="AJ1576" s="28"/>
    </row>
    <row r="1577" spans="34:36" x14ac:dyDescent="0.25">
      <c r="AH1577" s="25"/>
      <c r="AI1577" s="28"/>
      <c r="AJ1577" s="28"/>
    </row>
    <row r="1578" spans="34:36" x14ac:dyDescent="0.25">
      <c r="AH1578" s="25"/>
      <c r="AI1578" s="28"/>
      <c r="AJ1578" s="28"/>
    </row>
    <row r="1579" spans="34:36" x14ac:dyDescent="0.25">
      <c r="AH1579" s="25"/>
      <c r="AI1579" s="28"/>
      <c r="AJ1579" s="28"/>
    </row>
    <row r="1580" spans="34:36" x14ac:dyDescent="0.25">
      <c r="AH1580" s="25"/>
      <c r="AI1580" s="28"/>
      <c r="AJ1580" s="28"/>
    </row>
    <row r="1581" spans="34:36" x14ac:dyDescent="0.25">
      <c r="AH1581" s="25"/>
      <c r="AI1581" s="28"/>
      <c r="AJ1581" s="28"/>
    </row>
    <row r="1582" spans="34:36" x14ac:dyDescent="0.25">
      <c r="AH1582" s="25"/>
      <c r="AI1582" s="28"/>
      <c r="AJ1582" s="28"/>
    </row>
    <row r="1583" spans="34:36" x14ac:dyDescent="0.25">
      <c r="AH1583" s="25"/>
      <c r="AI1583" s="28"/>
      <c r="AJ1583" s="28"/>
    </row>
    <row r="1584" spans="34:36" x14ac:dyDescent="0.25">
      <c r="AH1584" s="25"/>
      <c r="AI1584" s="28"/>
      <c r="AJ1584" s="28"/>
    </row>
    <row r="1585" spans="34:36" x14ac:dyDescent="0.25">
      <c r="AH1585" s="25"/>
      <c r="AI1585" s="28"/>
      <c r="AJ1585" s="28"/>
    </row>
    <row r="1586" spans="34:36" x14ac:dyDescent="0.25">
      <c r="AH1586" s="25"/>
      <c r="AI1586" s="28"/>
      <c r="AJ1586" s="28"/>
    </row>
    <row r="1587" spans="34:36" x14ac:dyDescent="0.25">
      <c r="AH1587" s="25"/>
      <c r="AI1587" s="28"/>
      <c r="AJ1587" s="28"/>
    </row>
    <row r="1588" spans="34:36" x14ac:dyDescent="0.25">
      <c r="AH1588" s="25"/>
      <c r="AI1588" s="28"/>
      <c r="AJ1588" s="28"/>
    </row>
    <row r="1589" spans="34:36" x14ac:dyDescent="0.25">
      <c r="AH1589" s="25"/>
      <c r="AI1589" s="28"/>
      <c r="AJ1589" s="28"/>
    </row>
    <row r="1590" spans="34:36" x14ac:dyDescent="0.25">
      <c r="AH1590" s="25"/>
      <c r="AI1590" s="28"/>
      <c r="AJ1590" s="28"/>
    </row>
    <row r="1591" spans="34:36" x14ac:dyDescent="0.25">
      <c r="AH1591" s="25"/>
      <c r="AI1591" s="28"/>
      <c r="AJ1591" s="28"/>
    </row>
    <row r="1592" spans="34:36" x14ac:dyDescent="0.25">
      <c r="AH1592" s="25"/>
      <c r="AI1592" s="28"/>
      <c r="AJ1592" s="28"/>
    </row>
    <row r="1593" spans="34:36" x14ac:dyDescent="0.25">
      <c r="AH1593" s="25"/>
      <c r="AI1593" s="28"/>
      <c r="AJ1593" s="28"/>
    </row>
    <row r="1594" spans="34:36" x14ac:dyDescent="0.25">
      <c r="AH1594" s="25"/>
      <c r="AI1594" s="28"/>
      <c r="AJ1594" s="28"/>
    </row>
    <row r="1595" spans="34:36" x14ac:dyDescent="0.25">
      <c r="AH1595" s="25"/>
      <c r="AI1595" s="28"/>
      <c r="AJ1595" s="28"/>
    </row>
    <row r="1596" spans="34:36" x14ac:dyDescent="0.25">
      <c r="AH1596" s="25"/>
      <c r="AI1596" s="28"/>
      <c r="AJ1596" s="28"/>
    </row>
    <row r="1597" spans="34:36" x14ac:dyDescent="0.25">
      <c r="AH1597" s="25"/>
      <c r="AI1597" s="28"/>
      <c r="AJ1597" s="28"/>
    </row>
    <row r="1598" spans="34:36" x14ac:dyDescent="0.25">
      <c r="AH1598" s="25"/>
      <c r="AI1598" s="28"/>
      <c r="AJ1598" s="28"/>
    </row>
    <row r="1599" spans="34:36" x14ac:dyDescent="0.25">
      <c r="AH1599" s="25"/>
      <c r="AI1599" s="28"/>
      <c r="AJ1599" s="28"/>
    </row>
    <row r="1600" spans="34:36" x14ac:dyDescent="0.25">
      <c r="AH1600" s="25"/>
      <c r="AI1600" s="28"/>
      <c r="AJ1600" s="28"/>
    </row>
    <row r="1601" spans="34:36" x14ac:dyDescent="0.25">
      <c r="AH1601" s="25"/>
      <c r="AI1601" s="28"/>
      <c r="AJ1601" s="28"/>
    </row>
    <row r="1602" spans="34:36" x14ac:dyDescent="0.25">
      <c r="AH1602" s="25"/>
      <c r="AI1602" s="28"/>
      <c r="AJ1602" s="28"/>
    </row>
    <row r="1603" spans="34:36" x14ac:dyDescent="0.25">
      <c r="AH1603" s="25"/>
      <c r="AI1603" s="28"/>
      <c r="AJ1603" s="28"/>
    </row>
    <row r="1604" spans="34:36" x14ac:dyDescent="0.25">
      <c r="AH1604" s="25"/>
      <c r="AI1604" s="28"/>
      <c r="AJ1604" s="28"/>
    </row>
    <row r="1605" spans="34:36" x14ac:dyDescent="0.25">
      <c r="AH1605" s="25"/>
      <c r="AI1605" s="28"/>
      <c r="AJ1605" s="28"/>
    </row>
    <row r="1606" spans="34:36" x14ac:dyDescent="0.25">
      <c r="AH1606" s="25"/>
      <c r="AI1606" s="28"/>
      <c r="AJ1606" s="28"/>
    </row>
    <row r="1607" spans="34:36" x14ac:dyDescent="0.25">
      <c r="AH1607" s="25"/>
      <c r="AI1607" s="28"/>
      <c r="AJ1607" s="28"/>
    </row>
    <row r="1608" spans="34:36" x14ac:dyDescent="0.25">
      <c r="AH1608" s="25"/>
      <c r="AI1608" s="28"/>
      <c r="AJ1608" s="28"/>
    </row>
    <row r="1609" spans="34:36" x14ac:dyDescent="0.25">
      <c r="AH1609" s="25"/>
      <c r="AI1609" s="28"/>
      <c r="AJ1609" s="28"/>
    </row>
    <row r="1610" spans="34:36" x14ac:dyDescent="0.25">
      <c r="AH1610" s="25"/>
      <c r="AI1610" s="28"/>
      <c r="AJ1610" s="28"/>
    </row>
    <row r="1611" spans="34:36" x14ac:dyDescent="0.25">
      <c r="AH1611" s="25"/>
      <c r="AI1611" s="28"/>
      <c r="AJ1611" s="28"/>
    </row>
    <row r="1612" spans="34:36" x14ac:dyDescent="0.25">
      <c r="AH1612" s="25"/>
      <c r="AI1612" s="28"/>
      <c r="AJ1612" s="28"/>
    </row>
    <row r="1613" spans="34:36" x14ac:dyDescent="0.25">
      <c r="AH1613" s="25"/>
      <c r="AI1613" s="28"/>
      <c r="AJ1613" s="28"/>
    </row>
    <row r="1614" spans="34:36" x14ac:dyDescent="0.25">
      <c r="AH1614" s="25"/>
      <c r="AI1614" s="28"/>
      <c r="AJ1614" s="28"/>
    </row>
    <row r="1615" spans="34:36" x14ac:dyDescent="0.25">
      <c r="AH1615" s="25"/>
      <c r="AI1615" s="28"/>
      <c r="AJ1615" s="28"/>
    </row>
    <row r="1616" spans="34:36" x14ac:dyDescent="0.25">
      <c r="AH1616" s="25"/>
      <c r="AI1616" s="28"/>
      <c r="AJ1616" s="28"/>
    </row>
    <row r="1617" spans="34:36" x14ac:dyDescent="0.25">
      <c r="AH1617" s="25"/>
      <c r="AI1617" s="28"/>
      <c r="AJ1617" s="28"/>
    </row>
    <row r="1618" spans="34:36" x14ac:dyDescent="0.25">
      <c r="AH1618" s="25"/>
      <c r="AI1618" s="28"/>
      <c r="AJ1618" s="28"/>
    </row>
    <row r="1619" spans="34:36" x14ac:dyDescent="0.25">
      <c r="AH1619" s="25"/>
      <c r="AI1619" s="28"/>
      <c r="AJ1619" s="28"/>
    </row>
    <row r="1620" spans="34:36" x14ac:dyDescent="0.25">
      <c r="AH1620" s="25"/>
      <c r="AI1620" s="28"/>
      <c r="AJ1620" s="28"/>
    </row>
    <row r="1621" spans="34:36" x14ac:dyDescent="0.25">
      <c r="AH1621" s="25"/>
      <c r="AI1621" s="28"/>
      <c r="AJ1621" s="28"/>
    </row>
    <row r="1622" spans="34:36" x14ac:dyDescent="0.25">
      <c r="AH1622" s="25"/>
      <c r="AI1622" s="28"/>
      <c r="AJ1622" s="28"/>
    </row>
    <row r="1623" spans="34:36" x14ac:dyDescent="0.25">
      <c r="AH1623" s="25"/>
      <c r="AI1623" s="28"/>
      <c r="AJ1623" s="28"/>
    </row>
    <row r="1624" spans="34:36" x14ac:dyDescent="0.25">
      <c r="AH1624" s="25"/>
      <c r="AI1624" s="28"/>
      <c r="AJ1624" s="28"/>
    </row>
    <row r="1625" spans="34:36" x14ac:dyDescent="0.25">
      <c r="AH1625" s="25"/>
      <c r="AI1625" s="28"/>
      <c r="AJ1625" s="28"/>
    </row>
    <row r="1626" spans="34:36" x14ac:dyDescent="0.25">
      <c r="AH1626" s="25"/>
      <c r="AI1626" s="28"/>
      <c r="AJ1626" s="28"/>
    </row>
    <row r="1627" spans="34:36" x14ac:dyDescent="0.25">
      <c r="AH1627" s="25"/>
      <c r="AI1627" s="28"/>
      <c r="AJ1627" s="28"/>
    </row>
    <row r="1628" spans="34:36" x14ac:dyDescent="0.25">
      <c r="AH1628" s="25"/>
      <c r="AI1628" s="28"/>
      <c r="AJ1628" s="28"/>
    </row>
    <row r="1629" spans="34:36" x14ac:dyDescent="0.25">
      <c r="AH1629" s="25"/>
      <c r="AI1629" s="28"/>
      <c r="AJ1629" s="28"/>
    </row>
    <row r="1630" spans="34:36" x14ac:dyDescent="0.25">
      <c r="AH1630" s="25"/>
      <c r="AI1630" s="28"/>
      <c r="AJ1630" s="28"/>
    </row>
    <row r="1631" spans="34:36" x14ac:dyDescent="0.25">
      <c r="AH1631" s="25"/>
      <c r="AI1631" s="28"/>
      <c r="AJ1631" s="28"/>
    </row>
    <row r="1632" spans="34:36" x14ac:dyDescent="0.25">
      <c r="AH1632" s="25"/>
      <c r="AI1632" s="28"/>
      <c r="AJ1632" s="28"/>
    </row>
    <row r="1633" spans="34:36" x14ac:dyDescent="0.25">
      <c r="AH1633" s="25"/>
      <c r="AI1633" s="28"/>
      <c r="AJ1633" s="28"/>
    </row>
    <row r="1634" spans="34:36" x14ac:dyDescent="0.25">
      <c r="AH1634" s="25"/>
      <c r="AI1634" s="28"/>
      <c r="AJ1634" s="28"/>
    </row>
    <row r="1635" spans="34:36" x14ac:dyDescent="0.25">
      <c r="AH1635" s="25"/>
      <c r="AI1635" s="28"/>
      <c r="AJ1635" s="28"/>
    </row>
    <row r="1636" spans="34:36" x14ac:dyDescent="0.25">
      <c r="AH1636" s="25"/>
      <c r="AI1636" s="28"/>
      <c r="AJ1636" s="28"/>
    </row>
    <row r="1637" spans="34:36" x14ac:dyDescent="0.25">
      <c r="AH1637" s="25"/>
      <c r="AI1637" s="28"/>
      <c r="AJ1637" s="28"/>
    </row>
    <row r="1638" spans="34:36" x14ac:dyDescent="0.25">
      <c r="AH1638" s="25"/>
      <c r="AI1638" s="28"/>
      <c r="AJ1638" s="28"/>
    </row>
    <row r="1639" spans="34:36" x14ac:dyDescent="0.25">
      <c r="AH1639" s="25"/>
      <c r="AI1639" s="28"/>
      <c r="AJ1639" s="28"/>
    </row>
    <row r="1640" spans="34:36" x14ac:dyDescent="0.25">
      <c r="AH1640" s="25"/>
      <c r="AI1640" s="28"/>
      <c r="AJ1640" s="28"/>
    </row>
    <row r="1641" spans="34:36" x14ac:dyDescent="0.25">
      <c r="AH1641" s="25"/>
      <c r="AI1641" s="28"/>
      <c r="AJ1641" s="28"/>
    </row>
    <row r="1642" spans="34:36" x14ac:dyDescent="0.25">
      <c r="AH1642" s="25"/>
      <c r="AI1642" s="28"/>
      <c r="AJ1642" s="28"/>
    </row>
    <row r="1643" spans="34:36" x14ac:dyDescent="0.25">
      <c r="AH1643" s="25"/>
      <c r="AI1643" s="28"/>
      <c r="AJ1643" s="28"/>
    </row>
    <row r="1644" spans="34:36" x14ac:dyDescent="0.25">
      <c r="AH1644" s="25"/>
      <c r="AI1644" s="28"/>
      <c r="AJ1644" s="28"/>
    </row>
    <row r="1645" spans="34:36" x14ac:dyDescent="0.25">
      <c r="AH1645" s="25"/>
      <c r="AI1645" s="28"/>
      <c r="AJ1645" s="28"/>
    </row>
    <row r="1646" spans="34:36" x14ac:dyDescent="0.25">
      <c r="AH1646" s="25"/>
      <c r="AI1646" s="28"/>
      <c r="AJ1646" s="28"/>
    </row>
    <row r="1647" spans="34:36" x14ac:dyDescent="0.25">
      <c r="AH1647" s="25"/>
      <c r="AI1647" s="28"/>
      <c r="AJ1647" s="28"/>
    </row>
    <row r="1648" spans="34:36" x14ac:dyDescent="0.25">
      <c r="AH1648" s="25"/>
      <c r="AI1648" s="28"/>
      <c r="AJ1648" s="28"/>
    </row>
    <row r="1649" spans="34:36" x14ac:dyDescent="0.25">
      <c r="AH1649" s="25"/>
      <c r="AI1649" s="28"/>
      <c r="AJ1649" s="28"/>
    </row>
    <row r="1650" spans="34:36" x14ac:dyDescent="0.25">
      <c r="AH1650" s="25"/>
      <c r="AI1650" s="28"/>
      <c r="AJ1650" s="28"/>
    </row>
    <row r="1651" spans="34:36" x14ac:dyDescent="0.25">
      <c r="AH1651" s="25"/>
      <c r="AI1651" s="28"/>
      <c r="AJ1651" s="28"/>
    </row>
    <row r="1652" spans="34:36" x14ac:dyDescent="0.25">
      <c r="AH1652" s="25"/>
      <c r="AI1652" s="28"/>
      <c r="AJ1652" s="28"/>
    </row>
    <row r="1653" spans="34:36" x14ac:dyDescent="0.25">
      <c r="AH1653" s="25"/>
      <c r="AI1653" s="28"/>
      <c r="AJ1653" s="28"/>
    </row>
    <row r="1654" spans="34:36" x14ac:dyDescent="0.25">
      <c r="AH1654" s="25"/>
      <c r="AI1654" s="28"/>
      <c r="AJ1654" s="28"/>
    </row>
    <row r="1655" spans="34:36" x14ac:dyDescent="0.25">
      <c r="AH1655" s="25"/>
      <c r="AI1655" s="28"/>
      <c r="AJ1655" s="28"/>
    </row>
    <row r="1656" spans="34:36" x14ac:dyDescent="0.25">
      <c r="AH1656" s="25"/>
      <c r="AI1656" s="28"/>
      <c r="AJ1656" s="28"/>
    </row>
    <row r="1657" spans="34:36" x14ac:dyDescent="0.25">
      <c r="AH1657" s="25"/>
      <c r="AI1657" s="28"/>
      <c r="AJ1657" s="28"/>
    </row>
    <row r="1658" spans="34:36" x14ac:dyDescent="0.25">
      <c r="AH1658" s="25"/>
      <c r="AI1658" s="28"/>
      <c r="AJ1658" s="28"/>
    </row>
    <row r="1659" spans="34:36" x14ac:dyDescent="0.25">
      <c r="AH1659" s="25"/>
      <c r="AI1659" s="28"/>
      <c r="AJ1659" s="28"/>
    </row>
    <row r="1660" spans="34:36" x14ac:dyDescent="0.25">
      <c r="AH1660" s="25"/>
      <c r="AI1660" s="28"/>
      <c r="AJ1660" s="28"/>
    </row>
    <row r="1661" spans="34:36" x14ac:dyDescent="0.25">
      <c r="AH1661" s="25"/>
      <c r="AI1661" s="28"/>
      <c r="AJ1661" s="28"/>
    </row>
    <row r="1662" spans="34:36" x14ac:dyDescent="0.25">
      <c r="AH1662" s="25"/>
      <c r="AI1662" s="28"/>
      <c r="AJ1662" s="28"/>
    </row>
    <row r="1663" spans="34:36" x14ac:dyDescent="0.25">
      <c r="AH1663" s="25"/>
      <c r="AI1663" s="28"/>
      <c r="AJ1663" s="28"/>
    </row>
    <row r="1664" spans="34:36" x14ac:dyDescent="0.25">
      <c r="AH1664" s="25"/>
      <c r="AI1664" s="28"/>
      <c r="AJ1664" s="28"/>
    </row>
    <row r="1665" spans="34:36" x14ac:dyDescent="0.25">
      <c r="AH1665" s="25"/>
      <c r="AI1665" s="28"/>
      <c r="AJ1665" s="28"/>
    </row>
    <row r="1666" spans="34:36" x14ac:dyDescent="0.25">
      <c r="AH1666" s="25"/>
      <c r="AI1666" s="28"/>
      <c r="AJ1666" s="28"/>
    </row>
    <row r="1667" spans="34:36" x14ac:dyDescent="0.25">
      <c r="AH1667" s="25"/>
      <c r="AI1667" s="28"/>
      <c r="AJ1667" s="28"/>
    </row>
    <row r="1668" spans="34:36" x14ac:dyDescent="0.25">
      <c r="AH1668" s="25"/>
      <c r="AI1668" s="28"/>
      <c r="AJ1668" s="28"/>
    </row>
    <row r="1669" spans="34:36" x14ac:dyDescent="0.25">
      <c r="AH1669" s="25"/>
      <c r="AI1669" s="28"/>
      <c r="AJ1669" s="28"/>
    </row>
    <row r="1670" spans="34:36" x14ac:dyDescent="0.25">
      <c r="AH1670" s="25"/>
      <c r="AI1670" s="28"/>
      <c r="AJ1670" s="28"/>
    </row>
    <row r="1671" spans="34:36" x14ac:dyDescent="0.25">
      <c r="AH1671" s="25"/>
      <c r="AI1671" s="28"/>
      <c r="AJ1671" s="28"/>
    </row>
    <row r="1672" spans="34:36" x14ac:dyDescent="0.25">
      <c r="AH1672" s="25"/>
      <c r="AI1672" s="28"/>
      <c r="AJ1672" s="28"/>
    </row>
    <row r="1673" spans="34:36" x14ac:dyDescent="0.25">
      <c r="AH1673" s="25"/>
      <c r="AI1673" s="28"/>
      <c r="AJ1673" s="28"/>
    </row>
    <row r="1674" spans="34:36" x14ac:dyDescent="0.25">
      <c r="AH1674" s="25"/>
      <c r="AI1674" s="28"/>
      <c r="AJ1674" s="28"/>
    </row>
    <row r="1675" spans="34:36" x14ac:dyDescent="0.25">
      <c r="AH1675" s="25"/>
      <c r="AI1675" s="28"/>
      <c r="AJ1675" s="28"/>
    </row>
    <row r="1676" spans="34:36" x14ac:dyDescent="0.25">
      <c r="AH1676" s="25"/>
      <c r="AI1676" s="28"/>
      <c r="AJ1676" s="28"/>
    </row>
    <row r="1677" spans="34:36" x14ac:dyDescent="0.25">
      <c r="AH1677" s="25"/>
      <c r="AI1677" s="28"/>
      <c r="AJ1677" s="28"/>
    </row>
    <row r="1678" spans="34:36" x14ac:dyDescent="0.25">
      <c r="AH1678" s="25"/>
      <c r="AI1678" s="28"/>
      <c r="AJ1678" s="28"/>
    </row>
    <row r="1679" spans="34:36" x14ac:dyDescent="0.25">
      <c r="AH1679" s="25"/>
      <c r="AI1679" s="28"/>
      <c r="AJ1679" s="28"/>
    </row>
    <row r="1680" spans="34:36" x14ac:dyDescent="0.25">
      <c r="AH1680" s="25"/>
      <c r="AI1680" s="28"/>
      <c r="AJ1680" s="28"/>
    </row>
    <row r="1681" spans="34:36" x14ac:dyDescent="0.25">
      <c r="AH1681" s="25"/>
      <c r="AI1681" s="28"/>
      <c r="AJ1681" s="28"/>
    </row>
    <row r="1682" spans="34:36" x14ac:dyDescent="0.25">
      <c r="AH1682" s="25"/>
      <c r="AI1682" s="28"/>
      <c r="AJ1682" s="28"/>
    </row>
    <row r="1683" spans="34:36" x14ac:dyDescent="0.25">
      <c r="AH1683" s="25"/>
      <c r="AI1683" s="28"/>
      <c r="AJ1683" s="28"/>
    </row>
    <row r="1684" spans="34:36" x14ac:dyDescent="0.25">
      <c r="AH1684" s="25"/>
      <c r="AI1684" s="28"/>
      <c r="AJ1684" s="28"/>
    </row>
    <row r="1685" spans="34:36" x14ac:dyDescent="0.25">
      <c r="AH1685" s="25"/>
      <c r="AI1685" s="28"/>
      <c r="AJ1685" s="28"/>
    </row>
    <row r="1686" spans="34:36" x14ac:dyDescent="0.25">
      <c r="AH1686" s="25"/>
      <c r="AI1686" s="28"/>
      <c r="AJ1686" s="28"/>
    </row>
    <row r="1687" spans="34:36" x14ac:dyDescent="0.25">
      <c r="AH1687" s="25"/>
      <c r="AI1687" s="28"/>
      <c r="AJ1687" s="28"/>
    </row>
    <row r="1688" spans="34:36" x14ac:dyDescent="0.25">
      <c r="AH1688" s="25"/>
      <c r="AI1688" s="28"/>
      <c r="AJ1688" s="28"/>
    </row>
    <row r="1689" spans="34:36" x14ac:dyDescent="0.25">
      <c r="AH1689" s="25"/>
      <c r="AI1689" s="28"/>
      <c r="AJ1689" s="28"/>
    </row>
    <row r="1690" spans="34:36" x14ac:dyDescent="0.25">
      <c r="AH1690" s="25"/>
      <c r="AI1690" s="28"/>
      <c r="AJ1690" s="28"/>
    </row>
    <row r="1691" spans="34:36" x14ac:dyDescent="0.25">
      <c r="AH1691" s="25"/>
      <c r="AI1691" s="28"/>
      <c r="AJ1691" s="28"/>
    </row>
    <row r="1692" spans="34:36" x14ac:dyDescent="0.25">
      <c r="AH1692" s="25"/>
      <c r="AI1692" s="28"/>
      <c r="AJ1692" s="28"/>
    </row>
    <row r="1693" spans="34:36" x14ac:dyDescent="0.25">
      <c r="AH1693" s="25"/>
      <c r="AI1693" s="28"/>
      <c r="AJ1693" s="28"/>
    </row>
    <row r="1694" spans="34:36" x14ac:dyDescent="0.25">
      <c r="AH1694" s="25"/>
      <c r="AI1694" s="28"/>
      <c r="AJ1694" s="28"/>
    </row>
    <row r="1695" spans="34:36" x14ac:dyDescent="0.25">
      <c r="AH1695" s="25"/>
      <c r="AI1695" s="28"/>
      <c r="AJ1695" s="28"/>
    </row>
    <row r="1696" spans="34:36" x14ac:dyDescent="0.25">
      <c r="AH1696" s="25"/>
      <c r="AI1696" s="28"/>
      <c r="AJ1696" s="28"/>
    </row>
    <row r="1697" spans="34:36" x14ac:dyDescent="0.25">
      <c r="AH1697" s="25"/>
      <c r="AI1697" s="28"/>
      <c r="AJ1697" s="28"/>
    </row>
    <row r="1698" spans="34:36" x14ac:dyDescent="0.25">
      <c r="AH1698" s="25"/>
      <c r="AI1698" s="28"/>
      <c r="AJ1698" s="28"/>
    </row>
    <row r="1699" spans="34:36" x14ac:dyDescent="0.25">
      <c r="AH1699" s="25"/>
      <c r="AI1699" s="28"/>
      <c r="AJ1699" s="28"/>
    </row>
    <row r="1700" spans="34:36" x14ac:dyDescent="0.25">
      <c r="AH1700" s="25"/>
      <c r="AI1700" s="28"/>
      <c r="AJ1700" s="28"/>
    </row>
    <row r="1701" spans="34:36" x14ac:dyDescent="0.25">
      <c r="AH1701" s="25"/>
      <c r="AI1701" s="28"/>
      <c r="AJ1701" s="28"/>
    </row>
    <row r="1702" spans="34:36" x14ac:dyDescent="0.25">
      <c r="AH1702" s="25"/>
      <c r="AI1702" s="28"/>
      <c r="AJ1702" s="28"/>
    </row>
    <row r="1703" spans="34:36" x14ac:dyDescent="0.25">
      <c r="AH1703" s="25"/>
      <c r="AI1703" s="28"/>
      <c r="AJ1703" s="28"/>
    </row>
    <row r="1704" spans="34:36" x14ac:dyDescent="0.25">
      <c r="AH1704" s="25"/>
      <c r="AI1704" s="28"/>
      <c r="AJ1704" s="28"/>
    </row>
    <row r="1705" spans="34:36" x14ac:dyDescent="0.25">
      <c r="AH1705" s="25"/>
      <c r="AI1705" s="28"/>
      <c r="AJ1705" s="28"/>
    </row>
    <row r="1706" spans="34:36" x14ac:dyDescent="0.25">
      <c r="AH1706" s="25"/>
      <c r="AI1706" s="28"/>
      <c r="AJ1706" s="28"/>
    </row>
    <row r="1707" spans="34:36" x14ac:dyDescent="0.25">
      <c r="AH1707" s="25"/>
      <c r="AI1707" s="28"/>
      <c r="AJ1707" s="28"/>
    </row>
    <row r="1708" spans="34:36" x14ac:dyDescent="0.25">
      <c r="AH1708" s="25"/>
      <c r="AI1708" s="28"/>
      <c r="AJ1708" s="28"/>
    </row>
    <row r="1709" spans="34:36" x14ac:dyDescent="0.25">
      <c r="AH1709" s="25"/>
      <c r="AI1709" s="28"/>
      <c r="AJ1709" s="28"/>
    </row>
    <row r="1710" spans="34:36" x14ac:dyDescent="0.25">
      <c r="AH1710" s="25"/>
      <c r="AI1710" s="28"/>
      <c r="AJ1710" s="28"/>
    </row>
    <row r="1711" spans="34:36" x14ac:dyDescent="0.25">
      <c r="AH1711" s="25"/>
      <c r="AI1711" s="28"/>
      <c r="AJ1711" s="28"/>
    </row>
    <row r="1712" spans="34:36" x14ac:dyDescent="0.25">
      <c r="AH1712" s="25"/>
      <c r="AI1712" s="28"/>
      <c r="AJ1712" s="28"/>
    </row>
    <row r="1713" spans="34:36" x14ac:dyDescent="0.25">
      <c r="AH1713" s="25"/>
      <c r="AI1713" s="28"/>
      <c r="AJ1713" s="28"/>
    </row>
    <row r="1714" spans="34:36" x14ac:dyDescent="0.25">
      <c r="AH1714" s="25"/>
      <c r="AI1714" s="28"/>
      <c r="AJ1714" s="28"/>
    </row>
    <row r="1715" spans="34:36" x14ac:dyDescent="0.25">
      <c r="AH1715" s="25"/>
      <c r="AI1715" s="28"/>
      <c r="AJ1715" s="28"/>
    </row>
    <row r="1716" spans="34:36" x14ac:dyDescent="0.25">
      <c r="AH1716" s="25"/>
      <c r="AI1716" s="28"/>
      <c r="AJ1716" s="28"/>
    </row>
    <row r="1717" spans="34:36" x14ac:dyDescent="0.25">
      <c r="AH1717" s="25"/>
      <c r="AI1717" s="28"/>
      <c r="AJ1717" s="28"/>
    </row>
    <row r="1718" spans="34:36" x14ac:dyDescent="0.25">
      <c r="AH1718" s="25"/>
      <c r="AI1718" s="28"/>
      <c r="AJ1718" s="28"/>
    </row>
    <row r="1719" spans="34:36" x14ac:dyDescent="0.25">
      <c r="AH1719" s="25"/>
      <c r="AI1719" s="28"/>
      <c r="AJ1719" s="28"/>
    </row>
    <row r="1720" spans="34:36" x14ac:dyDescent="0.25">
      <c r="AH1720" s="25"/>
      <c r="AI1720" s="28"/>
      <c r="AJ1720" s="28"/>
    </row>
    <row r="1721" spans="34:36" x14ac:dyDescent="0.25">
      <c r="AH1721" s="25"/>
      <c r="AI1721" s="28"/>
      <c r="AJ1721" s="28"/>
    </row>
    <row r="1722" spans="34:36" x14ac:dyDescent="0.25">
      <c r="AH1722" s="25"/>
      <c r="AI1722" s="28"/>
      <c r="AJ1722" s="28"/>
    </row>
    <row r="1723" spans="34:36" x14ac:dyDescent="0.25">
      <c r="AH1723" s="25"/>
      <c r="AI1723" s="28"/>
      <c r="AJ1723" s="28"/>
    </row>
    <row r="1724" spans="34:36" x14ac:dyDescent="0.25">
      <c r="AH1724" s="25"/>
      <c r="AI1724" s="28"/>
      <c r="AJ1724" s="28"/>
    </row>
    <row r="1725" spans="34:36" x14ac:dyDescent="0.25">
      <c r="AH1725" s="25"/>
      <c r="AI1725" s="28"/>
      <c r="AJ1725" s="28"/>
    </row>
    <row r="1726" spans="34:36" x14ac:dyDescent="0.25">
      <c r="AH1726" s="25"/>
      <c r="AI1726" s="28"/>
      <c r="AJ1726" s="28"/>
    </row>
    <row r="1727" spans="34:36" x14ac:dyDescent="0.25">
      <c r="AH1727" s="25"/>
      <c r="AI1727" s="28"/>
      <c r="AJ1727" s="28"/>
    </row>
    <row r="1728" spans="34:36" x14ac:dyDescent="0.25">
      <c r="AH1728" s="25"/>
      <c r="AI1728" s="28"/>
      <c r="AJ1728" s="28"/>
    </row>
    <row r="1729" spans="34:36" x14ac:dyDescent="0.25">
      <c r="AH1729" s="25"/>
      <c r="AI1729" s="28"/>
      <c r="AJ1729" s="28"/>
    </row>
    <row r="1730" spans="34:36" x14ac:dyDescent="0.25">
      <c r="AH1730" s="25"/>
      <c r="AI1730" s="28"/>
      <c r="AJ1730" s="28"/>
    </row>
    <row r="1731" spans="34:36" x14ac:dyDescent="0.25">
      <c r="AH1731" s="25"/>
      <c r="AI1731" s="28"/>
      <c r="AJ1731" s="28"/>
    </row>
    <row r="1732" spans="34:36" x14ac:dyDescent="0.25">
      <c r="AH1732" s="25"/>
      <c r="AI1732" s="28"/>
      <c r="AJ1732" s="28"/>
    </row>
    <row r="1733" spans="34:36" x14ac:dyDescent="0.25">
      <c r="AH1733" s="25"/>
      <c r="AI1733" s="28"/>
      <c r="AJ1733" s="28"/>
    </row>
    <row r="1734" spans="34:36" x14ac:dyDescent="0.25">
      <c r="AH1734" s="25"/>
      <c r="AI1734" s="28"/>
      <c r="AJ1734" s="28"/>
    </row>
    <row r="1735" spans="34:36" x14ac:dyDescent="0.25">
      <c r="AH1735" s="25"/>
      <c r="AI1735" s="28"/>
      <c r="AJ1735" s="28"/>
    </row>
    <row r="1736" spans="34:36" x14ac:dyDescent="0.25">
      <c r="AH1736" s="25"/>
      <c r="AI1736" s="28"/>
      <c r="AJ1736" s="28"/>
    </row>
    <row r="1737" spans="34:36" x14ac:dyDescent="0.25">
      <c r="AH1737" s="25"/>
      <c r="AI1737" s="28"/>
      <c r="AJ1737" s="28"/>
    </row>
    <row r="1738" spans="34:36" x14ac:dyDescent="0.25">
      <c r="AH1738" s="25"/>
      <c r="AI1738" s="28"/>
      <c r="AJ1738" s="28"/>
    </row>
    <row r="1739" spans="34:36" x14ac:dyDescent="0.25">
      <c r="AH1739" s="25"/>
      <c r="AI1739" s="28"/>
      <c r="AJ1739" s="28"/>
    </row>
    <row r="1740" spans="34:36" x14ac:dyDescent="0.25">
      <c r="AH1740" s="25"/>
      <c r="AI1740" s="28"/>
      <c r="AJ1740" s="28"/>
    </row>
    <row r="1741" spans="34:36" x14ac:dyDescent="0.25">
      <c r="AH1741" s="25"/>
      <c r="AI1741" s="28"/>
      <c r="AJ1741" s="28"/>
    </row>
    <row r="1742" spans="34:36" x14ac:dyDescent="0.25">
      <c r="AH1742" s="25"/>
      <c r="AI1742" s="28"/>
      <c r="AJ1742" s="28"/>
    </row>
    <row r="1743" spans="34:36" x14ac:dyDescent="0.25">
      <c r="AH1743" s="25"/>
      <c r="AI1743" s="28"/>
      <c r="AJ1743" s="28"/>
    </row>
    <row r="1744" spans="34:36" x14ac:dyDescent="0.25">
      <c r="AH1744" s="25"/>
      <c r="AI1744" s="28"/>
      <c r="AJ1744" s="28"/>
    </row>
    <row r="1745" spans="34:36" x14ac:dyDescent="0.25">
      <c r="AH1745" s="25"/>
      <c r="AI1745" s="28"/>
      <c r="AJ1745" s="28"/>
    </row>
    <row r="1746" spans="34:36" x14ac:dyDescent="0.25">
      <c r="AH1746" s="25"/>
      <c r="AI1746" s="28"/>
      <c r="AJ1746" s="28"/>
    </row>
    <row r="1747" spans="34:36" x14ac:dyDescent="0.25">
      <c r="AH1747" s="25"/>
      <c r="AI1747" s="28"/>
      <c r="AJ1747" s="28"/>
    </row>
    <row r="1748" spans="34:36" x14ac:dyDescent="0.25">
      <c r="AH1748" s="25"/>
      <c r="AI1748" s="28"/>
      <c r="AJ1748" s="28"/>
    </row>
    <row r="1749" spans="34:36" x14ac:dyDescent="0.25">
      <c r="AH1749" s="25"/>
      <c r="AI1749" s="28"/>
      <c r="AJ1749" s="28"/>
    </row>
    <row r="1750" spans="34:36" x14ac:dyDescent="0.25">
      <c r="AH1750" s="25"/>
      <c r="AI1750" s="28"/>
      <c r="AJ1750" s="28"/>
    </row>
    <row r="1751" spans="34:36" x14ac:dyDescent="0.25">
      <c r="AH1751" s="25"/>
      <c r="AI1751" s="28"/>
      <c r="AJ1751" s="28"/>
    </row>
    <row r="1752" spans="34:36" x14ac:dyDescent="0.25">
      <c r="AH1752" s="25"/>
      <c r="AI1752" s="28"/>
      <c r="AJ1752" s="28"/>
    </row>
    <row r="1753" spans="34:36" x14ac:dyDescent="0.25">
      <c r="AH1753" s="25"/>
      <c r="AI1753" s="28"/>
      <c r="AJ1753" s="28"/>
    </row>
    <row r="1754" spans="34:36" x14ac:dyDescent="0.25">
      <c r="AH1754" s="25"/>
      <c r="AI1754" s="28"/>
      <c r="AJ1754" s="28"/>
    </row>
    <row r="1755" spans="34:36" x14ac:dyDescent="0.25">
      <c r="AH1755" s="25"/>
      <c r="AI1755" s="28"/>
      <c r="AJ1755" s="28"/>
    </row>
    <row r="1756" spans="34:36" x14ac:dyDescent="0.25">
      <c r="AH1756" s="25"/>
      <c r="AI1756" s="28"/>
      <c r="AJ1756" s="28"/>
    </row>
    <row r="1757" spans="34:36" x14ac:dyDescent="0.25">
      <c r="AH1757" s="25"/>
      <c r="AI1757" s="28"/>
      <c r="AJ1757" s="28"/>
    </row>
    <row r="1758" spans="34:36" x14ac:dyDescent="0.25">
      <c r="AH1758" s="25"/>
      <c r="AI1758" s="28"/>
      <c r="AJ1758" s="28"/>
    </row>
    <row r="1759" spans="34:36" x14ac:dyDescent="0.25">
      <c r="AH1759" s="25"/>
      <c r="AI1759" s="28"/>
      <c r="AJ1759" s="28"/>
    </row>
    <row r="1760" spans="34:36" x14ac:dyDescent="0.25">
      <c r="AH1760" s="25"/>
      <c r="AI1760" s="28"/>
      <c r="AJ1760" s="28"/>
    </row>
    <row r="1761" spans="34:36" x14ac:dyDescent="0.25">
      <c r="AH1761" s="25"/>
      <c r="AI1761" s="28"/>
      <c r="AJ1761" s="28"/>
    </row>
    <row r="1762" spans="34:36" x14ac:dyDescent="0.25">
      <c r="AH1762" s="25"/>
      <c r="AI1762" s="28"/>
      <c r="AJ1762" s="28"/>
    </row>
    <row r="1763" spans="34:36" x14ac:dyDescent="0.25">
      <c r="AH1763" s="25"/>
      <c r="AI1763" s="28"/>
      <c r="AJ1763" s="28"/>
    </row>
    <row r="1764" spans="34:36" x14ac:dyDescent="0.25">
      <c r="AH1764" s="25"/>
      <c r="AI1764" s="28"/>
      <c r="AJ1764" s="28"/>
    </row>
    <row r="1765" spans="34:36" x14ac:dyDescent="0.25">
      <c r="AH1765" s="25"/>
      <c r="AI1765" s="28"/>
      <c r="AJ1765" s="28"/>
    </row>
    <row r="1766" spans="34:36" x14ac:dyDescent="0.25">
      <c r="AH1766" s="25"/>
      <c r="AI1766" s="28"/>
      <c r="AJ1766" s="28"/>
    </row>
    <row r="1767" spans="34:36" x14ac:dyDescent="0.25">
      <c r="AH1767" s="25"/>
      <c r="AI1767" s="28"/>
      <c r="AJ1767" s="28"/>
    </row>
    <row r="1768" spans="34:36" x14ac:dyDescent="0.25">
      <c r="AH1768" s="25"/>
      <c r="AI1768" s="28"/>
      <c r="AJ1768" s="28"/>
    </row>
    <row r="1769" spans="34:36" x14ac:dyDescent="0.25">
      <c r="AH1769" s="25"/>
      <c r="AI1769" s="28"/>
      <c r="AJ1769" s="28"/>
    </row>
    <row r="1770" spans="34:36" x14ac:dyDescent="0.25">
      <c r="AH1770" s="25"/>
      <c r="AI1770" s="28"/>
      <c r="AJ1770" s="28"/>
    </row>
    <row r="1771" spans="34:36" x14ac:dyDescent="0.25">
      <c r="AH1771" s="25"/>
      <c r="AI1771" s="28"/>
      <c r="AJ1771" s="28"/>
    </row>
    <row r="1772" spans="34:36" x14ac:dyDescent="0.25">
      <c r="AH1772" s="25"/>
      <c r="AI1772" s="28"/>
      <c r="AJ1772" s="28"/>
    </row>
    <row r="1773" spans="34:36" x14ac:dyDescent="0.25">
      <c r="AH1773" s="25"/>
      <c r="AI1773" s="28"/>
      <c r="AJ1773" s="28"/>
    </row>
    <row r="1774" spans="34:36" x14ac:dyDescent="0.25">
      <c r="AH1774" s="25"/>
      <c r="AI1774" s="28"/>
      <c r="AJ1774" s="28"/>
    </row>
    <row r="1775" spans="34:36" x14ac:dyDescent="0.25">
      <c r="AH1775" s="25"/>
      <c r="AI1775" s="28"/>
      <c r="AJ1775" s="28"/>
    </row>
    <row r="1776" spans="34:36" x14ac:dyDescent="0.25">
      <c r="AH1776" s="25"/>
      <c r="AI1776" s="28"/>
      <c r="AJ1776" s="28"/>
    </row>
    <row r="1777" spans="34:36" x14ac:dyDescent="0.25">
      <c r="AH1777" s="25"/>
      <c r="AI1777" s="28"/>
      <c r="AJ1777" s="28"/>
    </row>
    <row r="1778" spans="34:36" x14ac:dyDescent="0.25">
      <c r="AH1778" s="25"/>
      <c r="AI1778" s="28"/>
      <c r="AJ1778" s="28"/>
    </row>
    <row r="1779" spans="34:36" x14ac:dyDescent="0.25">
      <c r="AH1779" s="25"/>
      <c r="AI1779" s="28"/>
      <c r="AJ1779" s="28"/>
    </row>
    <row r="1780" spans="34:36" x14ac:dyDescent="0.25">
      <c r="AH1780" s="25"/>
      <c r="AI1780" s="28"/>
      <c r="AJ1780" s="28"/>
    </row>
    <row r="1781" spans="34:36" x14ac:dyDescent="0.25">
      <c r="AH1781" s="25"/>
      <c r="AI1781" s="28"/>
      <c r="AJ1781" s="28"/>
    </row>
    <row r="1782" spans="34:36" x14ac:dyDescent="0.25">
      <c r="AH1782" s="25"/>
      <c r="AI1782" s="28"/>
      <c r="AJ1782" s="28"/>
    </row>
    <row r="1783" spans="34:36" x14ac:dyDescent="0.25">
      <c r="AH1783" s="25"/>
      <c r="AI1783" s="28"/>
      <c r="AJ1783" s="28"/>
    </row>
    <row r="1784" spans="34:36" x14ac:dyDescent="0.25">
      <c r="AH1784" s="25"/>
      <c r="AI1784" s="28"/>
      <c r="AJ1784" s="28"/>
    </row>
    <row r="1785" spans="34:36" x14ac:dyDescent="0.25">
      <c r="AH1785" s="25"/>
      <c r="AI1785" s="28"/>
      <c r="AJ1785" s="28"/>
    </row>
    <row r="1786" spans="34:36" x14ac:dyDescent="0.25">
      <c r="AH1786" s="25"/>
      <c r="AI1786" s="28"/>
      <c r="AJ1786" s="28"/>
    </row>
    <row r="1787" spans="34:36" x14ac:dyDescent="0.25">
      <c r="AH1787" s="25"/>
      <c r="AI1787" s="28"/>
      <c r="AJ1787" s="28"/>
    </row>
    <row r="1788" spans="34:36" x14ac:dyDescent="0.25">
      <c r="AH1788" s="25"/>
      <c r="AI1788" s="28"/>
      <c r="AJ1788" s="28"/>
    </row>
    <row r="1789" spans="34:36" x14ac:dyDescent="0.25">
      <c r="AH1789" s="25"/>
      <c r="AI1789" s="28"/>
      <c r="AJ1789" s="28"/>
    </row>
    <row r="1790" spans="34:36" x14ac:dyDescent="0.25">
      <c r="AH1790" s="25"/>
      <c r="AI1790" s="28"/>
      <c r="AJ1790" s="28"/>
    </row>
    <row r="1791" spans="34:36" x14ac:dyDescent="0.25">
      <c r="AH1791" s="25"/>
      <c r="AI1791" s="28"/>
      <c r="AJ1791" s="28"/>
    </row>
    <row r="1792" spans="34:36" x14ac:dyDescent="0.25">
      <c r="AH1792" s="25"/>
      <c r="AI1792" s="28"/>
      <c r="AJ1792" s="28"/>
    </row>
    <row r="1793" spans="34:36" x14ac:dyDescent="0.25">
      <c r="AH1793" s="25"/>
      <c r="AI1793" s="28"/>
      <c r="AJ1793" s="28"/>
    </row>
    <row r="1794" spans="34:36" x14ac:dyDescent="0.25">
      <c r="AH1794" s="25"/>
      <c r="AI1794" s="28"/>
      <c r="AJ1794" s="28"/>
    </row>
    <row r="1795" spans="34:36" x14ac:dyDescent="0.25">
      <c r="AH1795" s="25"/>
      <c r="AI1795" s="28"/>
      <c r="AJ1795" s="28"/>
    </row>
    <row r="1796" spans="34:36" x14ac:dyDescent="0.25">
      <c r="AH1796" s="25"/>
      <c r="AI1796" s="28"/>
      <c r="AJ1796" s="28"/>
    </row>
    <row r="1797" spans="34:36" x14ac:dyDescent="0.25">
      <c r="AH1797" s="25"/>
      <c r="AI1797" s="28"/>
      <c r="AJ1797" s="28"/>
    </row>
    <row r="1798" spans="34:36" x14ac:dyDescent="0.25">
      <c r="AH1798" s="25"/>
      <c r="AI1798" s="28"/>
      <c r="AJ1798" s="28"/>
    </row>
    <row r="1799" spans="34:36" x14ac:dyDescent="0.25">
      <c r="AH1799" s="25"/>
      <c r="AI1799" s="28"/>
      <c r="AJ1799" s="28"/>
    </row>
    <row r="1800" spans="34:36" x14ac:dyDescent="0.25">
      <c r="AH1800" s="25"/>
      <c r="AI1800" s="28"/>
      <c r="AJ1800" s="28"/>
    </row>
    <row r="1801" spans="34:36" x14ac:dyDescent="0.25">
      <c r="AH1801" s="25"/>
      <c r="AI1801" s="28"/>
      <c r="AJ1801" s="28"/>
    </row>
    <row r="1802" spans="34:36" x14ac:dyDescent="0.25">
      <c r="AH1802" s="25"/>
      <c r="AI1802" s="28"/>
      <c r="AJ1802" s="28"/>
    </row>
    <row r="1803" spans="34:36" x14ac:dyDescent="0.25">
      <c r="AH1803" s="25"/>
      <c r="AI1803" s="28"/>
      <c r="AJ1803" s="28"/>
    </row>
    <row r="1804" spans="34:36" x14ac:dyDescent="0.25">
      <c r="AH1804" s="25"/>
      <c r="AI1804" s="28"/>
      <c r="AJ1804" s="28"/>
    </row>
    <row r="1805" spans="34:36" x14ac:dyDescent="0.25">
      <c r="AH1805" s="25"/>
      <c r="AI1805" s="28"/>
      <c r="AJ1805" s="28"/>
    </row>
    <row r="1806" spans="34:36" x14ac:dyDescent="0.25">
      <c r="AH1806" s="25"/>
      <c r="AI1806" s="28"/>
      <c r="AJ1806" s="28"/>
    </row>
    <row r="1807" spans="34:36" x14ac:dyDescent="0.25">
      <c r="AH1807" s="25"/>
      <c r="AI1807" s="28"/>
      <c r="AJ1807" s="28"/>
    </row>
    <row r="1808" spans="34:36" x14ac:dyDescent="0.25">
      <c r="AH1808" s="25"/>
      <c r="AI1808" s="28"/>
      <c r="AJ1808" s="28"/>
    </row>
    <row r="1809" spans="34:36" x14ac:dyDescent="0.25">
      <c r="AH1809" s="25"/>
      <c r="AI1809" s="28"/>
      <c r="AJ1809" s="28"/>
    </row>
    <row r="1810" spans="34:36" x14ac:dyDescent="0.25">
      <c r="AH1810" s="25"/>
      <c r="AI1810" s="28"/>
      <c r="AJ1810" s="28"/>
    </row>
    <row r="1811" spans="34:36" x14ac:dyDescent="0.25">
      <c r="AH1811" s="25"/>
      <c r="AI1811" s="28"/>
      <c r="AJ1811" s="28"/>
    </row>
    <row r="1812" spans="34:36" x14ac:dyDescent="0.25">
      <c r="AH1812" s="25"/>
      <c r="AI1812" s="28"/>
      <c r="AJ1812" s="28"/>
    </row>
    <row r="1813" spans="34:36" x14ac:dyDescent="0.25">
      <c r="AH1813" s="25"/>
      <c r="AI1813" s="28"/>
      <c r="AJ1813" s="28"/>
    </row>
    <row r="1814" spans="34:36" x14ac:dyDescent="0.25">
      <c r="AH1814" s="25"/>
      <c r="AI1814" s="28"/>
      <c r="AJ1814" s="28"/>
    </row>
    <row r="1815" spans="34:36" x14ac:dyDescent="0.25">
      <c r="AH1815" s="25"/>
      <c r="AI1815" s="28"/>
      <c r="AJ1815" s="28"/>
    </row>
    <row r="1816" spans="34:36" x14ac:dyDescent="0.25">
      <c r="AH1816" s="25"/>
      <c r="AI1816" s="28"/>
      <c r="AJ1816" s="28"/>
    </row>
    <row r="1817" spans="34:36" x14ac:dyDescent="0.25">
      <c r="AH1817" s="25"/>
      <c r="AI1817" s="28"/>
      <c r="AJ1817" s="28"/>
    </row>
    <row r="1818" spans="34:36" x14ac:dyDescent="0.25">
      <c r="AH1818" s="25"/>
      <c r="AI1818" s="28"/>
      <c r="AJ1818" s="28"/>
    </row>
    <row r="1819" spans="34:36" x14ac:dyDescent="0.25">
      <c r="AH1819" s="25"/>
      <c r="AI1819" s="28"/>
      <c r="AJ1819" s="28"/>
    </row>
    <row r="1820" spans="34:36" x14ac:dyDescent="0.25">
      <c r="AH1820" s="25"/>
      <c r="AI1820" s="28"/>
      <c r="AJ1820" s="28"/>
    </row>
    <row r="1821" spans="34:36" x14ac:dyDescent="0.25">
      <c r="AH1821" s="25"/>
      <c r="AI1821" s="28"/>
      <c r="AJ1821" s="28"/>
    </row>
    <row r="1822" spans="34:36" x14ac:dyDescent="0.25">
      <c r="AH1822" s="25"/>
      <c r="AI1822" s="28"/>
      <c r="AJ1822" s="28"/>
    </row>
    <row r="1823" spans="34:36" x14ac:dyDescent="0.25">
      <c r="AH1823" s="25"/>
      <c r="AI1823" s="28"/>
      <c r="AJ1823" s="28"/>
    </row>
    <row r="1824" spans="34:36" x14ac:dyDescent="0.25">
      <c r="AH1824" s="25"/>
      <c r="AI1824" s="28"/>
      <c r="AJ1824" s="28"/>
    </row>
    <row r="1825" spans="34:36" x14ac:dyDescent="0.25">
      <c r="AH1825" s="25"/>
      <c r="AI1825" s="28"/>
      <c r="AJ1825" s="28"/>
    </row>
    <row r="1826" spans="34:36" x14ac:dyDescent="0.25">
      <c r="AH1826" s="25"/>
      <c r="AI1826" s="28"/>
      <c r="AJ1826" s="28"/>
    </row>
    <row r="1827" spans="34:36" x14ac:dyDescent="0.25">
      <c r="AH1827" s="25"/>
      <c r="AI1827" s="28"/>
      <c r="AJ1827" s="28"/>
    </row>
    <row r="1828" spans="34:36" x14ac:dyDescent="0.25">
      <c r="AH1828" s="25"/>
      <c r="AI1828" s="28"/>
      <c r="AJ1828" s="28"/>
    </row>
    <row r="1829" spans="34:36" x14ac:dyDescent="0.25">
      <c r="AH1829" s="25"/>
      <c r="AI1829" s="28"/>
      <c r="AJ1829" s="28"/>
    </row>
    <row r="1830" spans="34:36" x14ac:dyDescent="0.25">
      <c r="AH1830" s="25"/>
      <c r="AI1830" s="28"/>
      <c r="AJ1830" s="28"/>
    </row>
    <row r="1831" spans="34:36" x14ac:dyDescent="0.25">
      <c r="AH1831" s="25"/>
      <c r="AI1831" s="28"/>
      <c r="AJ1831" s="28"/>
    </row>
    <row r="1832" spans="34:36" x14ac:dyDescent="0.25">
      <c r="AH1832" s="25"/>
      <c r="AI1832" s="28"/>
      <c r="AJ1832" s="28"/>
    </row>
    <row r="1833" spans="34:36" x14ac:dyDescent="0.25">
      <c r="AH1833" s="25"/>
      <c r="AI1833" s="28"/>
      <c r="AJ1833" s="28"/>
    </row>
    <row r="1834" spans="34:36" x14ac:dyDescent="0.25">
      <c r="AH1834" s="25"/>
      <c r="AI1834" s="28"/>
      <c r="AJ1834" s="28"/>
    </row>
    <row r="1835" spans="34:36" x14ac:dyDescent="0.25">
      <c r="AH1835" s="25"/>
      <c r="AI1835" s="28"/>
      <c r="AJ1835" s="28"/>
    </row>
    <row r="1836" spans="34:36" x14ac:dyDescent="0.25">
      <c r="AH1836" s="25"/>
      <c r="AI1836" s="28"/>
      <c r="AJ1836" s="28"/>
    </row>
    <row r="1837" spans="34:36" x14ac:dyDescent="0.25">
      <c r="AH1837" s="25"/>
      <c r="AI1837" s="28"/>
      <c r="AJ1837" s="28"/>
    </row>
    <row r="1838" spans="34:36" x14ac:dyDescent="0.25">
      <c r="AH1838" s="25"/>
      <c r="AI1838" s="28"/>
      <c r="AJ1838" s="28"/>
    </row>
    <row r="1839" spans="34:36" x14ac:dyDescent="0.25">
      <c r="AH1839" s="25"/>
      <c r="AI1839" s="28"/>
      <c r="AJ1839" s="28"/>
    </row>
    <row r="1840" spans="34:36" x14ac:dyDescent="0.25">
      <c r="AH1840" s="25"/>
      <c r="AI1840" s="28"/>
      <c r="AJ1840" s="28"/>
    </row>
    <row r="1841" spans="34:36" x14ac:dyDescent="0.25">
      <c r="AH1841" s="25"/>
      <c r="AI1841" s="28"/>
      <c r="AJ1841" s="28"/>
    </row>
    <row r="1842" spans="34:36" x14ac:dyDescent="0.25">
      <c r="AH1842" s="25"/>
      <c r="AI1842" s="28"/>
      <c r="AJ1842" s="28"/>
    </row>
    <row r="1843" spans="34:36" x14ac:dyDescent="0.25">
      <c r="AH1843" s="25"/>
      <c r="AI1843" s="28"/>
      <c r="AJ1843" s="28"/>
    </row>
    <row r="1844" spans="34:36" x14ac:dyDescent="0.25">
      <c r="AH1844" s="25"/>
      <c r="AI1844" s="28"/>
      <c r="AJ1844" s="28"/>
    </row>
    <row r="1845" spans="34:36" x14ac:dyDescent="0.25">
      <c r="AH1845" s="25"/>
      <c r="AI1845" s="28"/>
      <c r="AJ1845" s="28"/>
    </row>
    <row r="1846" spans="34:36" x14ac:dyDescent="0.25">
      <c r="AH1846" s="25"/>
      <c r="AI1846" s="28"/>
      <c r="AJ1846" s="28"/>
    </row>
    <row r="1847" spans="34:36" x14ac:dyDescent="0.25">
      <c r="AH1847" s="25"/>
      <c r="AI1847" s="28"/>
      <c r="AJ1847" s="28"/>
    </row>
    <row r="1848" spans="34:36" x14ac:dyDescent="0.25">
      <c r="AH1848" s="25"/>
      <c r="AI1848" s="28"/>
      <c r="AJ1848" s="28"/>
    </row>
    <row r="1849" spans="34:36" x14ac:dyDescent="0.25">
      <c r="AH1849" s="25"/>
      <c r="AI1849" s="28"/>
      <c r="AJ1849" s="28"/>
    </row>
    <row r="1850" spans="34:36" x14ac:dyDescent="0.25">
      <c r="AH1850" s="25"/>
      <c r="AI1850" s="28"/>
      <c r="AJ1850" s="28"/>
    </row>
    <row r="1851" spans="34:36" x14ac:dyDescent="0.25">
      <c r="AH1851" s="25"/>
      <c r="AI1851" s="28"/>
      <c r="AJ1851" s="28"/>
    </row>
    <row r="1852" spans="34:36" x14ac:dyDescent="0.25">
      <c r="AH1852" s="25"/>
      <c r="AI1852" s="28"/>
      <c r="AJ1852" s="28"/>
    </row>
    <row r="1853" spans="34:36" x14ac:dyDescent="0.25">
      <c r="AH1853" s="25"/>
      <c r="AI1853" s="28"/>
      <c r="AJ1853" s="28"/>
    </row>
    <row r="1854" spans="34:36" x14ac:dyDescent="0.25">
      <c r="AH1854" s="25"/>
      <c r="AI1854" s="28"/>
      <c r="AJ1854" s="28"/>
    </row>
    <row r="1855" spans="34:36" x14ac:dyDescent="0.25">
      <c r="AH1855" s="25"/>
      <c r="AI1855" s="28"/>
      <c r="AJ1855" s="28"/>
    </row>
    <row r="1856" spans="34:36" x14ac:dyDescent="0.25">
      <c r="AH1856" s="25"/>
      <c r="AI1856" s="28"/>
      <c r="AJ1856" s="28"/>
    </row>
    <row r="1857" spans="34:36" x14ac:dyDescent="0.25">
      <c r="AH1857" s="25"/>
      <c r="AI1857" s="28"/>
      <c r="AJ1857" s="28"/>
    </row>
    <row r="1858" spans="34:36" x14ac:dyDescent="0.25">
      <c r="AH1858" s="25"/>
      <c r="AI1858" s="28"/>
      <c r="AJ1858" s="28"/>
    </row>
    <row r="1859" spans="34:36" x14ac:dyDescent="0.25">
      <c r="AH1859" s="25"/>
      <c r="AI1859" s="28"/>
      <c r="AJ1859" s="28"/>
    </row>
    <row r="1860" spans="34:36" x14ac:dyDescent="0.25">
      <c r="AH1860" s="25"/>
      <c r="AI1860" s="28"/>
      <c r="AJ1860" s="28"/>
    </row>
    <row r="1861" spans="34:36" x14ac:dyDescent="0.25">
      <c r="AH1861" s="25"/>
      <c r="AI1861" s="28"/>
      <c r="AJ1861" s="28"/>
    </row>
    <row r="1862" spans="34:36" x14ac:dyDescent="0.25">
      <c r="AH1862" s="25"/>
      <c r="AI1862" s="28"/>
      <c r="AJ1862" s="28"/>
    </row>
    <row r="1863" spans="34:36" x14ac:dyDescent="0.25">
      <c r="AH1863" s="25"/>
      <c r="AI1863" s="28"/>
      <c r="AJ1863" s="28"/>
    </row>
    <row r="1864" spans="34:36" x14ac:dyDescent="0.25">
      <c r="AH1864" s="25"/>
      <c r="AI1864" s="28"/>
      <c r="AJ1864" s="28"/>
    </row>
    <row r="1865" spans="34:36" x14ac:dyDescent="0.25">
      <c r="AH1865" s="25"/>
      <c r="AI1865" s="28"/>
      <c r="AJ1865" s="28"/>
    </row>
    <row r="1866" spans="34:36" x14ac:dyDescent="0.25">
      <c r="AH1866" s="25"/>
      <c r="AI1866" s="28"/>
      <c r="AJ1866" s="28"/>
    </row>
    <row r="1867" spans="34:36" x14ac:dyDescent="0.25">
      <c r="AH1867" s="25"/>
      <c r="AI1867" s="28"/>
      <c r="AJ1867" s="28"/>
    </row>
    <row r="1868" spans="34:36" x14ac:dyDescent="0.25">
      <c r="AH1868" s="25"/>
      <c r="AI1868" s="28"/>
      <c r="AJ1868" s="28"/>
    </row>
    <row r="1869" spans="34:36" x14ac:dyDescent="0.25">
      <c r="AH1869" s="25"/>
      <c r="AI1869" s="28"/>
      <c r="AJ1869" s="28"/>
    </row>
    <row r="1870" spans="34:36" x14ac:dyDescent="0.25">
      <c r="AH1870" s="25"/>
      <c r="AI1870" s="28"/>
      <c r="AJ1870" s="28"/>
    </row>
    <row r="1871" spans="34:36" x14ac:dyDescent="0.25">
      <c r="AH1871" s="25"/>
      <c r="AI1871" s="28"/>
      <c r="AJ1871" s="28"/>
    </row>
    <row r="1872" spans="34:36" x14ac:dyDescent="0.25">
      <c r="AH1872" s="25"/>
      <c r="AI1872" s="28"/>
      <c r="AJ1872" s="28"/>
    </row>
    <row r="1873" spans="34:36" x14ac:dyDescent="0.25">
      <c r="AH1873" s="25"/>
      <c r="AI1873" s="28"/>
      <c r="AJ1873" s="28"/>
    </row>
    <row r="1874" spans="34:36" x14ac:dyDescent="0.25">
      <c r="AH1874" s="25"/>
      <c r="AI1874" s="28"/>
      <c r="AJ1874" s="28"/>
    </row>
    <row r="1875" spans="34:36" x14ac:dyDescent="0.25">
      <c r="AH1875" s="25"/>
      <c r="AI1875" s="28"/>
      <c r="AJ1875" s="28"/>
    </row>
    <row r="1876" spans="34:36" x14ac:dyDescent="0.25">
      <c r="AH1876" s="25"/>
      <c r="AI1876" s="28"/>
      <c r="AJ1876" s="28"/>
    </row>
    <row r="1877" spans="34:36" x14ac:dyDescent="0.25">
      <c r="AH1877" s="25"/>
      <c r="AI1877" s="28"/>
      <c r="AJ1877" s="28"/>
    </row>
    <row r="1878" spans="34:36" x14ac:dyDescent="0.25">
      <c r="AH1878" s="25"/>
      <c r="AI1878" s="28"/>
      <c r="AJ1878" s="28"/>
    </row>
    <row r="1879" spans="34:36" x14ac:dyDescent="0.25">
      <c r="AH1879" s="25"/>
      <c r="AI1879" s="28"/>
      <c r="AJ1879" s="28"/>
    </row>
    <row r="1880" spans="34:36" x14ac:dyDescent="0.25">
      <c r="AH1880" s="25"/>
      <c r="AI1880" s="28"/>
      <c r="AJ1880" s="28"/>
    </row>
    <row r="1881" spans="34:36" x14ac:dyDescent="0.25">
      <c r="AH1881" s="25"/>
      <c r="AI1881" s="28"/>
      <c r="AJ1881" s="28"/>
    </row>
    <row r="1882" spans="34:36" x14ac:dyDescent="0.25">
      <c r="AH1882" s="25"/>
      <c r="AI1882" s="28"/>
      <c r="AJ1882" s="28"/>
    </row>
    <row r="1883" spans="34:36" x14ac:dyDescent="0.25">
      <c r="AH1883" s="25"/>
      <c r="AI1883" s="28"/>
      <c r="AJ1883" s="28"/>
    </row>
    <row r="1884" spans="34:36" x14ac:dyDescent="0.25">
      <c r="AH1884" s="25"/>
      <c r="AI1884" s="28"/>
      <c r="AJ1884" s="28"/>
    </row>
    <row r="1885" spans="34:36" x14ac:dyDescent="0.25">
      <c r="AH1885" s="25"/>
      <c r="AI1885" s="28"/>
      <c r="AJ1885" s="28"/>
    </row>
    <row r="1886" spans="34:36" x14ac:dyDescent="0.25">
      <c r="AH1886" s="25"/>
      <c r="AI1886" s="28"/>
      <c r="AJ1886" s="28"/>
    </row>
    <row r="1887" spans="34:36" x14ac:dyDescent="0.25">
      <c r="AH1887" s="25"/>
      <c r="AI1887" s="28"/>
      <c r="AJ1887" s="28"/>
    </row>
    <row r="1888" spans="34:36" x14ac:dyDescent="0.25">
      <c r="AH1888" s="25"/>
      <c r="AI1888" s="28"/>
      <c r="AJ1888" s="28"/>
    </row>
    <row r="1889" spans="34:36" x14ac:dyDescent="0.25">
      <c r="AH1889" s="25"/>
      <c r="AI1889" s="28"/>
      <c r="AJ1889" s="28"/>
    </row>
    <row r="1890" spans="34:36" x14ac:dyDescent="0.25">
      <c r="AH1890" s="25"/>
      <c r="AI1890" s="28"/>
      <c r="AJ1890" s="28"/>
    </row>
    <row r="1891" spans="34:36" x14ac:dyDescent="0.25">
      <c r="AH1891" s="25"/>
      <c r="AI1891" s="28"/>
      <c r="AJ1891" s="28"/>
    </row>
    <row r="1892" spans="34:36" x14ac:dyDescent="0.25">
      <c r="AH1892" s="25"/>
      <c r="AI1892" s="28"/>
      <c r="AJ1892" s="28"/>
    </row>
    <row r="1893" spans="34:36" x14ac:dyDescent="0.25">
      <c r="AH1893" s="25"/>
      <c r="AI1893" s="28"/>
      <c r="AJ1893" s="28"/>
    </row>
    <row r="1894" spans="34:36" x14ac:dyDescent="0.25">
      <c r="AH1894" s="25"/>
      <c r="AI1894" s="28"/>
      <c r="AJ1894" s="28"/>
    </row>
    <row r="1895" spans="34:36" x14ac:dyDescent="0.25">
      <c r="AH1895" s="25"/>
      <c r="AI1895" s="28"/>
      <c r="AJ1895" s="28"/>
    </row>
    <row r="1896" spans="34:36" x14ac:dyDescent="0.25">
      <c r="AH1896" s="25"/>
      <c r="AI1896" s="28"/>
      <c r="AJ1896" s="28"/>
    </row>
    <row r="1897" spans="34:36" x14ac:dyDescent="0.25">
      <c r="AH1897" s="25"/>
      <c r="AI1897" s="28"/>
      <c r="AJ1897" s="28"/>
    </row>
    <row r="1898" spans="34:36" x14ac:dyDescent="0.25">
      <c r="AH1898" s="25"/>
      <c r="AI1898" s="28"/>
      <c r="AJ1898" s="28"/>
    </row>
    <row r="1899" spans="34:36" x14ac:dyDescent="0.25">
      <c r="AH1899" s="25"/>
      <c r="AI1899" s="28"/>
      <c r="AJ1899" s="28"/>
    </row>
    <row r="1900" spans="34:36" x14ac:dyDescent="0.25">
      <c r="AH1900" s="25"/>
      <c r="AI1900" s="28"/>
      <c r="AJ1900" s="28"/>
    </row>
    <row r="1901" spans="34:36" x14ac:dyDescent="0.25">
      <c r="AH1901" s="25"/>
      <c r="AI1901" s="28"/>
      <c r="AJ1901" s="28"/>
    </row>
    <row r="1902" spans="34:36" x14ac:dyDescent="0.25">
      <c r="AH1902" s="25"/>
      <c r="AI1902" s="28"/>
      <c r="AJ1902" s="28"/>
    </row>
    <row r="1903" spans="34:36" x14ac:dyDescent="0.25">
      <c r="AH1903" s="25"/>
      <c r="AI1903" s="28"/>
      <c r="AJ1903" s="28"/>
    </row>
    <row r="1904" spans="34:36" x14ac:dyDescent="0.25">
      <c r="AH1904" s="25"/>
      <c r="AI1904" s="28"/>
      <c r="AJ1904" s="28"/>
    </row>
    <row r="1905" spans="34:36" x14ac:dyDescent="0.25">
      <c r="AH1905" s="25"/>
      <c r="AI1905" s="28"/>
      <c r="AJ1905" s="28"/>
    </row>
    <row r="1906" spans="34:36" x14ac:dyDescent="0.25">
      <c r="AH1906" s="25"/>
      <c r="AI1906" s="28"/>
      <c r="AJ1906" s="28"/>
    </row>
    <row r="1907" spans="34:36" x14ac:dyDescent="0.25">
      <c r="AH1907" s="25"/>
      <c r="AI1907" s="28"/>
      <c r="AJ1907" s="28"/>
    </row>
    <row r="1908" spans="34:36" x14ac:dyDescent="0.25">
      <c r="AH1908" s="25"/>
      <c r="AI1908" s="28"/>
      <c r="AJ1908" s="28"/>
    </row>
    <row r="1909" spans="34:36" x14ac:dyDescent="0.25">
      <c r="AH1909" s="25"/>
      <c r="AI1909" s="28"/>
      <c r="AJ1909" s="28"/>
    </row>
    <row r="1910" spans="34:36" x14ac:dyDescent="0.25">
      <c r="AH1910" s="25"/>
      <c r="AI1910" s="28"/>
      <c r="AJ1910" s="28"/>
    </row>
    <row r="1911" spans="34:36" x14ac:dyDescent="0.25">
      <c r="AH1911" s="25"/>
      <c r="AI1911" s="28"/>
      <c r="AJ1911" s="28"/>
    </row>
    <row r="1912" spans="34:36" x14ac:dyDescent="0.25">
      <c r="AH1912" s="25"/>
      <c r="AI1912" s="28"/>
      <c r="AJ1912" s="28"/>
    </row>
    <row r="1913" spans="34:36" x14ac:dyDescent="0.25">
      <c r="AH1913" s="25"/>
      <c r="AI1913" s="28"/>
      <c r="AJ1913" s="28"/>
    </row>
    <row r="1914" spans="34:36" x14ac:dyDescent="0.25">
      <c r="AH1914" s="25"/>
      <c r="AI1914" s="28"/>
      <c r="AJ1914" s="28"/>
    </row>
    <row r="1915" spans="34:36" x14ac:dyDescent="0.25">
      <c r="AH1915" s="25"/>
      <c r="AI1915" s="28"/>
      <c r="AJ1915" s="28"/>
    </row>
    <row r="1916" spans="34:36" x14ac:dyDescent="0.25">
      <c r="AH1916" s="25"/>
      <c r="AI1916" s="28"/>
      <c r="AJ1916" s="28"/>
    </row>
    <row r="1917" spans="34:36" x14ac:dyDescent="0.25">
      <c r="AH1917" s="25"/>
      <c r="AI1917" s="28"/>
      <c r="AJ1917" s="28"/>
    </row>
    <row r="1918" spans="34:36" x14ac:dyDescent="0.25">
      <c r="AH1918" s="25"/>
      <c r="AI1918" s="28"/>
      <c r="AJ1918" s="28"/>
    </row>
    <row r="1919" spans="34:36" x14ac:dyDescent="0.25">
      <c r="AH1919" s="25"/>
      <c r="AI1919" s="28"/>
      <c r="AJ1919" s="28"/>
    </row>
    <row r="1920" spans="34:36" x14ac:dyDescent="0.25">
      <c r="AH1920" s="25"/>
      <c r="AI1920" s="28"/>
      <c r="AJ1920" s="28"/>
    </row>
    <row r="1921" spans="34:36" x14ac:dyDescent="0.25">
      <c r="AH1921" s="25"/>
      <c r="AI1921" s="28"/>
      <c r="AJ1921" s="28"/>
    </row>
    <row r="1922" spans="34:36" x14ac:dyDescent="0.25">
      <c r="AH1922" s="25"/>
      <c r="AI1922" s="28"/>
      <c r="AJ1922" s="28"/>
    </row>
    <row r="1923" spans="34:36" x14ac:dyDescent="0.25">
      <c r="AH1923" s="25"/>
      <c r="AI1923" s="28"/>
      <c r="AJ1923" s="28"/>
    </row>
    <row r="1924" spans="34:36" x14ac:dyDescent="0.25">
      <c r="AH1924" s="25"/>
      <c r="AI1924" s="28"/>
      <c r="AJ1924" s="28"/>
    </row>
    <row r="1925" spans="34:36" x14ac:dyDescent="0.25">
      <c r="AH1925" s="25"/>
      <c r="AI1925" s="28"/>
      <c r="AJ1925" s="28"/>
    </row>
    <row r="1926" spans="34:36" x14ac:dyDescent="0.25">
      <c r="AH1926" s="25"/>
      <c r="AI1926" s="28"/>
      <c r="AJ1926" s="28"/>
    </row>
    <row r="1927" spans="34:36" x14ac:dyDescent="0.25">
      <c r="AH1927" s="25"/>
      <c r="AI1927" s="28"/>
      <c r="AJ1927" s="28"/>
    </row>
    <row r="1928" spans="34:36" x14ac:dyDescent="0.25">
      <c r="AH1928" s="25"/>
      <c r="AI1928" s="28"/>
      <c r="AJ1928" s="28"/>
    </row>
    <row r="1929" spans="34:36" x14ac:dyDescent="0.25">
      <c r="AH1929" s="25"/>
      <c r="AI1929" s="28"/>
      <c r="AJ1929" s="28"/>
    </row>
    <row r="1930" spans="34:36" x14ac:dyDescent="0.25">
      <c r="AH1930" s="25"/>
      <c r="AI1930" s="28"/>
      <c r="AJ1930" s="28"/>
    </row>
    <row r="1931" spans="34:36" x14ac:dyDescent="0.25">
      <c r="AH1931" s="25"/>
      <c r="AI1931" s="28"/>
      <c r="AJ1931" s="28"/>
    </row>
    <row r="1932" spans="34:36" x14ac:dyDescent="0.25">
      <c r="AH1932" s="25"/>
      <c r="AI1932" s="28"/>
      <c r="AJ1932" s="28"/>
    </row>
    <row r="1933" spans="34:36" x14ac:dyDescent="0.25">
      <c r="AH1933" s="25"/>
      <c r="AI1933" s="28"/>
      <c r="AJ1933" s="28"/>
    </row>
    <row r="1934" spans="34:36" x14ac:dyDescent="0.25">
      <c r="AH1934" s="25"/>
      <c r="AI1934" s="28"/>
      <c r="AJ1934" s="28"/>
    </row>
    <row r="1935" spans="34:36" x14ac:dyDescent="0.25">
      <c r="AH1935" s="25"/>
      <c r="AI1935" s="28"/>
      <c r="AJ1935" s="28"/>
    </row>
    <row r="1936" spans="34:36" x14ac:dyDescent="0.25">
      <c r="AH1936" s="25"/>
      <c r="AI1936" s="28"/>
      <c r="AJ1936" s="28"/>
    </row>
    <row r="1937" spans="34:36" x14ac:dyDescent="0.25">
      <c r="AH1937" s="25"/>
      <c r="AI1937" s="28"/>
      <c r="AJ1937" s="28"/>
    </row>
    <row r="1938" spans="34:36" x14ac:dyDescent="0.25">
      <c r="AH1938" s="25"/>
      <c r="AI1938" s="28"/>
      <c r="AJ1938" s="28"/>
    </row>
    <row r="1939" spans="34:36" x14ac:dyDescent="0.25">
      <c r="AH1939" s="25"/>
      <c r="AI1939" s="28"/>
      <c r="AJ1939" s="28"/>
    </row>
    <row r="1940" spans="34:36" x14ac:dyDescent="0.25">
      <c r="AH1940" s="25"/>
      <c r="AI1940" s="28"/>
      <c r="AJ1940" s="28"/>
    </row>
    <row r="1941" spans="34:36" x14ac:dyDescent="0.25">
      <c r="AH1941" s="25"/>
      <c r="AI1941" s="28"/>
      <c r="AJ1941" s="28"/>
    </row>
    <row r="1942" spans="34:36" x14ac:dyDescent="0.25">
      <c r="AH1942" s="25"/>
      <c r="AI1942" s="28"/>
      <c r="AJ1942" s="28"/>
    </row>
    <row r="1943" spans="34:36" x14ac:dyDescent="0.25">
      <c r="AH1943" s="25"/>
      <c r="AI1943" s="28"/>
      <c r="AJ1943" s="28"/>
    </row>
    <row r="1944" spans="34:36" x14ac:dyDescent="0.25">
      <c r="AH1944" s="25"/>
      <c r="AI1944" s="28"/>
      <c r="AJ1944" s="28"/>
    </row>
    <row r="1945" spans="34:36" x14ac:dyDescent="0.25">
      <c r="AH1945" s="25"/>
      <c r="AI1945" s="28"/>
      <c r="AJ1945" s="28"/>
    </row>
    <row r="1946" spans="34:36" x14ac:dyDescent="0.25">
      <c r="AH1946" s="25"/>
      <c r="AI1946" s="28"/>
      <c r="AJ1946" s="28"/>
    </row>
    <row r="1947" spans="34:36" x14ac:dyDescent="0.25">
      <c r="AH1947" s="25"/>
      <c r="AI1947" s="28"/>
      <c r="AJ1947" s="28"/>
    </row>
    <row r="1948" spans="34:36" x14ac:dyDescent="0.25">
      <c r="AH1948" s="25"/>
      <c r="AI1948" s="28"/>
      <c r="AJ1948" s="28"/>
    </row>
    <row r="1949" spans="34:36" x14ac:dyDescent="0.25">
      <c r="AH1949" s="25"/>
      <c r="AI1949" s="28"/>
      <c r="AJ1949" s="28"/>
    </row>
    <row r="1950" spans="34:36" x14ac:dyDescent="0.25">
      <c r="AH1950" s="25"/>
      <c r="AI1950" s="28"/>
      <c r="AJ1950" s="28"/>
    </row>
    <row r="1951" spans="34:36" x14ac:dyDescent="0.25">
      <c r="AH1951" s="25"/>
      <c r="AI1951" s="28"/>
      <c r="AJ1951" s="28"/>
    </row>
    <row r="1952" spans="34:36" x14ac:dyDescent="0.25">
      <c r="AH1952" s="25"/>
      <c r="AI1952" s="28"/>
      <c r="AJ1952" s="28"/>
    </row>
    <row r="1953" spans="34:36" x14ac:dyDescent="0.25">
      <c r="AH1953" s="25"/>
      <c r="AI1953" s="28"/>
      <c r="AJ1953" s="28"/>
    </row>
    <row r="1954" spans="34:36" x14ac:dyDescent="0.25">
      <c r="AH1954" s="25"/>
      <c r="AI1954" s="28"/>
      <c r="AJ1954" s="28"/>
    </row>
    <row r="1955" spans="34:36" x14ac:dyDescent="0.25">
      <c r="AH1955" s="25"/>
      <c r="AI1955" s="28"/>
      <c r="AJ1955" s="28"/>
    </row>
    <row r="1956" spans="34:36" x14ac:dyDescent="0.25">
      <c r="AH1956" s="25"/>
      <c r="AI1956" s="28"/>
      <c r="AJ1956" s="28"/>
    </row>
    <row r="1957" spans="34:36" x14ac:dyDescent="0.25">
      <c r="AH1957" s="25"/>
      <c r="AI1957" s="28"/>
      <c r="AJ1957" s="28"/>
    </row>
    <row r="1958" spans="34:36" x14ac:dyDescent="0.25">
      <c r="AH1958" s="25"/>
      <c r="AI1958" s="28"/>
      <c r="AJ1958" s="28"/>
    </row>
    <row r="1959" spans="34:36" x14ac:dyDescent="0.25">
      <c r="AH1959" s="25"/>
      <c r="AI1959" s="28"/>
      <c r="AJ1959" s="28"/>
    </row>
    <row r="1960" spans="34:36" x14ac:dyDescent="0.25">
      <c r="AH1960" s="25"/>
      <c r="AI1960" s="28"/>
      <c r="AJ1960" s="28"/>
    </row>
    <row r="1961" spans="34:36" x14ac:dyDescent="0.25">
      <c r="AH1961" s="25"/>
      <c r="AI1961" s="28"/>
      <c r="AJ1961" s="28"/>
    </row>
    <row r="1962" spans="34:36" x14ac:dyDescent="0.25">
      <c r="AH1962" s="25"/>
      <c r="AI1962" s="28"/>
      <c r="AJ1962" s="28"/>
    </row>
    <row r="1963" spans="34:36" x14ac:dyDescent="0.25">
      <c r="AH1963" s="25"/>
      <c r="AI1963" s="28"/>
      <c r="AJ1963" s="28"/>
    </row>
    <row r="1964" spans="34:36" x14ac:dyDescent="0.25">
      <c r="AH1964" s="25"/>
      <c r="AI1964" s="28"/>
      <c r="AJ1964" s="28"/>
    </row>
    <row r="1965" spans="34:36" x14ac:dyDescent="0.25">
      <c r="AH1965" s="25"/>
      <c r="AI1965" s="28"/>
      <c r="AJ1965" s="28"/>
    </row>
    <row r="1966" spans="34:36" x14ac:dyDescent="0.25">
      <c r="AH1966" s="25"/>
      <c r="AI1966" s="28"/>
      <c r="AJ1966" s="28"/>
    </row>
    <row r="1967" spans="34:36" x14ac:dyDescent="0.25">
      <c r="AH1967" s="25"/>
      <c r="AI1967" s="28"/>
      <c r="AJ1967" s="28"/>
    </row>
    <row r="1968" spans="34:36" x14ac:dyDescent="0.25">
      <c r="AH1968" s="25"/>
      <c r="AI1968" s="28"/>
      <c r="AJ1968" s="28"/>
    </row>
    <row r="1969" spans="34:36" x14ac:dyDescent="0.25">
      <c r="AH1969" s="25"/>
      <c r="AI1969" s="28"/>
      <c r="AJ1969" s="28"/>
    </row>
    <row r="1970" spans="34:36" x14ac:dyDescent="0.25">
      <c r="AH1970" s="25"/>
      <c r="AI1970" s="28"/>
      <c r="AJ1970" s="28"/>
    </row>
    <row r="1971" spans="34:36" x14ac:dyDescent="0.25">
      <c r="AH1971" s="25"/>
      <c r="AI1971" s="28"/>
      <c r="AJ1971" s="28"/>
    </row>
    <row r="1972" spans="34:36" x14ac:dyDescent="0.25">
      <c r="AH1972" s="25"/>
      <c r="AI1972" s="28"/>
      <c r="AJ1972" s="28"/>
    </row>
    <row r="1973" spans="34:36" x14ac:dyDescent="0.25">
      <c r="AH1973" s="25"/>
      <c r="AI1973" s="28"/>
      <c r="AJ1973" s="28"/>
    </row>
    <row r="1974" spans="34:36" x14ac:dyDescent="0.25">
      <c r="AH1974" s="25"/>
      <c r="AI1974" s="28"/>
      <c r="AJ1974" s="28"/>
    </row>
    <row r="1975" spans="34:36" x14ac:dyDescent="0.25">
      <c r="AH1975" s="25"/>
      <c r="AI1975" s="28"/>
      <c r="AJ1975" s="28"/>
    </row>
    <row r="1976" spans="34:36" x14ac:dyDescent="0.25">
      <c r="AH1976" s="25"/>
      <c r="AI1976" s="28"/>
      <c r="AJ1976" s="28"/>
    </row>
    <row r="1977" spans="34:36" x14ac:dyDescent="0.25">
      <c r="AH1977" s="25"/>
      <c r="AI1977" s="28"/>
      <c r="AJ1977" s="28"/>
    </row>
    <row r="1978" spans="34:36" x14ac:dyDescent="0.25">
      <c r="AH1978" s="25"/>
      <c r="AI1978" s="28"/>
      <c r="AJ1978" s="28"/>
    </row>
    <row r="1979" spans="34:36" x14ac:dyDescent="0.25">
      <c r="AH1979" s="25"/>
      <c r="AI1979" s="28"/>
      <c r="AJ1979" s="28"/>
    </row>
    <row r="1980" spans="34:36" x14ac:dyDescent="0.25">
      <c r="AH1980" s="25"/>
      <c r="AI1980" s="28"/>
      <c r="AJ1980" s="28"/>
    </row>
    <row r="1981" spans="34:36" x14ac:dyDescent="0.25">
      <c r="AH1981" s="25"/>
      <c r="AI1981" s="28"/>
      <c r="AJ1981" s="28"/>
    </row>
    <row r="1982" spans="34:36" x14ac:dyDescent="0.25">
      <c r="AH1982" s="25"/>
      <c r="AI1982" s="28"/>
      <c r="AJ1982" s="28"/>
    </row>
    <row r="1983" spans="34:36" x14ac:dyDescent="0.25">
      <c r="AH1983" s="25"/>
      <c r="AI1983" s="28"/>
      <c r="AJ1983" s="28"/>
    </row>
    <row r="1984" spans="34:36" x14ac:dyDescent="0.25">
      <c r="AH1984" s="25"/>
      <c r="AI1984" s="28"/>
      <c r="AJ1984" s="28"/>
    </row>
    <row r="1985" spans="34:36" x14ac:dyDescent="0.25">
      <c r="AH1985" s="25"/>
      <c r="AI1985" s="28"/>
      <c r="AJ1985" s="28"/>
    </row>
    <row r="1986" spans="34:36" x14ac:dyDescent="0.25">
      <c r="AH1986" s="25"/>
      <c r="AI1986" s="28"/>
      <c r="AJ1986" s="28"/>
    </row>
    <row r="1987" spans="34:36" x14ac:dyDescent="0.25">
      <c r="AH1987" s="25"/>
      <c r="AI1987" s="28"/>
      <c r="AJ1987" s="28"/>
    </row>
    <row r="1988" spans="34:36" x14ac:dyDescent="0.25">
      <c r="AH1988" s="25"/>
      <c r="AI1988" s="28"/>
      <c r="AJ1988" s="28"/>
    </row>
    <row r="1989" spans="34:36" x14ac:dyDescent="0.25">
      <c r="AH1989" s="25"/>
      <c r="AI1989" s="28"/>
      <c r="AJ1989" s="28"/>
    </row>
    <row r="1990" spans="34:36" x14ac:dyDescent="0.25">
      <c r="AH1990" s="25"/>
      <c r="AI1990" s="28"/>
      <c r="AJ1990" s="28"/>
    </row>
    <row r="1991" spans="34:36" x14ac:dyDescent="0.25">
      <c r="AH1991" s="25"/>
      <c r="AI1991" s="28"/>
      <c r="AJ1991" s="28"/>
    </row>
    <row r="1992" spans="34:36" x14ac:dyDescent="0.25">
      <c r="AH1992" s="25"/>
      <c r="AI1992" s="28"/>
      <c r="AJ1992" s="28"/>
    </row>
    <row r="1993" spans="34:36" x14ac:dyDescent="0.25">
      <c r="AH1993" s="25"/>
      <c r="AI1993" s="28"/>
      <c r="AJ1993" s="28"/>
    </row>
    <row r="1994" spans="34:36" x14ac:dyDescent="0.25">
      <c r="AH1994" s="25"/>
      <c r="AI1994" s="28"/>
      <c r="AJ1994" s="28"/>
    </row>
    <row r="1995" spans="34:36" x14ac:dyDescent="0.25">
      <c r="AH1995" s="25"/>
      <c r="AI1995" s="28"/>
      <c r="AJ1995" s="28"/>
    </row>
    <row r="1996" spans="34:36" x14ac:dyDescent="0.25">
      <c r="AH1996" s="25"/>
      <c r="AI1996" s="28"/>
      <c r="AJ1996" s="28"/>
    </row>
    <row r="1997" spans="34:36" x14ac:dyDescent="0.25">
      <c r="AH1997" s="25"/>
      <c r="AI1997" s="28"/>
      <c r="AJ1997" s="28"/>
    </row>
    <row r="1998" spans="34:36" x14ac:dyDescent="0.25">
      <c r="AH1998" s="25"/>
      <c r="AI1998" s="28"/>
      <c r="AJ1998" s="28"/>
    </row>
    <row r="1999" spans="34:36" x14ac:dyDescent="0.25">
      <c r="AH1999" s="25"/>
      <c r="AI1999" s="28"/>
      <c r="AJ1999" s="28"/>
    </row>
    <row r="2000" spans="34:36" x14ac:dyDescent="0.25">
      <c r="AH2000" s="25"/>
      <c r="AI2000" s="28"/>
      <c r="AJ2000" s="28"/>
    </row>
    <row r="2001" spans="34:36" x14ac:dyDescent="0.25">
      <c r="AH2001" s="25"/>
      <c r="AI2001" s="28"/>
      <c r="AJ2001" s="28"/>
    </row>
    <row r="2002" spans="34:36" x14ac:dyDescent="0.25">
      <c r="AH2002" s="25"/>
      <c r="AI2002" s="28"/>
      <c r="AJ2002" s="28"/>
    </row>
    <row r="2003" spans="34:36" x14ac:dyDescent="0.25">
      <c r="AH2003" s="25"/>
      <c r="AI2003" s="28"/>
      <c r="AJ2003" s="28"/>
    </row>
    <row r="2004" spans="34:36" x14ac:dyDescent="0.25">
      <c r="AH2004" s="25"/>
      <c r="AI2004" s="28"/>
      <c r="AJ2004" s="28"/>
    </row>
    <row r="2005" spans="34:36" x14ac:dyDescent="0.25">
      <c r="AH2005" s="25"/>
      <c r="AI2005" s="28"/>
      <c r="AJ2005" s="28"/>
    </row>
    <row r="2006" spans="34:36" x14ac:dyDescent="0.25">
      <c r="AH2006" s="25"/>
      <c r="AI2006" s="28"/>
      <c r="AJ2006" s="28"/>
    </row>
    <row r="2007" spans="34:36" x14ac:dyDescent="0.25">
      <c r="AH2007" s="25"/>
      <c r="AI2007" s="28"/>
      <c r="AJ2007" s="28"/>
    </row>
    <row r="2008" spans="34:36" x14ac:dyDescent="0.25">
      <c r="AH2008" s="25"/>
      <c r="AI2008" s="28"/>
      <c r="AJ2008" s="28"/>
    </row>
    <row r="2009" spans="34:36" x14ac:dyDescent="0.25">
      <c r="AH2009" s="25"/>
      <c r="AI2009" s="28"/>
      <c r="AJ2009" s="28"/>
    </row>
    <row r="2010" spans="34:36" x14ac:dyDescent="0.25">
      <c r="AH2010" s="25"/>
      <c r="AI2010" s="28"/>
      <c r="AJ2010" s="28"/>
    </row>
    <row r="2011" spans="34:36" x14ac:dyDescent="0.25">
      <c r="AH2011" s="25"/>
      <c r="AI2011" s="28"/>
      <c r="AJ2011" s="28"/>
    </row>
    <row r="2012" spans="34:36" x14ac:dyDescent="0.25">
      <c r="AH2012" s="25"/>
      <c r="AI2012" s="28"/>
      <c r="AJ2012" s="28"/>
    </row>
    <row r="2013" spans="34:36" x14ac:dyDescent="0.25">
      <c r="AH2013" s="25"/>
      <c r="AI2013" s="28"/>
      <c r="AJ2013" s="28"/>
    </row>
    <row r="2014" spans="34:36" x14ac:dyDescent="0.25">
      <c r="AH2014" s="25"/>
      <c r="AI2014" s="28"/>
      <c r="AJ2014" s="28"/>
    </row>
    <row r="2015" spans="34:36" x14ac:dyDescent="0.25">
      <c r="AH2015" s="25"/>
      <c r="AI2015" s="28"/>
      <c r="AJ2015" s="28"/>
    </row>
    <row r="2016" spans="34:36" x14ac:dyDescent="0.25">
      <c r="AH2016" s="25"/>
      <c r="AI2016" s="28"/>
      <c r="AJ2016" s="28"/>
    </row>
    <row r="2017" spans="34:36" x14ac:dyDescent="0.25">
      <c r="AH2017" s="25"/>
      <c r="AI2017" s="28"/>
      <c r="AJ2017" s="28"/>
    </row>
    <row r="2018" spans="34:36" x14ac:dyDescent="0.25">
      <c r="AH2018" s="25"/>
      <c r="AI2018" s="28"/>
      <c r="AJ2018" s="28"/>
    </row>
    <row r="2019" spans="34:36" x14ac:dyDescent="0.25">
      <c r="AH2019" s="25"/>
      <c r="AI2019" s="28"/>
      <c r="AJ2019" s="28"/>
    </row>
    <row r="2020" spans="34:36" x14ac:dyDescent="0.25">
      <c r="AH2020" s="25"/>
      <c r="AI2020" s="28"/>
      <c r="AJ2020" s="28"/>
    </row>
    <row r="2021" spans="34:36" x14ac:dyDescent="0.25">
      <c r="AH2021" s="25"/>
      <c r="AI2021" s="28"/>
      <c r="AJ2021" s="28"/>
    </row>
    <row r="2022" spans="34:36" x14ac:dyDescent="0.25">
      <c r="AH2022" s="25"/>
      <c r="AI2022" s="28"/>
      <c r="AJ2022" s="28"/>
    </row>
    <row r="2023" spans="34:36" x14ac:dyDescent="0.25">
      <c r="AH2023" s="25"/>
      <c r="AI2023" s="28"/>
      <c r="AJ2023" s="28"/>
    </row>
    <row r="2024" spans="34:36" x14ac:dyDescent="0.25">
      <c r="AH2024" s="25"/>
      <c r="AI2024" s="28"/>
      <c r="AJ2024" s="28"/>
    </row>
    <row r="2025" spans="34:36" x14ac:dyDescent="0.25">
      <c r="AH2025" s="25"/>
      <c r="AI2025" s="28"/>
      <c r="AJ2025" s="28"/>
    </row>
    <row r="2026" spans="34:36" x14ac:dyDescent="0.25">
      <c r="AH2026" s="25"/>
      <c r="AI2026" s="28"/>
      <c r="AJ2026" s="28"/>
    </row>
    <row r="2027" spans="34:36" x14ac:dyDescent="0.25">
      <c r="AH2027" s="25"/>
      <c r="AI2027" s="28"/>
      <c r="AJ2027" s="28"/>
    </row>
    <row r="2028" spans="34:36" x14ac:dyDescent="0.25">
      <c r="AH2028" s="25"/>
      <c r="AI2028" s="28"/>
      <c r="AJ2028" s="28"/>
    </row>
    <row r="2029" spans="34:36" x14ac:dyDescent="0.25">
      <c r="AH2029" s="25"/>
      <c r="AI2029" s="28"/>
      <c r="AJ2029" s="28"/>
    </row>
    <row r="2030" spans="34:36" x14ac:dyDescent="0.25">
      <c r="AH2030" s="25"/>
      <c r="AI2030" s="28"/>
      <c r="AJ2030" s="28"/>
    </row>
    <row r="2031" spans="34:36" x14ac:dyDescent="0.25">
      <c r="AH2031" s="25"/>
      <c r="AI2031" s="28"/>
      <c r="AJ2031" s="28"/>
    </row>
    <row r="2032" spans="34:36" x14ac:dyDescent="0.25">
      <c r="AH2032" s="25"/>
      <c r="AI2032" s="28"/>
      <c r="AJ2032" s="28"/>
    </row>
    <row r="2033" spans="34:36" x14ac:dyDescent="0.25">
      <c r="AH2033" s="25"/>
      <c r="AI2033" s="28"/>
      <c r="AJ2033" s="28"/>
    </row>
    <row r="2034" spans="34:36" x14ac:dyDescent="0.25">
      <c r="AH2034" s="25"/>
      <c r="AI2034" s="28"/>
      <c r="AJ2034" s="28"/>
    </row>
    <row r="2035" spans="34:36" x14ac:dyDescent="0.25">
      <c r="AH2035" s="25"/>
      <c r="AI2035" s="28"/>
      <c r="AJ2035" s="28"/>
    </row>
    <row r="2036" spans="34:36" x14ac:dyDescent="0.25">
      <c r="AH2036" s="25"/>
      <c r="AI2036" s="28"/>
      <c r="AJ2036" s="28"/>
    </row>
    <row r="2037" spans="34:36" x14ac:dyDescent="0.25">
      <c r="AH2037" s="25"/>
      <c r="AI2037" s="28"/>
      <c r="AJ2037" s="28"/>
    </row>
    <row r="2038" spans="34:36" x14ac:dyDescent="0.25">
      <c r="AH2038" s="25"/>
      <c r="AI2038" s="28"/>
      <c r="AJ2038" s="28"/>
    </row>
    <row r="2039" spans="34:36" x14ac:dyDescent="0.25">
      <c r="AH2039" s="25"/>
      <c r="AI2039" s="28"/>
      <c r="AJ2039" s="28"/>
    </row>
    <row r="2040" spans="34:36" x14ac:dyDescent="0.25">
      <c r="AH2040" s="25"/>
      <c r="AI2040" s="28"/>
      <c r="AJ2040" s="28"/>
    </row>
    <row r="2041" spans="34:36" x14ac:dyDescent="0.25">
      <c r="AH2041" s="25"/>
      <c r="AI2041" s="28"/>
      <c r="AJ2041" s="28"/>
    </row>
    <row r="2042" spans="34:36" x14ac:dyDescent="0.25">
      <c r="AH2042" s="25"/>
      <c r="AI2042" s="28"/>
      <c r="AJ2042" s="28"/>
    </row>
    <row r="2043" spans="34:36" x14ac:dyDescent="0.25">
      <c r="AH2043" s="25"/>
      <c r="AI2043" s="28"/>
      <c r="AJ2043" s="28"/>
    </row>
    <row r="2044" spans="34:36" x14ac:dyDescent="0.25">
      <c r="AH2044" s="25"/>
      <c r="AI2044" s="28"/>
      <c r="AJ2044" s="28"/>
    </row>
    <row r="2045" spans="34:36" x14ac:dyDescent="0.25">
      <c r="AH2045" s="25"/>
      <c r="AI2045" s="28"/>
      <c r="AJ2045" s="28"/>
    </row>
    <row r="2046" spans="34:36" x14ac:dyDescent="0.25">
      <c r="AH2046" s="25"/>
      <c r="AI2046" s="28"/>
      <c r="AJ2046" s="28"/>
    </row>
    <row r="2047" spans="34:36" x14ac:dyDescent="0.25">
      <c r="AH2047" s="25"/>
      <c r="AI2047" s="28"/>
      <c r="AJ2047" s="28"/>
    </row>
    <row r="2048" spans="34:36" x14ac:dyDescent="0.25">
      <c r="AH2048" s="25"/>
      <c r="AI2048" s="28"/>
      <c r="AJ2048" s="28"/>
    </row>
    <row r="2049" spans="34:36" x14ac:dyDescent="0.25">
      <c r="AH2049" s="25"/>
      <c r="AI2049" s="28"/>
      <c r="AJ2049" s="28"/>
    </row>
    <row r="2050" spans="34:36" x14ac:dyDescent="0.25">
      <c r="AH2050" s="25"/>
      <c r="AI2050" s="28"/>
      <c r="AJ2050" s="28"/>
    </row>
    <row r="2051" spans="34:36" x14ac:dyDescent="0.25">
      <c r="AH2051" s="25"/>
      <c r="AI2051" s="28"/>
      <c r="AJ2051" s="28"/>
    </row>
    <row r="2052" spans="34:36" x14ac:dyDescent="0.25">
      <c r="AH2052" s="25"/>
      <c r="AI2052" s="28"/>
      <c r="AJ2052" s="28"/>
    </row>
    <row r="2053" spans="34:36" x14ac:dyDescent="0.25">
      <c r="AH2053" s="25"/>
      <c r="AI2053" s="28"/>
      <c r="AJ2053" s="28"/>
    </row>
    <row r="2054" spans="34:36" x14ac:dyDescent="0.25">
      <c r="AH2054" s="25"/>
      <c r="AI2054" s="28"/>
      <c r="AJ2054" s="28"/>
    </row>
    <row r="2055" spans="34:36" x14ac:dyDescent="0.25">
      <c r="AH2055" s="25"/>
      <c r="AI2055" s="28"/>
      <c r="AJ2055" s="28"/>
    </row>
    <row r="2056" spans="34:36" x14ac:dyDescent="0.25">
      <c r="AH2056" s="25"/>
      <c r="AI2056" s="28"/>
      <c r="AJ2056" s="28"/>
    </row>
    <row r="2057" spans="34:36" x14ac:dyDescent="0.25">
      <c r="AH2057" s="25"/>
      <c r="AI2057" s="28"/>
      <c r="AJ2057" s="28"/>
    </row>
    <row r="2058" spans="34:36" x14ac:dyDescent="0.25">
      <c r="AH2058" s="25"/>
      <c r="AI2058" s="28"/>
      <c r="AJ2058" s="28"/>
    </row>
    <row r="2059" spans="34:36" x14ac:dyDescent="0.25">
      <c r="AH2059" s="25"/>
      <c r="AI2059" s="28"/>
      <c r="AJ2059" s="28"/>
    </row>
    <row r="2060" spans="34:36" x14ac:dyDescent="0.25">
      <c r="AH2060" s="25"/>
      <c r="AI2060" s="28"/>
      <c r="AJ2060" s="28"/>
    </row>
    <row r="2061" spans="34:36" x14ac:dyDescent="0.25">
      <c r="AH2061" s="25"/>
      <c r="AI2061" s="28"/>
      <c r="AJ2061" s="28"/>
    </row>
    <row r="2062" spans="34:36" x14ac:dyDescent="0.25">
      <c r="AH2062" s="25"/>
      <c r="AI2062" s="28"/>
      <c r="AJ2062" s="28"/>
    </row>
    <row r="2063" spans="34:36" x14ac:dyDescent="0.25">
      <c r="AH2063" s="25"/>
      <c r="AI2063" s="28"/>
      <c r="AJ2063" s="28"/>
    </row>
    <row r="2064" spans="34:36" x14ac:dyDescent="0.25">
      <c r="AH2064" s="25"/>
      <c r="AI2064" s="28"/>
      <c r="AJ2064" s="28"/>
    </row>
    <row r="2065" spans="34:36" x14ac:dyDescent="0.25">
      <c r="AH2065" s="25"/>
      <c r="AI2065" s="28"/>
      <c r="AJ2065" s="28"/>
    </row>
    <row r="2066" spans="34:36" x14ac:dyDescent="0.25">
      <c r="AH2066" s="25"/>
      <c r="AI2066" s="28"/>
      <c r="AJ2066" s="28"/>
    </row>
    <row r="2067" spans="34:36" x14ac:dyDescent="0.25">
      <c r="AH2067" s="25"/>
      <c r="AI2067" s="28"/>
      <c r="AJ2067" s="28"/>
    </row>
    <row r="2068" spans="34:36" x14ac:dyDescent="0.25">
      <c r="AH2068" s="25"/>
      <c r="AI2068" s="28"/>
      <c r="AJ2068" s="28"/>
    </row>
    <row r="2069" spans="34:36" x14ac:dyDescent="0.25">
      <c r="AH2069" s="25"/>
      <c r="AI2069" s="28"/>
      <c r="AJ2069" s="28"/>
    </row>
    <row r="2070" spans="34:36" x14ac:dyDescent="0.25">
      <c r="AH2070" s="25"/>
      <c r="AI2070" s="28"/>
      <c r="AJ2070" s="28"/>
    </row>
    <row r="2071" spans="34:36" x14ac:dyDescent="0.25">
      <c r="AH2071" s="25"/>
      <c r="AI2071" s="28"/>
      <c r="AJ2071" s="28"/>
    </row>
    <row r="2072" spans="34:36" x14ac:dyDescent="0.25">
      <c r="AH2072" s="25"/>
      <c r="AI2072" s="28"/>
      <c r="AJ2072" s="28"/>
    </row>
    <row r="2073" spans="34:36" x14ac:dyDescent="0.25">
      <c r="AH2073" s="25"/>
      <c r="AI2073" s="28"/>
      <c r="AJ2073" s="28"/>
    </row>
    <row r="2074" spans="34:36" x14ac:dyDescent="0.25">
      <c r="AH2074" s="25"/>
      <c r="AI2074" s="28"/>
      <c r="AJ2074" s="28"/>
    </row>
    <row r="2075" spans="34:36" x14ac:dyDescent="0.25">
      <c r="AH2075" s="25"/>
      <c r="AI2075" s="28"/>
      <c r="AJ2075" s="28"/>
    </row>
    <row r="2076" spans="34:36" x14ac:dyDescent="0.25">
      <c r="AH2076" s="25"/>
      <c r="AI2076" s="28"/>
      <c r="AJ2076" s="28"/>
    </row>
    <row r="2077" spans="34:36" x14ac:dyDescent="0.25">
      <c r="AH2077" s="25"/>
      <c r="AI2077" s="28"/>
      <c r="AJ2077" s="28"/>
    </row>
    <row r="2078" spans="34:36" x14ac:dyDescent="0.25">
      <c r="AH2078" s="25"/>
      <c r="AI2078" s="28"/>
      <c r="AJ2078" s="28"/>
    </row>
    <row r="2079" spans="34:36" x14ac:dyDescent="0.25">
      <c r="AH2079" s="25"/>
      <c r="AI2079" s="28"/>
      <c r="AJ2079" s="28"/>
    </row>
    <row r="2080" spans="34:36" x14ac:dyDescent="0.25">
      <c r="AH2080" s="25"/>
      <c r="AI2080" s="28"/>
      <c r="AJ2080" s="28"/>
    </row>
    <row r="2081" spans="34:36" x14ac:dyDescent="0.25">
      <c r="AH2081" s="25"/>
      <c r="AI2081" s="28"/>
      <c r="AJ2081" s="28"/>
    </row>
    <row r="2082" spans="34:36" x14ac:dyDescent="0.25">
      <c r="AH2082" s="25"/>
      <c r="AI2082" s="28"/>
      <c r="AJ2082" s="28"/>
    </row>
    <row r="2083" spans="34:36" x14ac:dyDescent="0.25">
      <c r="AH2083" s="25"/>
      <c r="AI2083" s="28"/>
      <c r="AJ2083" s="28"/>
    </row>
    <row r="2084" spans="34:36" x14ac:dyDescent="0.25">
      <c r="AH2084" s="25"/>
      <c r="AI2084" s="28"/>
      <c r="AJ2084" s="28"/>
    </row>
    <row r="2085" spans="34:36" x14ac:dyDescent="0.25">
      <c r="AH2085" s="25"/>
      <c r="AI2085" s="28"/>
      <c r="AJ2085" s="28"/>
    </row>
    <row r="2086" spans="34:36" x14ac:dyDescent="0.25">
      <c r="AH2086" s="25"/>
      <c r="AI2086" s="28"/>
      <c r="AJ2086" s="28"/>
    </row>
    <row r="2087" spans="34:36" x14ac:dyDescent="0.25">
      <c r="AH2087" s="25"/>
      <c r="AI2087" s="28"/>
      <c r="AJ2087" s="28"/>
    </row>
    <row r="2088" spans="34:36" x14ac:dyDescent="0.25">
      <c r="AH2088" s="25"/>
      <c r="AI2088" s="28"/>
      <c r="AJ2088" s="28"/>
    </row>
    <row r="2089" spans="34:36" x14ac:dyDescent="0.25">
      <c r="AH2089" s="25"/>
      <c r="AI2089" s="28"/>
      <c r="AJ2089" s="28"/>
    </row>
    <row r="2090" spans="34:36" x14ac:dyDescent="0.25">
      <c r="AH2090" s="25"/>
      <c r="AI2090" s="28"/>
      <c r="AJ2090" s="28"/>
    </row>
    <row r="2091" spans="34:36" x14ac:dyDescent="0.25">
      <c r="AH2091" s="25"/>
      <c r="AI2091" s="28"/>
      <c r="AJ2091" s="28"/>
    </row>
    <row r="2092" spans="34:36" x14ac:dyDescent="0.25">
      <c r="AH2092" s="25"/>
      <c r="AI2092" s="28"/>
      <c r="AJ2092" s="28"/>
    </row>
    <row r="2093" spans="34:36" x14ac:dyDescent="0.25">
      <c r="AH2093" s="25"/>
      <c r="AI2093" s="28"/>
      <c r="AJ2093" s="28"/>
    </row>
    <row r="2094" spans="34:36" x14ac:dyDescent="0.25">
      <c r="AH2094" s="25"/>
      <c r="AI2094" s="28"/>
      <c r="AJ2094" s="28"/>
    </row>
    <row r="2095" spans="34:36" x14ac:dyDescent="0.25">
      <c r="AH2095" s="25"/>
      <c r="AI2095" s="28"/>
      <c r="AJ2095" s="28"/>
    </row>
    <row r="2096" spans="34:36" x14ac:dyDescent="0.25">
      <c r="AH2096" s="25"/>
      <c r="AI2096" s="28"/>
      <c r="AJ2096" s="28"/>
    </row>
    <row r="2097" spans="34:36" x14ac:dyDescent="0.25">
      <c r="AH2097" s="25"/>
      <c r="AI2097" s="28"/>
      <c r="AJ2097" s="28"/>
    </row>
    <row r="2098" spans="34:36" x14ac:dyDescent="0.25">
      <c r="AH2098" s="25"/>
      <c r="AI2098" s="28"/>
      <c r="AJ2098" s="28"/>
    </row>
    <row r="2099" spans="34:36" x14ac:dyDescent="0.25">
      <c r="AH2099" s="25"/>
      <c r="AI2099" s="28"/>
      <c r="AJ2099" s="28"/>
    </row>
    <row r="2100" spans="34:36" x14ac:dyDescent="0.25">
      <c r="AH2100" s="25"/>
      <c r="AI2100" s="28"/>
      <c r="AJ2100" s="28"/>
    </row>
    <row r="2101" spans="34:36" x14ac:dyDescent="0.25">
      <c r="AH2101" s="25"/>
      <c r="AI2101" s="28"/>
      <c r="AJ2101" s="28"/>
    </row>
    <row r="2102" spans="34:36" x14ac:dyDescent="0.25">
      <c r="AH2102" s="25"/>
      <c r="AI2102" s="28"/>
      <c r="AJ2102" s="28"/>
    </row>
    <row r="2103" spans="34:36" x14ac:dyDescent="0.25">
      <c r="AH2103" s="25"/>
      <c r="AI2103" s="28"/>
      <c r="AJ2103" s="28"/>
    </row>
    <row r="2104" spans="34:36" x14ac:dyDescent="0.25">
      <c r="AH2104" s="25"/>
      <c r="AI2104" s="28"/>
      <c r="AJ2104" s="28"/>
    </row>
    <row r="2105" spans="34:36" x14ac:dyDescent="0.25">
      <c r="AH2105" s="25"/>
      <c r="AI2105" s="28"/>
      <c r="AJ2105" s="28"/>
    </row>
    <row r="2106" spans="34:36" x14ac:dyDescent="0.25">
      <c r="AH2106" s="25"/>
      <c r="AI2106" s="28"/>
      <c r="AJ2106" s="28"/>
    </row>
    <row r="2107" spans="34:36" x14ac:dyDescent="0.25">
      <c r="AH2107" s="25"/>
      <c r="AI2107" s="28"/>
      <c r="AJ2107" s="28"/>
    </row>
    <row r="2108" spans="34:36" x14ac:dyDescent="0.25">
      <c r="AH2108" s="25"/>
      <c r="AI2108" s="28"/>
      <c r="AJ2108" s="28"/>
    </row>
    <row r="2109" spans="34:36" x14ac:dyDescent="0.25">
      <c r="AH2109" s="25"/>
      <c r="AI2109" s="28"/>
      <c r="AJ2109" s="28"/>
    </row>
    <row r="2110" spans="34:36" x14ac:dyDescent="0.25">
      <c r="AH2110" s="25"/>
      <c r="AI2110" s="28"/>
      <c r="AJ2110" s="28"/>
    </row>
    <row r="2111" spans="34:36" x14ac:dyDescent="0.25">
      <c r="AH2111" s="25"/>
      <c r="AI2111" s="28"/>
      <c r="AJ2111" s="28"/>
    </row>
    <row r="2112" spans="34:36" x14ac:dyDescent="0.25">
      <c r="AH2112" s="25"/>
      <c r="AI2112" s="28"/>
      <c r="AJ2112" s="28"/>
    </row>
    <row r="2113" spans="34:36" x14ac:dyDescent="0.25">
      <c r="AH2113" s="25"/>
      <c r="AI2113" s="28"/>
      <c r="AJ2113" s="28"/>
    </row>
    <row r="2114" spans="34:36" x14ac:dyDescent="0.25">
      <c r="AH2114" s="25"/>
      <c r="AI2114" s="28"/>
      <c r="AJ2114" s="28"/>
    </row>
    <row r="2115" spans="34:36" x14ac:dyDescent="0.25">
      <c r="AH2115" s="25"/>
      <c r="AI2115" s="28"/>
      <c r="AJ2115" s="28"/>
    </row>
    <row r="2116" spans="34:36" x14ac:dyDescent="0.25">
      <c r="AH2116" s="25"/>
      <c r="AI2116" s="28"/>
      <c r="AJ2116" s="28"/>
    </row>
    <row r="2117" spans="34:36" x14ac:dyDescent="0.25">
      <c r="AH2117" s="25"/>
      <c r="AI2117" s="28"/>
      <c r="AJ2117" s="28"/>
    </row>
    <row r="2118" spans="34:36" x14ac:dyDescent="0.25">
      <c r="AH2118" s="25"/>
      <c r="AI2118" s="28"/>
      <c r="AJ2118" s="28"/>
    </row>
    <row r="2119" spans="34:36" x14ac:dyDescent="0.25">
      <c r="AH2119" s="25"/>
      <c r="AI2119" s="28"/>
      <c r="AJ2119" s="28"/>
    </row>
    <row r="2120" spans="34:36" x14ac:dyDescent="0.25">
      <c r="AH2120" s="25"/>
      <c r="AI2120" s="28"/>
      <c r="AJ2120" s="28"/>
    </row>
    <row r="2121" spans="34:36" x14ac:dyDescent="0.25">
      <c r="AH2121" s="25"/>
      <c r="AI2121" s="28"/>
      <c r="AJ2121" s="28"/>
    </row>
    <row r="2122" spans="34:36" x14ac:dyDescent="0.25">
      <c r="AH2122" s="25"/>
      <c r="AI2122" s="28"/>
      <c r="AJ2122" s="28"/>
    </row>
    <row r="2123" spans="34:36" x14ac:dyDescent="0.25">
      <c r="AH2123" s="25"/>
      <c r="AI2123" s="28"/>
      <c r="AJ2123" s="28"/>
    </row>
    <row r="2124" spans="34:36" x14ac:dyDescent="0.25">
      <c r="AH2124" s="25"/>
      <c r="AI2124" s="28"/>
      <c r="AJ2124" s="28"/>
    </row>
    <row r="2125" spans="34:36" x14ac:dyDescent="0.25">
      <c r="AH2125" s="25"/>
      <c r="AI2125" s="28"/>
      <c r="AJ2125" s="28"/>
    </row>
    <row r="2126" spans="34:36" x14ac:dyDescent="0.25">
      <c r="AH2126" s="25"/>
      <c r="AI2126" s="28"/>
      <c r="AJ2126" s="28"/>
    </row>
    <row r="2127" spans="34:36" x14ac:dyDescent="0.25">
      <c r="AH2127" s="25"/>
      <c r="AI2127" s="28"/>
      <c r="AJ2127" s="28"/>
    </row>
    <row r="2128" spans="34:36" x14ac:dyDescent="0.25">
      <c r="AH2128" s="25"/>
      <c r="AI2128" s="28"/>
      <c r="AJ2128" s="28"/>
    </row>
    <row r="2129" spans="34:36" x14ac:dyDescent="0.25">
      <c r="AH2129" s="25"/>
      <c r="AI2129" s="28"/>
      <c r="AJ2129" s="28"/>
    </row>
    <row r="2130" spans="34:36" x14ac:dyDescent="0.25">
      <c r="AH2130" s="25"/>
      <c r="AI2130" s="28"/>
      <c r="AJ2130" s="28"/>
    </row>
    <row r="2131" spans="34:36" x14ac:dyDescent="0.25">
      <c r="AH2131" s="25"/>
      <c r="AI2131" s="28"/>
      <c r="AJ2131" s="28"/>
    </row>
    <row r="2132" spans="34:36" x14ac:dyDescent="0.25">
      <c r="AH2132" s="25"/>
      <c r="AI2132" s="28"/>
      <c r="AJ2132" s="28"/>
    </row>
    <row r="2133" spans="34:36" x14ac:dyDescent="0.25">
      <c r="AH2133" s="25"/>
      <c r="AI2133" s="28"/>
      <c r="AJ2133" s="28"/>
    </row>
    <row r="2134" spans="34:36" x14ac:dyDescent="0.25">
      <c r="AH2134" s="25"/>
      <c r="AI2134" s="28"/>
      <c r="AJ2134" s="28"/>
    </row>
    <row r="2135" spans="34:36" x14ac:dyDescent="0.25">
      <c r="AH2135" s="25"/>
      <c r="AI2135" s="28"/>
      <c r="AJ2135" s="28"/>
    </row>
    <row r="2136" spans="34:36" x14ac:dyDescent="0.25">
      <c r="AH2136" s="25"/>
      <c r="AI2136" s="28"/>
      <c r="AJ2136" s="28"/>
    </row>
    <row r="2137" spans="34:36" x14ac:dyDescent="0.25">
      <c r="AH2137" s="25"/>
      <c r="AI2137" s="28"/>
      <c r="AJ2137" s="28"/>
    </row>
    <row r="2138" spans="34:36" x14ac:dyDescent="0.25">
      <c r="AH2138" s="25"/>
      <c r="AI2138" s="28"/>
      <c r="AJ2138" s="28"/>
    </row>
    <row r="2139" spans="34:36" x14ac:dyDescent="0.25">
      <c r="AH2139" s="25"/>
      <c r="AI2139" s="28"/>
      <c r="AJ2139" s="28"/>
    </row>
    <row r="2140" spans="34:36" x14ac:dyDescent="0.25">
      <c r="AH2140" s="25"/>
      <c r="AI2140" s="28"/>
      <c r="AJ2140" s="28"/>
    </row>
    <row r="2141" spans="34:36" x14ac:dyDescent="0.25">
      <c r="AH2141" s="25"/>
      <c r="AI2141" s="28"/>
      <c r="AJ2141" s="28"/>
    </row>
    <row r="2142" spans="34:36" x14ac:dyDescent="0.25">
      <c r="AH2142" s="25"/>
      <c r="AI2142" s="28"/>
      <c r="AJ2142" s="28"/>
    </row>
    <row r="2143" spans="34:36" x14ac:dyDescent="0.25">
      <c r="AH2143" s="25"/>
      <c r="AI2143" s="28"/>
      <c r="AJ2143" s="28"/>
    </row>
    <row r="2144" spans="34:36" x14ac:dyDescent="0.25">
      <c r="AH2144" s="25"/>
      <c r="AI2144" s="28"/>
      <c r="AJ2144" s="28"/>
    </row>
    <row r="2145" spans="34:36" x14ac:dyDescent="0.25">
      <c r="AH2145" s="25"/>
      <c r="AI2145" s="28"/>
      <c r="AJ2145" s="28"/>
    </row>
    <row r="2146" spans="34:36" x14ac:dyDescent="0.25">
      <c r="AH2146" s="25"/>
      <c r="AI2146" s="28"/>
      <c r="AJ2146" s="28"/>
    </row>
    <row r="2147" spans="34:36" x14ac:dyDescent="0.25">
      <c r="AH2147" s="25"/>
      <c r="AI2147" s="28"/>
      <c r="AJ2147" s="28"/>
    </row>
    <row r="2148" spans="34:36" x14ac:dyDescent="0.25">
      <c r="AH2148" s="25"/>
      <c r="AI2148" s="28"/>
      <c r="AJ2148" s="28"/>
    </row>
    <row r="2149" spans="34:36" x14ac:dyDescent="0.25">
      <c r="AH2149" s="25"/>
      <c r="AI2149" s="28"/>
      <c r="AJ2149" s="28"/>
    </row>
    <row r="2150" spans="34:36" x14ac:dyDescent="0.25">
      <c r="AH2150" s="25"/>
      <c r="AI2150" s="28"/>
      <c r="AJ2150" s="28"/>
    </row>
    <row r="2151" spans="34:36" x14ac:dyDescent="0.25">
      <c r="AH2151" s="25"/>
      <c r="AI2151" s="28"/>
      <c r="AJ2151" s="28"/>
    </row>
    <row r="2152" spans="34:36" x14ac:dyDescent="0.25">
      <c r="AH2152" s="25"/>
      <c r="AI2152" s="28"/>
      <c r="AJ2152" s="28"/>
    </row>
    <row r="2153" spans="34:36" x14ac:dyDescent="0.25">
      <c r="AH2153" s="25"/>
      <c r="AI2153" s="28"/>
      <c r="AJ2153" s="28"/>
    </row>
    <row r="2154" spans="34:36" x14ac:dyDescent="0.25">
      <c r="AH2154" s="25"/>
      <c r="AI2154" s="28"/>
      <c r="AJ2154" s="28"/>
    </row>
    <row r="2155" spans="34:36" x14ac:dyDescent="0.25">
      <c r="AH2155" s="25"/>
      <c r="AI2155" s="28"/>
      <c r="AJ2155" s="28"/>
    </row>
    <row r="2156" spans="34:36" x14ac:dyDescent="0.25">
      <c r="AH2156" s="25"/>
      <c r="AI2156" s="28"/>
      <c r="AJ2156" s="28"/>
    </row>
    <row r="2157" spans="34:36" x14ac:dyDescent="0.25">
      <c r="AH2157" s="25"/>
      <c r="AI2157" s="28"/>
      <c r="AJ2157" s="28"/>
    </row>
    <row r="2158" spans="34:36" x14ac:dyDescent="0.25">
      <c r="AH2158" s="25"/>
      <c r="AI2158" s="28"/>
      <c r="AJ2158" s="28"/>
    </row>
    <row r="2159" spans="34:36" x14ac:dyDescent="0.25">
      <c r="AH2159" s="25"/>
      <c r="AI2159" s="28"/>
      <c r="AJ2159" s="28"/>
    </row>
    <row r="2160" spans="34:36" x14ac:dyDescent="0.25">
      <c r="AH2160" s="25"/>
      <c r="AI2160" s="28"/>
      <c r="AJ2160" s="28"/>
    </row>
    <row r="2161" spans="34:36" x14ac:dyDescent="0.25">
      <c r="AH2161" s="25"/>
      <c r="AI2161" s="28"/>
      <c r="AJ2161" s="28"/>
    </row>
    <row r="2162" spans="34:36" x14ac:dyDescent="0.25">
      <c r="AH2162" s="25"/>
      <c r="AI2162" s="28"/>
      <c r="AJ2162" s="28"/>
    </row>
    <row r="2163" spans="34:36" x14ac:dyDescent="0.25">
      <c r="AH2163" s="25"/>
      <c r="AI2163" s="28"/>
      <c r="AJ2163" s="28"/>
    </row>
    <row r="2164" spans="34:36" x14ac:dyDescent="0.25">
      <c r="AH2164" s="25"/>
      <c r="AI2164" s="28"/>
      <c r="AJ2164" s="28"/>
    </row>
    <row r="2165" spans="34:36" x14ac:dyDescent="0.25">
      <c r="AH2165" s="25"/>
      <c r="AI2165" s="28"/>
      <c r="AJ2165" s="28"/>
    </row>
    <row r="2166" spans="34:36" x14ac:dyDescent="0.25">
      <c r="AH2166" s="25"/>
      <c r="AI2166" s="28"/>
      <c r="AJ2166" s="28"/>
    </row>
    <row r="2167" spans="34:36" x14ac:dyDescent="0.25">
      <c r="AH2167" s="25"/>
      <c r="AI2167" s="28"/>
      <c r="AJ2167" s="28"/>
    </row>
    <row r="2168" spans="34:36" x14ac:dyDescent="0.25">
      <c r="AH2168" s="25"/>
      <c r="AI2168" s="28"/>
      <c r="AJ2168" s="28"/>
    </row>
    <row r="2169" spans="34:36" x14ac:dyDescent="0.25">
      <c r="AH2169" s="25"/>
      <c r="AI2169" s="28"/>
      <c r="AJ2169" s="28"/>
    </row>
    <row r="2170" spans="34:36" x14ac:dyDescent="0.25">
      <c r="AH2170" s="25"/>
      <c r="AI2170" s="28"/>
      <c r="AJ2170" s="28"/>
    </row>
    <row r="2171" spans="34:36" x14ac:dyDescent="0.25">
      <c r="AH2171" s="25"/>
      <c r="AI2171" s="28"/>
      <c r="AJ2171" s="28"/>
    </row>
    <row r="2172" spans="34:36" x14ac:dyDescent="0.25">
      <c r="AH2172" s="25"/>
      <c r="AI2172" s="28"/>
      <c r="AJ2172" s="28"/>
    </row>
    <row r="2173" spans="34:36" x14ac:dyDescent="0.25">
      <c r="AH2173" s="25"/>
      <c r="AI2173" s="28"/>
      <c r="AJ2173" s="28"/>
    </row>
    <row r="2174" spans="34:36" x14ac:dyDescent="0.25">
      <c r="AH2174" s="25"/>
      <c r="AI2174" s="28"/>
      <c r="AJ2174" s="28"/>
    </row>
    <row r="2175" spans="34:36" x14ac:dyDescent="0.25">
      <c r="AH2175" s="25"/>
      <c r="AI2175" s="28"/>
      <c r="AJ2175" s="28"/>
    </row>
    <row r="2176" spans="34:36" x14ac:dyDescent="0.25">
      <c r="AH2176" s="25"/>
      <c r="AI2176" s="28"/>
      <c r="AJ2176" s="28"/>
    </row>
    <row r="2177" spans="34:36" x14ac:dyDescent="0.25">
      <c r="AH2177" s="25"/>
      <c r="AI2177" s="28"/>
      <c r="AJ2177" s="28"/>
    </row>
    <row r="2178" spans="34:36" x14ac:dyDescent="0.25">
      <c r="AH2178" s="25"/>
      <c r="AI2178" s="28"/>
      <c r="AJ2178" s="28"/>
    </row>
    <row r="2179" spans="34:36" x14ac:dyDescent="0.25">
      <c r="AH2179" s="25"/>
      <c r="AI2179" s="28"/>
      <c r="AJ2179" s="28"/>
    </row>
    <row r="2180" spans="34:36" x14ac:dyDescent="0.25">
      <c r="AH2180" s="25"/>
      <c r="AI2180" s="28"/>
      <c r="AJ2180" s="28"/>
    </row>
    <row r="2181" spans="34:36" x14ac:dyDescent="0.25">
      <c r="AH2181" s="25"/>
      <c r="AI2181" s="28"/>
      <c r="AJ2181" s="28"/>
    </row>
    <row r="2182" spans="34:36" x14ac:dyDescent="0.25">
      <c r="AH2182" s="25"/>
      <c r="AI2182" s="28"/>
      <c r="AJ2182" s="28"/>
    </row>
    <row r="2183" spans="34:36" x14ac:dyDescent="0.25">
      <c r="AH2183" s="25"/>
      <c r="AI2183" s="28"/>
      <c r="AJ2183" s="28"/>
    </row>
    <row r="2184" spans="34:36" x14ac:dyDescent="0.25">
      <c r="AH2184" s="25"/>
      <c r="AI2184" s="28"/>
      <c r="AJ2184" s="28"/>
    </row>
    <row r="2185" spans="34:36" x14ac:dyDescent="0.25">
      <c r="AH2185" s="25"/>
      <c r="AI2185" s="28"/>
      <c r="AJ2185" s="28"/>
    </row>
    <row r="2186" spans="34:36" x14ac:dyDescent="0.25">
      <c r="AH2186" s="25"/>
      <c r="AI2186" s="28"/>
      <c r="AJ2186" s="28"/>
    </row>
    <row r="2187" spans="34:36" x14ac:dyDescent="0.25">
      <c r="AH2187" s="25"/>
      <c r="AI2187" s="28"/>
      <c r="AJ2187" s="28"/>
    </row>
    <row r="2188" spans="34:36" x14ac:dyDescent="0.25">
      <c r="AH2188" s="25"/>
      <c r="AI2188" s="28"/>
      <c r="AJ2188" s="28"/>
    </row>
    <row r="2189" spans="34:36" x14ac:dyDescent="0.25">
      <c r="AH2189" s="25"/>
      <c r="AI2189" s="28"/>
      <c r="AJ2189" s="28"/>
    </row>
    <row r="2190" spans="34:36" x14ac:dyDescent="0.25">
      <c r="AH2190" s="25"/>
      <c r="AI2190" s="28"/>
      <c r="AJ2190" s="28"/>
    </row>
    <row r="2191" spans="34:36" x14ac:dyDescent="0.25">
      <c r="AH2191" s="25"/>
      <c r="AI2191" s="28"/>
      <c r="AJ2191" s="28"/>
    </row>
    <row r="2192" spans="34:36" x14ac:dyDescent="0.25">
      <c r="AH2192" s="25"/>
      <c r="AI2192" s="28"/>
      <c r="AJ2192" s="28"/>
    </row>
    <row r="2193" spans="34:36" x14ac:dyDescent="0.25">
      <c r="AH2193" s="25"/>
      <c r="AI2193" s="28"/>
      <c r="AJ2193" s="28"/>
    </row>
    <row r="2194" spans="34:36" x14ac:dyDescent="0.25">
      <c r="AH2194" s="25"/>
      <c r="AI2194" s="28"/>
      <c r="AJ2194" s="28"/>
    </row>
    <row r="2195" spans="34:36" x14ac:dyDescent="0.25">
      <c r="AH2195" s="25"/>
      <c r="AI2195" s="28"/>
      <c r="AJ2195" s="28"/>
    </row>
    <row r="2196" spans="34:36" x14ac:dyDescent="0.25">
      <c r="AH2196" s="25"/>
      <c r="AI2196" s="28"/>
      <c r="AJ2196" s="28"/>
    </row>
    <row r="2197" spans="34:36" x14ac:dyDescent="0.25">
      <c r="AH2197" s="25"/>
      <c r="AI2197" s="28"/>
      <c r="AJ2197" s="28"/>
    </row>
    <row r="2198" spans="34:36" x14ac:dyDescent="0.25">
      <c r="AH2198" s="25"/>
      <c r="AI2198" s="28"/>
      <c r="AJ2198" s="28"/>
    </row>
    <row r="2199" spans="34:36" x14ac:dyDescent="0.25">
      <c r="AH2199" s="25"/>
      <c r="AI2199" s="28"/>
      <c r="AJ2199" s="28"/>
    </row>
    <row r="2200" spans="34:36" x14ac:dyDescent="0.25">
      <c r="AH2200" s="25"/>
      <c r="AI2200" s="28"/>
      <c r="AJ2200" s="28"/>
    </row>
    <row r="2201" spans="34:36" x14ac:dyDescent="0.25">
      <c r="AH2201" s="25"/>
      <c r="AI2201" s="28"/>
      <c r="AJ2201" s="28"/>
    </row>
    <row r="2202" spans="34:36" x14ac:dyDescent="0.25">
      <c r="AH2202" s="25"/>
      <c r="AI2202" s="28"/>
      <c r="AJ2202" s="28"/>
    </row>
    <row r="2203" spans="34:36" x14ac:dyDescent="0.25">
      <c r="AH2203" s="25"/>
      <c r="AI2203" s="28"/>
      <c r="AJ2203" s="28"/>
    </row>
    <row r="2204" spans="34:36" x14ac:dyDescent="0.25">
      <c r="AH2204" s="25"/>
      <c r="AI2204" s="28"/>
      <c r="AJ2204" s="28"/>
    </row>
    <row r="2205" spans="34:36" x14ac:dyDescent="0.25">
      <c r="AH2205" s="25"/>
      <c r="AI2205" s="28"/>
      <c r="AJ2205" s="28"/>
    </row>
    <row r="2206" spans="34:36" x14ac:dyDescent="0.25">
      <c r="AH2206" s="25"/>
      <c r="AI2206" s="28"/>
      <c r="AJ2206" s="28"/>
    </row>
    <row r="2207" spans="34:36" x14ac:dyDescent="0.25">
      <c r="AH2207" s="25"/>
      <c r="AI2207" s="28"/>
      <c r="AJ2207" s="28"/>
    </row>
    <row r="2208" spans="34:36" x14ac:dyDescent="0.25">
      <c r="AH2208" s="25"/>
      <c r="AI2208" s="28"/>
      <c r="AJ2208" s="28"/>
    </row>
    <row r="2209" spans="34:36" x14ac:dyDescent="0.25">
      <c r="AH2209" s="25"/>
      <c r="AI2209" s="28"/>
      <c r="AJ2209" s="28"/>
    </row>
    <row r="2210" spans="34:36" x14ac:dyDescent="0.25">
      <c r="AH2210" s="25"/>
      <c r="AI2210" s="28"/>
      <c r="AJ2210" s="28"/>
    </row>
    <row r="2211" spans="34:36" x14ac:dyDescent="0.25">
      <c r="AH2211" s="25"/>
      <c r="AI2211" s="28"/>
      <c r="AJ2211" s="28"/>
    </row>
    <row r="2212" spans="34:36" x14ac:dyDescent="0.25">
      <c r="AH2212" s="25"/>
      <c r="AI2212" s="28"/>
      <c r="AJ2212" s="28"/>
    </row>
    <row r="2213" spans="34:36" x14ac:dyDescent="0.25">
      <c r="AH2213" s="25"/>
      <c r="AI2213" s="28"/>
      <c r="AJ2213" s="28"/>
    </row>
    <row r="2214" spans="34:36" x14ac:dyDescent="0.25">
      <c r="AH2214" s="25"/>
      <c r="AI2214" s="28"/>
      <c r="AJ2214" s="28"/>
    </row>
    <row r="2215" spans="34:36" x14ac:dyDescent="0.25">
      <c r="AH2215" s="25"/>
      <c r="AI2215" s="28"/>
      <c r="AJ2215" s="28"/>
    </row>
    <row r="2216" spans="34:36" x14ac:dyDescent="0.25">
      <c r="AH2216" s="25"/>
      <c r="AI2216" s="28"/>
      <c r="AJ2216" s="28"/>
    </row>
    <row r="2217" spans="34:36" x14ac:dyDescent="0.25">
      <c r="AH2217" s="25"/>
      <c r="AI2217" s="28"/>
      <c r="AJ2217" s="28"/>
    </row>
    <row r="2218" spans="34:36" x14ac:dyDescent="0.25">
      <c r="AH2218" s="25"/>
      <c r="AI2218" s="28"/>
      <c r="AJ2218" s="28"/>
    </row>
    <row r="2219" spans="34:36" x14ac:dyDescent="0.25">
      <c r="AH2219" s="25"/>
      <c r="AI2219" s="28"/>
      <c r="AJ2219" s="28"/>
    </row>
    <row r="2220" spans="34:36" x14ac:dyDescent="0.25">
      <c r="AH2220" s="25"/>
      <c r="AI2220" s="28"/>
      <c r="AJ2220" s="28"/>
    </row>
    <row r="2221" spans="34:36" x14ac:dyDescent="0.25">
      <c r="AH2221" s="25"/>
      <c r="AI2221" s="28"/>
      <c r="AJ2221" s="28"/>
    </row>
    <row r="2222" spans="34:36" x14ac:dyDescent="0.25">
      <c r="AH2222" s="25"/>
      <c r="AI2222" s="28"/>
      <c r="AJ2222" s="28"/>
    </row>
    <row r="2223" spans="34:36" x14ac:dyDescent="0.25">
      <c r="AH2223" s="25"/>
      <c r="AI2223" s="28"/>
      <c r="AJ2223" s="28"/>
    </row>
    <row r="2224" spans="34:36" x14ac:dyDescent="0.25">
      <c r="AH2224" s="25"/>
      <c r="AI2224" s="28"/>
      <c r="AJ2224" s="28"/>
    </row>
    <row r="2225" spans="34:36" x14ac:dyDescent="0.25">
      <c r="AH2225" s="25"/>
      <c r="AI2225" s="28"/>
      <c r="AJ2225" s="28"/>
    </row>
    <row r="2226" spans="34:36" x14ac:dyDescent="0.25">
      <c r="AH2226" s="25"/>
      <c r="AI2226" s="28"/>
      <c r="AJ2226" s="28"/>
    </row>
    <row r="2227" spans="34:36" x14ac:dyDescent="0.25">
      <c r="AH2227" s="25"/>
      <c r="AI2227" s="28"/>
      <c r="AJ2227" s="28"/>
    </row>
    <row r="2228" spans="34:36" x14ac:dyDescent="0.25">
      <c r="AH2228" s="25"/>
      <c r="AI2228" s="28"/>
      <c r="AJ2228" s="28"/>
    </row>
    <row r="2229" spans="34:36" x14ac:dyDescent="0.25">
      <c r="AH2229" s="25"/>
      <c r="AI2229" s="28"/>
      <c r="AJ2229" s="28"/>
    </row>
    <row r="2230" spans="34:36" x14ac:dyDescent="0.25">
      <c r="AH2230" s="25"/>
      <c r="AI2230" s="28"/>
      <c r="AJ2230" s="28"/>
    </row>
    <row r="2231" spans="34:36" x14ac:dyDescent="0.25">
      <c r="AH2231" s="25"/>
      <c r="AI2231" s="28"/>
      <c r="AJ2231" s="28"/>
    </row>
    <row r="2232" spans="34:36" x14ac:dyDescent="0.25">
      <c r="AH2232" s="25"/>
      <c r="AI2232" s="28"/>
      <c r="AJ2232" s="28"/>
    </row>
    <row r="2233" spans="34:36" x14ac:dyDescent="0.25">
      <c r="AH2233" s="25"/>
      <c r="AI2233" s="28"/>
      <c r="AJ2233" s="28"/>
    </row>
    <row r="2234" spans="34:36" x14ac:dyDescent="0.25">
      <c r="AH2234" s="25"/>
      <c r="AI2234" s="28"/>
      <c r="AJ2234" s="28"/>
    </row>
    <row r="2235" spans="34:36" x14ac:dyDescent="0.25">
      <c r="AH2235" s="25"/>
      <c r="AI2235" s="28"/>
      <c r="AJ2235" s="28"/>
    </row>
    <row r="2236" spans="34:36" x14ac:dyDescent="0.25">
      <c r="AH2236" s="25"/>
      <c r="AI2236" s="28"/>
      <c r="AJ2236" s="28"/>
    </row>
    <row r="2237" spans="34:36" x14ac:dyDescent="0.25">
      <c r="AH2237" s="25"/>
      <c r="AI2237" s="28"/>
      <c r="AJ2237" s="28"/>
    </row>
    <row r="2238" spans="34:36" x14ac:dyDescent="0.25">
      <c r="AH2238" s="25"/>
      <c r="AI2238" s="28"/>
      <c r="AJ2238" s="28"/>
    </row>
    <row r="2239" spans="34:36" x14ac:dyDescent="0.25">
      <c r="AH2239" s="25"/>
      <c r="AI2239" s="28"/>
      <c r="AJ2239" s="28"/>
    </row>
    <row r="2240" spans="34:36" x14ac:dyDescent="0.25">
      <c r="AH2240" s="25"/>
      <c r="AI2240" s="28"/>
      <c r="AJ2240" s="28"/>
    </row>
    <row r="2241" spans="34:36" x14ac:dyDescent="0.25">
      <c r="AH2241" s="25"/>
      <c r="AI2241" s="28"/>
      <c r="AJ2241" s="28"/>
    </row>
    <row r="2242" spans="34:36" x14ac:dyDescent="0.25">
      <c r="AH2242" s="25"/>
      <c r="AI2242" s="28"/>
      <c r="AJ2242" s="28"/>
    </row>
    <row r="2243" spans="34:36" x14ac:dyDescent="0.25">
      <c r="AH2243" s="25"/>
      <c r="AI2243" s="28"/>
      <c r="AJ2243" s="28"/>
    </row>
    <row r="2244" spans="34:36" x14ac:dyDescent="0.25">
      <c r="AH2244" s="25"/>
      <c r="AI2244" s="28"/>
      <c r="AJ2244" s="28"/>
    </row>
    <row r="2245" spans="34:36" x14ac:dyDescent="0.25">
      <c r="AH2245" s="25"/>
      <c r="AI2245" s="28"/>
      <c r="AJ2245" s="28"/>
    </row>
    <row r="2246" spans="34:36" x14ac:dyDescent="0.25">
      <c r="AH2246" s="25"/>
      <c r="AI2246" s="28"/>
      <c r="AJ2246" s="28"/>
    </row>
    <row r="2247" spans="34:36" x14ac:dyDescent="0.25">
      <c r="AH2247" s="25"/>
      <c r="AI2247" s="28"/>
      <c r="AJ2247" s="28"/>
    </row>
    <row r="2248" spans="34:36" x14ac:dyDescent="0.25">
      <c r="AH2248" s="25"/>
      <c r="AI2248" s="28"/>
      <c r="AJ2248" s="28"/>
    </row>
    <row r="2249" spans="34:36" x14ac:dyDescent="0.25">
      <c r="AH2249" s="25"/>
      <c r="AI2249" s="28"/>
      <c r="AJ2249" s="28"/>
    </row>
    <row r="2250" spans="34:36" x14ac:dyDescent="0.25">
      <c r="AH2250" s="25"/>
      <c r="AI2250" s="28"/>
      <c r="AJ2250" s="28"/>
    </row>
    <row r="2251" spans="34:36" x14ac:dyDescent="0.25">
      <c r="AH2251" s="25"/>
      <c r="AI2251" s="28"/>
      <c r="AJ2251" s="28"/>
    </row>
    <row r="2252" spans="34:36" x14ac:dyDescent="0.25">
      <c r="AH2252" s="25"/>
      <c r="AI2252" s="28"/>
      <c r="AJ2252" s="28"/>
    </row>
    <row r="2253" spans="34:36" x14ac:dyDescent="0.25">
      <c r="AH2253" s="25"/>
      <c r="AI2253" s="28"/>
      <c r="AJ2253" s="28"/>
    </row>
    <row r="2254" spans="34:36" x14ac:dyDescent="0.25">
      <c r="AH2254" s="25"/>
      <c r="AI2254" s="28"/>
      <c r="AJ2254" s="28"/>
    </row>
    <row r="2255" spans="34:36" x14ac:dyDescent="0.25">
      <c r="AH2255" s="25"/>
      <c r="AI2255" s="28"/>
      <c r="AJ2255" s="28"/>
    </row>
    <row r="2256" spans="34:36" x14ac:dyDescent="0.25">
      <c r="AH2256" s="25"/>
      <c r="AI2256" s="28"/>
      <c r="AJ2256" s="28"/>
    </row>
    <row r="2257" spans="34:36" x14ac:dyDescent="0.25">
      <c r="AH2257" s="25"/>
      <c r="AI2257" s="28"/>
      <c r="AJ2257" s="28"/>
    </row>
    <row r="2258" spans="34:36" x14ac:dyDescent="0.25">
      <c r="AH2258" s="25"/>
      <c r="AI2258" s="28"/>
      <c r="AJ2258" s="28"/>
    </row>
    <row r="2259" spans="34:36" x14ac:dyDescent="0.25">
      <c r="AH2259" s="25"/>
      <c r="AI2259" s="28"/>
      <c r="AJ2259" s="28"/>
    </row>
    <row r="2260" spans="34:36" x14ac:dyDescent="0.25">
      <c r="AH2260" s="25"/>
      <c r="AI2260" s="28"/>
      <c r="AJ2260" s="28"/>
    </row>
    <row r="2261" spans="34:36" x14ac:dyDescent="0.25">
      <c r="AH2261" s="25"/>
      <c r="AI2261" s="28"/>
      <c r="AJ2261" s="28"/>
    </row>
    <row r="2262" spans="34:36" x14ac:dyDescent="0.25">
      <c r="AH2262" s="25"/>
      <c r="AI2262" s="28"/>
      <c r="AJ2262" s="28"/>
    </row>
    <row r="2263" spans="34:36" x14ac:dyDescent="0.25">
      <c r="AH2263" s="25"/>
      <c r="AI2263" s="28"/>
      <c r="AJ2263" s="28"/>
    </row>
    <row r="2264" spans="34:36" x14ac:dyDescent="0.25">
      <c r="AH2264" s="25"/>
      <c r="AI2264" s="28"/>
      <c r="AJ2264" s="28"/>
    </row>
    <row r="2265" spans="34:36" x14ac:dyDescent="0.25">
      <c r="AH2265" s="25"/>
      <c r="AI2265" s="28"/>
      <c r="AJ2265" s="28"/>
    </row>
    <row r="2266" spans="34:36" x14ac:dyDescent="0.25">
      <c r="AH2266" s="25"/>
      <c r="AI2266" s="28"/>
      <c r="AJ2266" s="28"/>
    </row>
    <row r="2267" spans="34:36" x14ac:dyDescent="0.25">
      <c r="AH2267" s="25"/>
      <c r="AI2267" s="28"/>
      <c r="AJ2267" s="28"/>
    </row>
    <row r="2268" spans="34:36" x14ac:dyDescent="0.25">
      <c r="AH2268" s="25"/>
      <c r="AI2268" s="28"/>
      <c r="AJ2268" s="28"/>
    </row>
    <row r="2269" spans="34:36" x14ac:dyDescent="0.25">
      <c r="AH2269" s="25"/>
      <c r="AI2269" s="28"/>
      <c r="AJ2269" s="28"/>
    </row>
    <row r="2270" spans="34:36" x14ac:dyDescent="0.25">
      <c r="AH2270" s="25"/>
      <c r="AI2270" s="28"/>
      <c r="AJ2270" s="28"/>
    </row>
    <row r="2271" spans="34:36" x14ac:dyDescent="0.25">
      <c r="AH2271" s="25"/>
      <c r="AI2271" s="28"/>
      <c r="AJ2271" s="28"/>
    </row>
    <row r="2272" spans="34:36" x14ac:dyDescent="0.25">
      <c r="AH2272" s="25"/>
      <c r="AI2272" s="28"/>
      <c r="AJ2272" s="28"/>
    </row>
    <row r="2273" spans="34:36" x14ac:dyDescent="0.25">
      <c r="AH2273" s="25"/>
      <c r="AI2273" s="28"/>
      <c r="AJ2273" s="28"/>
    </row>
    <row r="2274" spans="34:36" x14ac:dyDescent="0.25">
      <c r="AH2274" s="25"/>
      <c r="AI2274" s="28"/>
      <c r="AJ2274" s="28"/>
    </row>
    <row r="2275" spans="34:36" x14ac:dyDescent="0.25">
      <c r="AH2275" s="25"/>
      <c r="AI2275" s="28"/>
      <c r="AJ2275" s="28"/>
    </row>
    <row r="2276" spans="34:36" x14ac:dyDescent="0.25">
      <c r="AH2276" s="25"/>
      <c r="AI2276" s="28"/>
      <c r="AJ2276" s="28"/>
    </row>
    <row r="2277" spans="34:36" x14ac:dyDescent="0.25">
      <c r="AH2277" s="25"/>
      <c r="AI2277" s="28"/>
      <c r="AJ2277" s="28"/>
    </row>
    <row r="2278" spans="34:36" x14ac:dyDescent="0.25">
      <c r="AH2278" s="25"/>
      <c r="AI2278" s="28"/>
      <c r="AJ2278" s="28"/>
    </row>
    <row r="2279" spans="34:36" x14ac:dyDescent="0.25">
      <c r="AH2279" s="25"/>
      <c r="AI2279" s="28"/>
      <c r="AJ2279" s="28"/>
    </row>
    <row r="2280" spans="34:36" x14ac:dyDescent="0.25">
      <c r="AH2280" s="25"/>
      <c r="AI2280" s="28"/>
      <c r="AJ2280" s="28"/>
    </row>
    <row r="2281" spans="34:36" x14ac:dyDescent="0.25">
      <c r="AH2281" s="25"/>
      <c r="AI2281" s="28"/>
      <c r="AJ2281" s="28"/>
    </row>
    <row r="2282" spans="34:36" x14ac:dyDescent="0.25">
      <c r="AH2282" s="25"/>
      <c r="AI2282" s="28"/>
      <c r="AJ2282" s="28"/>
    </row>
    <row r="2283" spans="34:36" x14ac:dyDescent="0.25">
      <c r="AH2283" s="25"/>
      <c r="AI2283" s="28"/>
      <c r="AJ2283" s="28"/>
    </row>
    <row r="2284" spans="34:36" x14ac:dyDescent="0.25">
      <c r="AH2284" s="25"/>
      <c r="AI2284" s="28"/>
      <c r="AJ2284" s="28"/>
    </row>
    <row r="2285" spans="34:36" x14ac:dyDescent="0.25">
      <c r="AH2285" s="25"/>
      <c r="AI2285" s="28"/>
      <c r="AJ2285" s="28"/>
    </row>
    <row r="2286" spans="34:36" x14ac:dyDescent="0.25">
      <c r="AH2286" s="25"/>
      <c r="AI2286" s="28"/>
      <c r="AJ2286" s="28"/>
    </row>
    <row r="2287" spans="34:36" x14ac:dyDescent="0.25">
      <c r="AH2287" s="25"/>
      <c r="AI2287" s="28"/>
      <c r="AJ2287" s="28"/>
    </row>
    <row r="2288" spans="34:36" x14ac:dyDescent="0.25">
      <c r="AH2288" s="25"/>
      <c r="AI2288" s="28"/>
      <c r="AJ2288" s="28"/>
    </row>
    <row r="2289" spans="34:36" x14ac:dyDescent="0.25">
      <c r="AH2289" s="25"/>
      <c r="AI2289" s="28"/>
      <c r="AJ2289" s="28"/>
    </row>
    <row r="2290" spans="34:36" x14ac:dyDescent="0.25">
      <c r="AH2290" s="25"/>
      <c r="AI2290" s="28"/>
      <c r="AJ2290" s="28"/>
    </row>
    <row r="2291" spans="34:36" x14ac:dyDescent="0.25">
      <c r="AH2291" s="25"/>
      <c r="AI2291" s="28"/>
      <c r="AJ2291" s="28"/>
    </row>
    <row r="2292" spans="34:36" x14ac:dyDescent="0.25">
      <c r="AH2292" s="25"/>
      <c r="AI2292" s="28"/>
      <c r="AJ2292" s="28"/>
    </row>
    <row r="2293" spans="34:36" x14ac:dyDescent="0.25">
      <c r="AH2293" s="25"/>
      <c r="AI2293" s="28"/>
      <c r="AJ2293" s="28"/>
    </row>
    <row r="2294" spans="34:36" x14ac:dyDescent="0.25">
      <c r="AH2294" s="25"/>
      <c r="AI2294" s="28"/>
      <c r="AJ2294" s="28"/>
    </row>
    <row r="2295" spans="34:36" x14ac:dyDescent="0.25">
      <c r="AH2295" s="25"/>
      <c r="AI2295" s="28"/>
      <c r="AJ2295" s="28"/>
    </row>
    <row r="2296" spans="34:36" x14ac:dyDescent="0.25">
      <c r="AH2296" s="25"/>
      <c r="AI2296" s="28"/>
      <c r="AJ2296" s="28"/>
    </row>
    <row r="2297" spans="34:36" x14ac:dyDescent="0.25">
      <c r="AH2297" s="25"/>
      <c r="AI2297" s="28"/>
      <c r="AJ2297" s="28"/>
    </row>
    <row r="2298" spans="34:36" x14ac:dyDescent="0.25">
      <c r="AH2298" s="25"/>
      <c r="AI2298" s="28"/>
      <c r="AJ2298" s="28"/>
    </row>
    <row r="2299" spans="34:36" x14ac:dyDescent="0.25">
      <c r="AH2299" s="25"/>
      <c r="AI2299" s="28"/>
      <c r="AJ2299" s="28"/>
    </row>
    <row r="2300" spans="34:36" x14ac:dyDescent="0.25">
      <c r="AH2300" s="25"/>
      <c r="AI2300" s="28"/>
      <c r="AJ2300" s="28"/>
    </row>
    <row r="2301" spans="34:36" x14ac:dyDescent="0.25">
      <c r="AH2301" s="25"/>
      <c r="AI2301" s="28"/>
      <c r="AJ2301" s="28"/>
    </row>
    <row r="2302" spans="34:36" x14ac:dyDescent="0.25">
      <c r="AH2302" s="25"/>
      <c r="AI2302" s="28"/>
      <c r="AJ2302" s="28"/>
    </row>
    <row r="2303" spans="34:36" x14ac:dyDescent="0.25">
      <c r="AH2303" s="25"/>
      <c r="AI2303" s="28"/>
      <c r="AJ2303" s="28"/>
    </row>
    <row r="2304" spans="34:36" x14ac:dyDescent="0.25">
      <c r="AH2304" s="25"/>
      <c r="AI2304" s="28"/>
      <c r="AJ2304" s="28"/>
    </row>
    <row r="2305" spans="34:36" x14ac:dyDescent="0.25">
      <c r="AH2305" s="25"/>
      <c r="AI2305" s="28"/>
      <c r="AJ2305" s="28"/>
    </row>
    <row r="2306" spans="34:36" x14ac:dyDescent="0.25">
      <c r="AH2306" s="25"/>
      <c r="AI2306" s="28"/>
      <c r="AJ2306" s="28"/>
    </row>
    <row r="2307" spans="34:36" x14ac:dyDescent="0.25">
      <c r="AH2307" s="25"/>
      <c r="AI2307" s="28"/>
      <c r="AJ2307" s="28"/>
    </row>
    <row r="2308" spans="34:36" x14ac:dyDescent="0.25">
      <c r="AH2308" s="25"/>
      <c r="AI2308" s="28"/>
      <c r="AJ2308" s="28"/>
    </row>
    <row r="2309" spans="34:36" x14ac:dyDescent="0.25">
      <c r="AH2309" s="25"/>
      <c r="AI2309" s="28"/>
      <c r="AJ2309" s="28"/>
    </row>
    <row r="2310" spans="34:36" x14ac:dyDescent="0.25">
      <c r="AH2310" s="25"/>
      <c r="AI2310" s="28"/>
      <c r="AJ2310" s="28"/>
    </row>
    <row r="2311" spans="34:36" x14ac:dyDescent="0.25">
      <c r="AH2311" s="25"/>
      <c r="AI2311" s="28"/>
      <c r="AJ2311" s="28"/>
    </row>
    <row r="2312" spans="34:36" x14ac:dyDescent="0.25">
      <c r="AH2312" s="25"/>
      <c r="AI2312" s="28"/>
      <c r="AJ2312" s="28"/>
    </row>
    <row r="2313" spans="34:36" x14ac:dyDescent="0.25">
      <c r="AH2313" s="25"/>
      <c r="AI2313" s="28"/>
      <c r="AJ2313" s="28"/>
    </row>
    <row r="2314" spans="34:36" x14ac:dyDescent="0.25">
      <c r="AH2314" s="25"/>
      <c r="AI2314" s="28"/>
      <c r="AJ2314" s="28"/>
    </row>
    <row r="2315" spans="34:36" x14ac:dyDescent="0.25">
      <c r="AH2315" s="25"/>
      <c r="AI2315" s="28"/>
      <c r="AJ2315" s="28"/>
    </row>
    <row r="2316" spans="34:36" x14ac:dyDescent="0.25">
      <c r="AH2316" s="25"/>
      <c r="AI2316" s="28"/>
      <c r="AJ2316" s="28"/>
    </row>
    <row r="2317" spans="34:36" x14ac:dyDescent="0.25">
      <c r="AH2317" s="25"/>
      <c r="AI2317" s="28"/>
      <c r="AJ2317" s="28"/>
    </row>
    <row r="2318" spans="34:36" x14ac:dyDescent="0.25">
      <c r="AH2318" s="25"/>
      <c r="AI2318" s="28"/>
      <c r="AJ2318" s="28"/>
    </row>
    <row r="2319" spans="34:36" x14ac:dyDescent="0.25">
      <c r="AH2319" s="25"/>
      <c r="AI2319" s="28"/>
      <c r="AJ2319" s="28"/>
    </row>
    <row r="2320" spans="34:36" x14ac:dyDescent="0.25">
      <c r="AH2320" s="25"/>
      <c r="AI2320" s="28"/>
      <c r="AJ2320" s="28"/>
    </row>
    <row r="2321" spans="34:36" x14ac:dyDescent="0.25">
      <c r="AH2321" s="25"/>
      <c r="AI2321" s="28"/>
      <c r="AJ2321" s="28"/>
    </row>
    <row r="2322" spans="34:36" x14ac:dyDescent="0.25">
      <c r="AH2322" s="25"/>
      <c r="AI2322" s="28"/>
      <c r="AJ2322" s="28"/>
    </row>
    <row r="2323" spans="34:36" x14ac:dyDescent="0.25">
      <c r="AH2323" s="25"/>
      <c r="AI2323" s="28"/>
      <c r="AJ2323" s="28"/>
    </row>
    <row r="2324" spans="34:36" x14ac:dyDescent="0.25">
      <c r="AH2324" s="25"/>
      <c r="AI2324" s="28"/>
      <c r="AJ2324" s="28"/>
    </row>
    <row r="2325" spans="34:36" x14ac:dyDescent="0.25">
      <c r="AH2325" s="25"/>
      <c r="AI2325" s="28"/>
      <c r="AJ2325" s="28"/>
    </row>
    <row r="2326" spans="34:36" x14ac:dyDescent="0.25">
      <c r="AH2326" s="25"/>
      <c r="AI2326" s="28"/>
      <c r="AJ2326" s="28"/>
    </row>
    <row r="2327" spans="34:36" x14ac:dyDescent="0.25">
      <c r="AH2327" s="25"/>
      <c r="AI2327" s="28"/>
      <c r="AJ2327" s="28"/>
    </row>
    <row r="2328" spans="34:36" x14ac:dyDescent="0.25">
      <c r="AH2328" s="25"/>
      <c r="AI2328" s="28"/>
      <c r="AJ2328" s="28"/>
    </row>
    <row r="2329" spans="34:36" x14ac:dyDescent="0.25">
      <c r="AH2329" s="25"/>
      <c r="AI2329" s="28"/>
      <c r="AJ2329" s="28"/>
    </row>
    <row r="2330" spans="34:36" x14ac:dyDescent="0.25">
      <c r="AH2330" s="25"/>
      <c r="AI2330" s="28"/>
      <c r="AJ2330" s="28"/>
    </row>
    <row r="2331" spans="34:36" x14ac:dyDescent="0.25">
      <c r="AH2331" s="25"/>
      <c r="AI2331" s="28"/>
      <c r="AJ2331" s="28"/>
    </row>
    <row r="2332" spans="34:36" x14ac:dyDescent="0.25">
      <c r="AH2332" s="25"/>
      <c r="AI2332" s="28"/>
      <c r="AJ2332" s="28"/>
    </row>
    <row r="2333" spans="34:36" x14ac:dyDescent="0.25">
      <c r="AH2333" s="25"/>
      <c r="AI2333" s="28"/>
      <c r="AJ2333" s="28"/>
    </row>
    <row r="2334" spans="34:36" x14ac:dyDescent="0.25">
      <c r="AH2334" s="25"/>
      <c r="AI2334" s="28"/>
      <c r="AJ2334" s="28"/>
    </row>
    <row r="2335" spans="34:36" x14ac:dyDescent="0.25">
      <c r="AH2335" s="25"/>
      <c r="AI2335" s="28"/>
      <c r="AJ2335" s="28"/>
    </row>
    <row r="2336" spans="34:36" x14ac:dyDescent="0.25">
      <c r="AH2336" s="25"/>
      <c r="AI2336" s="28"/>
      <c r="AJ2336" s="28"/>
    </row>
    <row r="2337" spans="34:36" x14ac:dyDescent="0.25">
      <c r="AH2337" s="25"/>
      <c r="AI2337" s="28"/>
      <c r="AJ2337" s="28"/>
    </row>
    <row r="2338" spans="34:36" x14ac:dyDescent="0.25">
      <c r="AH2338" s="25"/>
      <c r="AI2338" s="28"/>
      <c r="AJ2338" s="28"/>
    </row>
    <row r="2339" spans="34:36" x14ac:dyDescent="0.25">
      <c r="AH2339" s="25"/>
      <c r="AI2339" s="28"/>
      <c r="AJ2339" s="28"/>
    </row>
    <row r="2340" spans="34:36" x14ac:dyDescent="0.25">
      <c r="AH2340" s="25"/>
      <c r="AI2340" s="28"/>
      <c r="AJ2340" s="28"/>
    </row>
    <row r="2341" spans="34:36" x14ac:dyDescent="0.25">
      <c r="AH2341" s="25"/>
      <c r="AI2341" s="28"/>
      <c r="AJ2341" s="28"/>
    </row>
    <row r="2342" spans="34:36" x14ac:dyDescent="0.25">
      <c r="AH2342" s="25"/>
      <c r="AI2342" s="28"/>
      <c r="AJ2342" s="28"/>
    </row>
    <row r="2343" spans="34:36" x14ac:dyDescent="0.25">
      <c r="AH2343" s="25"/>
      <c r="AI2343" s="28"/>
      <c r="AJ2343" s="28"/>
    </row>
    <row r="2344" spans="34:36" x14ac:dyDescent="0.25">
      <c r="AH2344" s="25"/>
      <c r="AI2344" s="28"/>
      <c r="AJ2344" s="28"/>
    </row>
    <row r="2345" spans="34:36" x14ac:dyDescent="0.25">
      <c r="AH2345" s="25"/>
      <c r="AI2345" s="28"/>
      <c r="AJ2345" s="28"/>
    </row>
    <row r="2346" spans="34:36" x14ac:dyDescent="0.25">
      <c r="AH2346" s="25"/>
      <c r="AI2346" s="28"/>
      <c r="AJ2346" s="28"/>
    </row>
    <row r="2347" spans="34:36" x14ac:dyDescent="0.25">
      <c r="AH2347" s="25"/>
      <c r="AI2347" s="28"/>
      <c r="AJ2347" s="28"/>
    </row>
    <row r="2348" spans="34:36" x14ac:dyDescent="0.25">
      <c r="AH2348" s="25"/>
      <c r="AI2348" s="28"/>
      <c r="AJ2348" s="28"/>
    </row>
    <row r="2349" spans="34:36" x14ac:dyDescent="0.25">
      <c r="AH2349" s="25"/>
      <c r="AI2349" s="28"/>
      <c r="AJ2349" s="28"/>
    </row>
    <row r="2350" spans="34:36" x14ac:dyDescent="0.25">
      <c r="AH2350" s="25"/>
      <c r="AI2350" s="28"/>
      <c r="AJ2350" s="28"/>
    </row>
    <row r="2351" spans="34:36" x14ac:dyDescent="0.25">
      <c r="AH2351" s="25"/>
      <c r="AI2351" s="28"/>
      <c r="AJ2351" s="28"/>
    </row>
    <row r="2352" spans="34:36" x14ac:dyDescent="0.25">
      <c r="AH2352" s="25"/>
      <c r="AI2352" s="28"/>
      <c r="AJ2352" s="28"/>
    </row>
    <row r="2353" spans="34:36" x14ac:dyDescent="0.25">
      <c r="AH2353" s="25"/>
      <c r="AI2353" s="28"/>
      <c r="AJ2353" s="28"/>
    </row>
    <row r="2354" spans="34:36" x14ac:dyDescent="0.25">
      <c r="AH2354" s="25"/>
      <c r="AI2354" s="28"/>
      <c r="AJ2354" s="28"/>
    </row>
    <row r="2355" spans="34:36" x14ac:dyDescent="0.25">
      <c r="AH2355" s="25"/>
      <c r="AI2355" s="28"/>
      <c r="AJ2355" s="28"/>
    </row>
    <row r="2356" spans="34:36" x14ac:dyDescent="0.25">
      <c r="AH2356" s="25"/>
      <c r="AI2356" s="28"/>
      <c r="AJ2356" s="28"/>
    </row>
    <row r="2357" spans="34:36" x14ac:dyDescent="0.25">
      <c r="AH2357" s="25"/>
      <c r="AI2357" s="28"/>
      <c r="AJ2357" s="28"/>
    </row>
    <row r="2358" spans="34:36" x14ac:dyDescent="0.25">
      <c r="AH2358" s="25"/>
      <c r="AI2358" s="28"/>
      <c r="AJ2358" s="28"/>
    </row>
    <row r="2359" spans="34:36" x14ac:dyDescent="0.25">
      <c r="AH2359" s="25"/>
      <c r="AI2359" s="28"/>
      <c r="AJ2359" s="28"/>
    </row>
    <row r="2360" spans="34:36" x14ac:dyDescent="0.25">
      <c r="AH2360" s="25"/>
      <c r="AI2360" s="28"/>
      <c r="AJ2360" s="28"/>
    </row>
    <row r="2361" spans="34:36" x14ac:dyDescent="0.25">
      <c r="AH2361" s="25"/>
      <c r="AI2361" s="28"/>
      <c r="AJ2361" s="28"/>
    </row>
    <row r="2362" spans="34:36" x14ac:dyDescent="0.25">
      <c r="AH2362" s="25"/>
      <c r="AI2362" s="28"/>
      <c r="AJ2362" s="28"/>
    </row>
    <row r="2363" spans="34:36" x14ac:dyDescent="0.25">
      <c r="AH2363" s="25"/>
      <c r="AI2363" s="28"/>
      <c r="AJ2363" s="28"/>
    </row>
    <row r="2364" spans="34:36" x14ac:dyDescent="0.25">
      <c r="AH2364" s="25"/>
      <c r="AI2364" s="28"/>
      <c r="AJ2364" s="28"/>
    </row>
    <row r="2365" spans="34:36" x14ac:dyDescent="0.25">
      <c r="AH2365" s="25"/>
      <c r="AI2365" s="28"/>
      <c r="AJ2365" s="28"/>
    </row>
    <row r="2366" spans="34:36" x14ac:dyDescent="0.25">
      <c r="AH2366" s="25"/>
      <c r="AI2366" s="28"/>
      <c r="AJ2366" s="28"/>
    </row>
    <row r="2367" spans="34:36" x14ac:dyDescent="0.25">
      <c r="AH2367" s="25"/>
      <c r="AI2367" s="28"/>
      <c r="AJ2367" s="28"/>
    </row>
    <row r="2368" spans="34:36" x14ac:dyDescent="0.25">
      <c r="AH2368" s="25"/>
      <c r="AI2368" s="28"/>
      <c r="AJ2368" s="28"/>
    </row>
    <row r="2369" spans="34:36" x14ac:dyDescent="0.25">
      <c r="AH2369" s="25"/>
      <c r="AI2369" s="28"/>
      <c r="AJ2369" s="28"/>
    </row>
    <row r="2370" spans="34:36" x14ac:dyDescent="0.25">
      <c r="AH2370" s="25"/>
      <c r="AI2370" s="28"/>
      <c r="AJ2370" s="28"/>
    </row>
    <row r="2371" spans="34:36" x14ac:dyDescent="0.25">
      <c r="AH2371" s="25"/>
      <c r="AI2371" s="28"/>
      <c r="AJ2371" s="28"/>
    </row>
    <row r="2372" spans="34:36" x14ac:dyDescent="0.25">
      <c r="AH2372" s="25"/>
      <c r="AI2372" s="28"/>
      <c r="AJ2372" s="28"/>
    </row>
    <row r="2373" spans="34:36" x14ac:dyDescent="0.25">
      <c r="AH2373" s="25"/>
      <c r="AI2373" s="28"/>
      <c r="AJ2373" s="28"/>
    </row>
    <row r="2374" spans="34:36" x14ac:dyDescent="0.25">
      <c r="AH2374" s="25"/>
      <c r="AI2374" s="28"/>
      <c r="AJ2374" s="28"/>
    </row>
    <row r="2375" spans="34:36" x14ac:dyDescent="0.25">
      <c r="AH2375" s="25"/>
      <c r="AI2375" s="28"/>
      <c r="AJ2375" s="28"/>
    </row>
    <row r="2376" spans="34:36" x14ac:dyDescent="0.25">
      <c r="AH2376" s="25"/>
      <c r="AI2376" s="28"/>
      <c r="AJ2376" s="28"/>
    </row>
    <row r="2377" spans="34:36" x14ac:dyDescent="0.25">
      <c r="AH2377" s="25"/>
      <c r="AI2377" s="28"/>
      <c r="AJ2377" s="28"/>
    </row>
    <row r="2378" spans="34:36" x14ac:dyDescent="0.25">
      <c r="AH2378" s="25"/>
      <c r="AI2378" s="28"/>
      <c r="AJ2378" s="28"/>
    </row>
    <row r="2379" spans="34:36" x14ac:dyDescent="0.25">
      <c r="AH2379" s="25"/>
      <c r="AI2379" s="28"/>
      <c r="AJ2379" s="28"/>
    </row>
    <row r="2380" spans="34:36" x14ac:dyDescent="0.25">
      <c r="AH2380" s="25"/>
      <c r="AI2380" s="28"/>
      <c r="AJ2380" s="28"/>
    </row>
    <row r="2381" spans="34:36" x14ac:dyDescent="0.25">
      <c r="AH2381" s="25"/>
      <c r="AI2381" s="28"/>
      <c r="AJ2381" s="28"/>
    </row>
    <row r="2382" spans="34:36" x14ac:dyDescent="0.25">
      <c r="AH2382" s="25"/>
      <c r="AI2382" s="28"/>
      <c r="AJ2382" s="28"/>
    </row>
    <row r="2383" spans="34:36" x14ac:dyDescent="0.25">
      <c r="AH2383" s="25"/>
      <c r="AI2383" s="28"/>
      <c r="AJ2383" s="28"/>
    </row>
    <row r="2384" spans="34:36" x14ac:dyDescent="0.25">
      <c r="AH2384" s="25"/>
      <c r="AI2384" s="28"/>
      <c r="AJ2384" s="28"/>
    </row>
    <row r="2385" spans="34:36" x14ac:dyDescent="0.25">
      <c r="AH2385" s="25"/>
      <c r="AI2385" s="28"/>
      <c r="AJ2385" s="28"/>
    </row>
    <row r="2386" spans="34:36" x14ac:dyDescent="0.25">
      <c r="AH2386" s="25"/>
      <c r="AI2386" s="28"/>
      <c r="AJ2386" s="28"/>
    </row>
    <row r="2387" spans="34:36" x14ac:dyDescent="0.25">
      <c r="AH2387" s="25"/>
      <c r="AI2387" s="28"/>
      <c r="AJ2387" s="28"/>
    </row>
    <row r="2388" spans="34:36" x14ac:dyDescent="0.25">
      <c r="AH2388" s="25"/>
      <c r="AI2388" s="28"/>
      <c r="AJ2388" s="28"/>
    </row>
    <row r="2389" spans="34:36" x14ac:dyDescent="0.25">
      <c r="AH2389" s="25"/>
      <c r="AI2389" s="28"/>
      <c r="AJ2389" s="28"/>
    </row>
    <row r="2390" spans="34:36" x14ac:dyDescent="0.25">
      <c r="AH2390" s="25"/>
      <c r="AI2390" s="28"/>
      <c r="AJ2390" s="28"/>
    </row>
    <row r="2391" spans="34:36" x14ac:dyDescent="0.25">
      <c r="AH2391" s="25"/>
      <c r="AI2391" s="28"/>
      <c r="AJ2391" s="28"/>
    </row>
    <row r="2392" spans="34:36" x14ac:dyDescent="0.25">
      <c r="AH2392" s="25"/>
      <c r="AI2392" s="28"/>
      <c r="AJ2392" s="28"/>
    </row>
    <row r="2393" spans="34:36" x14ac:dyDescent="0.25">
      <c r="AH2393" s="25"/>
      <c r="AI2393" s="28"/>
      <c r="AJ2393" s="28"/>
    </row>
    <row r="2394" spans="34:36" x14ac:dyDescent="0.25">
      <c r="AH2394" s="25"/>
      <c r="AI2394" s="28"/>
      <c r="AJ2394" s="28"/>
    </row>
    <row r="2395" spans="34:36" x14ac:dyDescent="0.25">
      <c r="AH2395" s="25"/>
      <c r="AI2395" s="28"/>
      <c r="AJ2395" s="28"/>
    </row>
    <row r="2396" spans="34:36" x14ac:dyDescent="0.25">
      <c r="AH2396" s="25"/>
      <c r="AI2396" s="28"/>
      <c r="AJ2396" s="28"/>
    </row>
    <row r="2397" spans="34:36" x14ac:dyDescent="0.25">
      <c r="AH2397" s="25"/>
      <c r="AI2397" s="28"/>
      <c r="AJ2397" s="28"/>
    </row>
    <row r="2398" spans="34:36" x14ac:dyDescent="0.25">
      <c r="AH2398" s="25"/>
      <c r="AI2398" s="28"/>
      <c r="AJ2398" s="28"/>
    </row>
    <row r="2399" spans="34:36" x14ac:dyDescent="0.25">
      <c r="AH2399" s="25"/>
      <c r="AI2399" s="28"/>
      <c r="AJ2399" s="28"/>
    </row>
    <row r="2400" spans="34:36" x14ac:dyDescent="0.25">
      <c r="AH2400" s="25"/>
      <c r="AI2400" s="28"/>
      <c r="AJ2400" s="28"/>
    </row>
    <row r="2401" spans="34:36" x14ac:dyDescent="0.25">
      <c r="AH2401" s="25"/>
      <c r="AI2401" s="28"/>
      <c r="AJ2401" s="28"/>
    </row>
    <row r="2402" spans="34:36" x14ac:dyDescent="0.25">
      <c r="AH2402" s="25"/>
      <c r="AI2402" s="28"/>
      <c r="AJ2402" s="28"/>
    </row>
    <row r="2403" spans="34:36" x14ac:dyDescent="0.25">
      <c r="AH2403" s="25"/>
      <c r="AI2403" s="28"/>
      <c r="AJ2403" s="28"/>
    </row>
    <row r="2404" spans="34:36" x14ac:dyDescent="0.25">
      <c r="AH2404" s="25"/>
      <c r="AI2404" s="28"/>
      <c r="AJ2404" s="28"/>
    </row>
    <row r="2405" spans="34:36" x14ac:dyDescent="0.25">
      <c r="AH2405" s="25"/>
      <c r="AI2405" s="28"/>
      <c r="AJ2405" s="28"/>
    </row>
    <row r="2406" spans="34:36" x14ac:dyDescent="0.25">
      <c r="AH2406" s="25"/>
      <c r="AI2406" s="28"/>
      <c r="AJ2406" s="28"/>
    </row>
    <row r="2407" spans="34:36" x14ac:dyDescent="0.25">
      <c r="AH2407" s="25"/>
      <c r="AI2407" s="28"/>
      <c r="AJ2407" s="28"/>
    </row>
    <row r="2408" spans="34:36" x14ac:dyDescent="0.25">
      <c r="AH2408" s="25"/>
      <c r="AI2408" s="28"/>
      <c r="AJ2408" s="28"/>
    </row>
    <row r="2409" spans="34:36" x14ac:dyDescent="0.25">
      <c r="AH2409" s="25"/>
      <c r="AI2409" s="28"/>
      <c r="AJ2409" s="28"/>
    </row>
    <row r="2410" spans="34:36" x14ac:dyDescent="0.25">
      <c r="AH2410" s="25"/>
      <c r="AI2410" s="28"/>
      <c r="AJ2410" s="28"/>
    </row>
    <row r="2411" spans="34:36" x14ac:dyDescent="0.25">
      <c r="AH2411" s="25"/>
      <c r="AI2411" s="28"/>
      <c r="AJ2411" s="28"/>
    </row>
    <row r="2412" spans="34:36" x14ac:dyDescent="0.25">
      <c r="AH2412" s="25"/>
      <c r="AI2412" s="28"/>
      <c r="AJ2412" s="28"/>
    </row>
    <row r="2413" spans="34:36" x14ac:dyDescent="0.25">
      <c r="AH2413" s="25"/>
      <c r="AI2413" s="28"/>
      <c r="AJ2413" s="28"/>
    </row>
    <row r="2414" spans="34:36" x14ac:dyDescent="0.25">
      <c r="AH2414" s="25"/>
      <c r="AI2414" s="28"/>
      <c r="AJ2414" s="28"/>
    </row>
    <row r="2415" spans="34:36" x14ac:dyDescent="0.25">
      <c r="AH2415" s="25"/>
      <c r="AI2415" s="28"/>
      <c r="AJ2415" s="28"/>
    </row>
    <row r="2416" spans="34:36" x14ac:dyDescent="0.25">
      <c r="AH2416" s="25"/>
      <c r="AI2416" s="28"/>
      <c r="AJ2416" s="28"/>
    </row>
    <row r="2417" spans="34:36" x14ac:dyDescent="0.25">
      <c r="AH2417" s="25"/>
      <c r="AI2417" s="28"/>
      <c r="AJ2417" s="28"/>
    </row>
    <row r="2418" spans="34:36" x14ac:dyDescent="0.25">
      <c r="AH2418" s="25"/>
      <c r="AI2418" s="28"/>
      <c r="AJ2418" s="28"/>
    </row>
    <row r="2419" spans="34:36" x14ac:dyDescent="0.25">
      <c r="AH2419" s="25"/>
      <c r="AI2419" s="28"/>
      <c r="AJ2419" s="28"/>
    </row>
    <row r="2420" spans="34:36" x14ac:dyDescent="0.25">
      <c r="AH2420" s="25"/>
      <c r="AI2420" s="28"/>
      <c r="AJ2420" s="28"/>
    </row>
    <row r="2421" spans="34:36" x14ac:dyDescent="0.25">
      <c r="AH2421" s="25"/>
      <c r="AI2421" s="28"/>
      <c r="AJ2421" s="28"/>
    </row>
    <row r="2422" spans="34:36" x14ac:dyDescent="0.25">
      <c r="AH2422" s="25"/>
      <c r="AI2422" s="28"/>
      <c r="AJ2422" s="28"/>
    </row>
    <row r="2423" spans="34:36" x14ac:dyDescent="0.25">
      <c r="AH2423" s="25"/>
      <c r="AI2423" s="28"/>
      <c r="AJ2423" s="28"/>
    </row>
    <row r="2424" spans="34:36" x14ac:dyDescent="0.25">
      <c r="AH2424" s="25"/>
      <c r="AI2424" s="28"/>
      <c r="AJ2424" s="28"/>
    </row>
    <row r="2425" spans="34:36" x14ac:dyDescent="0.25">
      <c r="AH2425" s="25"/>
      <c r="AI2425" s="28"/>
      <c r="AJ2425" s="28"/>
    </row>
    <row r="2426" spans="34:36" x14ac:dyDescent="0.25">
      <c r="AH2426" s="25"/>
      <c r="AI2426" s="28"/>
      <c r="AJ2426" s="28"/>
    </row>
    <row r="2427" spans="34:36" x14ac:dyDescent="0.25">
      <c r="AH2427" s="25"/>
      <c r="AI2427" s="28"/>
      <c r="AJ2427" s="28"/>
    </row>
    <row r="2428" spans="34:36" x14ac:dyDescent="0.25">
      <c r="AH2428" s="25"/>
      <c r="AI2428" s="28"/>
      <c r="AJ2428" s="28"/>
    </row>
    <row r="2429" spans="34:36" x14ac:dyDescent="0.25">
      <c r="AH2429" s="25"/>
      <c r="AI2429" s="28"/>
      <c r="AJ2429" s="28"/>
    </row>
    <row r="2430" spans="34:36" x14ac:dyDescent="0.25">
      <c r="AH2430" s="25"/>
      <c r="AI2430" s="28"/>
      <c r="AJ2430" s="28"/>
    </row>
    <row r="2431" spans="34:36" x14ac:dyDescent="0.25">
      <c r="AH2431" s="25"/>
      <c r="AI2431" s="28"/>
      <c r="AJ2431" s="28"/>
    </row>
    <row r="2432" spans="34:36" x14ac:dyDescent="0.25">
      <c r="AH2432" s="25"/>
      <c r="AI2432" s="28"/>
      <c r="AJ2432" s="28"/>
    </row>
    <row r="2433" spans="34:36" x14ac:dyDescent="0.25">
      <c r="AH2433" s="25"/>
      <c r="AI2433" s="28"/>
      <c r="AJ2433" s="28"/>
    </row>
    <row r="2434" spans="34:36" x14ac:dyDescent="0.25">
      <c r="AH2434" s="25"/>
      <c r="AI2434" s="28"/>
      <c r="AJ2434" s="28"/>
    </row>
    <row r="2435" spans="34:36" x14ac:dyDescent="0.25">
      <c r="AH2435" s="25"/>
      <c r="AI2435" s="28"/>
      <c r="AJ2435" s="28"/>
    </row>
    <row r="2436" spans="34:36" x14ac:dyDescent="0.25">
      <c r="AH2436" s="25"/>
      <c r="AI2436" s="28"/>
      <c r="AJ2436" s="28"/>
    </row>
    <row r="2437" spans="34:36" x14ac:dyDescent="0.25">
      <c r="AH2437" s="25"/>
      <c r="AI2437" s="28"/>
      <c r="AJ2437" s="28"/>
    </row>
    <row r="2438" spans="34:36" x14ac:dyDescent="0.25">
      <c r="AH2438" s="25"/>
      <c r="AI2438" s="28"/>
      <c r="AJ2438" s="28"/>
    </row>
    <row r="2439" spans="34:36" x14ac:dyDescent="0.25">
      <c r="AH2439" s="25"/>
      <c r="AI2439" s="28"/>
      <c r="AJ2439" s="28"/>
    </row>
    <row r="2440" spans="34:36" x14ac:dyDescent="0.25">
      <c r="AH2440" s="25"/>
      <c r="AI2440" s="28"/>
      <c r="AJ2440" s="28"/>
    </row>
    <row r="2441" spans="34:36" x14ac:dyDescent="0.25">
      <c r="AH2441" s="25"/>
      <c r="AI2441" s="28"/>
      <c r="AJ2441" s="28"/>
    </row>
    <row r="2442" spans="34:36" x14ac:dyDescent="0.25">
      <c r="AH2442" s="25"/>
      <c r="AI2442" s="28"/>
      <c r="AJ2442" s="28"/>
    </row>
    <row r="2443" spans="34:36" x14ac:dyDescent="0.25">
      <c r="AH2443" s="25"/>
      <c r="AI2443" s="28"/>
      <c r="AJ2443" s="28"/>
    </row>
    <row r="2444" spans="34:36" x14ac:dyDescent="0.25">
      <c r="AH2444" s="25"/>
      <c r="AI2444" s="28"/>
      <c r="AJ2444" s="28"/>
    </row>
    <row r="2445" spans="34:36" x14ac:dyDescent="0.25">
      <c r="AH2445" s="25"/>
      <c r="AI2445" s="28"/>
      <c r="AJ2445" s="28"/>
    </row>
    <row r="2446" spans="34:36" x14ac:dyDescent="0.25">
      <c r="AH2446" s="25"/>
      <c r="AI2446" s="28"/>
      <c r="AJ2446" s="28"/>
    </row>
    <row r="2447" spans="34:36" x14ac:dyDescent="0.25">
      <c r="AH2447" s="25"/>
      <c r="AI2447" s="28"/>
      <c r="AJ2447" s="28"/>
    </row>
    <row r="2448" spans="34:36" x14ac:dyDescent="0.25">
      <c r="AH2448" s="25"/>
      <c r="AI2448" s="28"/>
      <c r="AJ2448" s="28"/>
    </row>
    <row r="2449" spans="34:36" x14ac:dyDescent="0.25">
      <c r="AH2449" s="25"/>
      <c r="AI2449" s="28"/>
      <c r="AJ2449" s="28"/>
    </row>
    <row r="2450" spans="34:36" x14ac:dyDescent="0.25">
      <c r="AH2450" s="25"/>
      <c r="AI2450" s="28"/>
      <c r="AJ2450" s="28"/>
    </row>
    <row r="2451" spans="34:36" x14ac:dyDescent="0.25">
      <c r="AH2451" s="25"/>
      <c r="AI2451" s="28"/>
      <c r="AJ2451" s="28"/>
    </row>
    <row r="2452" spans="34:36" x14ac:dyDescent="0.25">
      <c r="AH2452" s="25"/>
      <c r="AI2452" s="28"/>
      <c r="AJ2452" s="28"/>
    </row>
    <row r="2453" spans="34:36" x14ac:dyDescent="0.25">
      <c r="AH2453" s="25"/>
      <c r="AI2453" s="28"/>
      <c r="AJ2453" s="28"/>
    </row>
    <row r="2454" spans="34:36" x14ac:dyDescent="0.25">
      <c r="AH2454" s="25"/>
      <c r="AI2454" s="28"/>
      <c r="AJ2454" s="28"/>
    </row>
    <row r="2455" spans="34:36" x14ac:dyDescent="0.25">
      <c r="AH2455" s="25"/>
      <c r="AI2455" s="28"/>
      <c r="AJ2455" s="28"/>
    </row>
    <row r="2456" spans="34:36" x14ac:dyDescent="0.25">
      <c r="AH2456" s="25"/>
      <c r="AI2456" s="28"/>
      <c r="AJ2456" s="28"/>
    </row>
    <row r="2457" spans="34:36" x14ac:dyDescent="0.25">
      <c r="AH2457" s="25"/>
      <c r="AI2457" s="28"/>
      <c r="AJ2457" s="28"/>
    </row>
    <row r="2458" spans="34:36" x14ac:dyDescent="0.25">
      <c r="AH2458" s="25"/>
      <c r="AI2458" s="28"/>
      <c r="AJ2458" s="28"/>
    </row>
    <row r="2459" spans="34:36" x14ac:dyDescent="0.25">
      <c r="AH2459" s="25"/>
      <c r="AI2459" s="28"/>
      <c r="AJ2459" s="28"/>
    </row>
    <row r="2460" spans="34:36" x14ac:dyDescent="0.25">
      <c r="AH2460" s="25"/>
      <c r="AI2460" s="28"/>
      <c r="AJ2460" s="28"/>
    </row>
    <row r="2461" spans="34:36" x14ac:dyDescent="0.25">
      <c r="AH2461" s="25"/>
      <c r="AI2461" s="28"/>
      <c r="AJ2461" s="28"/>
    </row>
    <row r="2462" spans="34:36" x14ac:dyDescent="0.25">
      <c r="AH2462" s="25"/>
      <c r="AI2462" s="28"/>
      <c r="AJ2462" s="28"/>
    </row>
    <row r="2463" spans="34:36" x14ac:dyDescent="0.25">
      <c r="AH2463" s="25"/>
      <c r="AI2463" s="28"/>
      <c r="AJ2463" s="28"/>
    </row>
    <row r="2464" spans="34:36" x14ac:dyDescent="0.25">
      <c r="AH2464" s="25"/>
      <c r="AI2464" s="28"/>
      <c r="AJ2464" s="28"/>
    </row>
    <row r="2465" spans="34:36" x14ac:dyDescent="0.25">
      <c r="AH2465" s="25"/>
      <c r="AI2465" s="28"/>
      <c r="AJ2465" s="28"/>
    </row>
    <row r="2466" spans="34:36" x14ac:dyDescent="0.25">
      <c r="AH2466" s="25"/>
      <c r="AI2466" s="28"/>
      <c r="AJ2466" s="28"/>
    </row>
    <row r="2467" spans="34:36" x14ac:dyDescent="0.25">
      <c r="AH2467" s="25"/>
      <c r="AI2467" s="28"/>
      <c r="AJ2467" s="28"/>
    </row>
    <row r="2468" spans="34:36" x14ac:dyDescent="0.25">
      <c r="AH2468" s="25"/>
      <c r="AI2468" s="28"/>
      <c r="AJ2468" s="28"/>
    </row>
    <row r="2469" spans="34:36" x14ac:dyDescent="0.25">
      <c r="AH2469" s="25"/>
      <c r="AI2469" s="28"/>
      <c r="AJ2469" s="28"/>
    </row>
    <row r="2470" spans="34:36" x14ac:dyDescent="0.25">
      <c r="AH2470" s="25"/>
      <c r="AI2470" s="28"/>
      <c r="AJ2470" s="28"/>
    </row>
    <row r="2471" spans="34:36" x14ac:dyDescent="0.25">
      <c r="AH2471" s="25"/>
      <c r="AI2471" s="28"/>
      <c r="AJ2471" s="28"/>
    </row>
    <row r="2472" spans="34:36" x14ac:dyDescent="0.25">
      <c r="AH2472" s="25"/>
      <c r="AI2472" s="28"/>
      <c r="AJ2472" s="28"/>
    </row>
    <row r="2473" spans="34:36" x14ac:dyDescent="0.25">
      <c r="AH2473" s="25"/>
      <c r="AI2473" s="28"/>
      <c r="AJ2473" s="28"/>
    </row>
    <row r="2474" spans="34:36" x14ac:dyDescent="0.25">
      <c r="AH2474" s="25"/>
      <c r="AI2474" s="28"/>
      <c r="AJ2474" s="28"/>
    </row>
    <row r="2475" spans="34:36" x14ac:dyDescent="0.25">
      <c r="AH2475" s="25"/>
      <c r="AI2475" s="28"/>
      <c r="AJ2475" s="28"/>
    </row>
    <row r="2476" spans="34:36" x14ac:dyDescent="0.25">
      <c r="AH2476" s="25"/>
      <c r="AI2476" s="28"/>
      <c r="AJ2476" s="28"/>
    </row>
    <row r="2477" spans="34:36" x14ac:dyDescent="0.25">
      <c r="AH2477" s="25"/>
      <c r="AI2477" s="28"/>
      <c r="AJ2477" s="28"/>
    </row>
    <row r="2478" spans="34:36" x14ac:dyDescent="0.25">
      <c r="AH2478" s="25"/>
      <c r="AI2478" s="28"/>
      <c r="AJ2478" s="28"/>
    </row>
    <row r="2479" spans="34:36" x14ac:dyDescent="0.25">
      <c r="AH2479" s="25"/>
      <c r="AI2479" s="28"/>
      <c r="AJ2479" s="28"/>
    </row>
    <row r="2480" spans="34:36" x14ac:dyDescent="0.25">
      <c r="AH2480" s="25"/>
      <c r="AI2480" s="28"/>
      <c r="AJ2480" s="28"/>
    </row>
    <row r="2481" spans="34:36" x14ac:dyDescent="0.25">
      <c r="AH2481" s="25"/>
      <c r="AI2481" s="28"/>
      <c r="AJ2481" s="28"/>
    </row>
    <row r="2482" spans="34:36" x14ac:dyDescent="0.25">
      <c r="AH2482" s="25"/>
      <c r="AI2482" s="28"/>
      <c r="AJ2482" s="28"/>
    </row>
    <row r="2483" spans="34:36" x14ac:dyDescent="0.25">
      <c r="AH2483" s="25"/>
      <c r="AI2483" s="28"/>
      <c r="AJ2483" s="28"/>
    </row>
    <row r="2484" spans="34:36" x14ac:dyDescent="0.25">
      <c r="AH2484" s="25"/>
      <c r="AI2484" s="28"/>
      <c r="AJ2484" s="28"/>
    </row>
    <row r="2485" spans="34:36" x14ac:dyDescent="0.25">
      <c r="AH2485" s="25"/>
      <c r="AI2485" s="28"/>
      <c r="AJ2485" s="28"/>
    </row>
    <row r="2486" spans="34:36" x14ac:dyDescent="0.25">
      <c r="AH2486" s="25"/>
      <c r="AI2486" s="28"/>
      <c r="AJ2486" s="28"/>
    </row>
    <row r="2487" spans="34:36" x14ac:dyDescent="0.25">
      <c r="AH2487" s="25"/>
      <c r="AI2487" s="28"/>
      <c r="AJ2487" s="28"/>
    </row>
    <row r="2488" spans="34:36" x14ac:dyDescent="0.25">
      <c r="AH2488" s="25"/>
      <c r="AI2488" s="28"/>
      <c r="AJ2488" s="28"/>
    </row>
    <row r="2489" spans="34:36" x14ac:dyDescent="0.25">
      <c r="AH2489" s="25"/>
      <c r="AI2489" s="28"/>
      <c r="AJ2489" s="28"/>
    </row>
    <row r="2490" spans="34:36" x14ac:dyDescent="0.25">
      <c r="AH2490" s="25"/>
      <c r="AI2490" s="28"/>
      <c r="AJ2490" s="28"/>
    </row>
    <row r="2491" spans="34:36" x14ac:dyDescent="0.25">
      <c r="AH2491" s="25"/>
      <c r="AI2491" s="28"/>
      <c r="AJ2491" s="28"/>
    </row>
    <row r="2492" spans="34:36" x14ac:dyDescent="0.25">
      <c r="AH2492" s="25"/>
      <c r="AI2492" s="28"/>
      <c r="AJ2492" s="28"/>
    </row>
    <row r="2493" spans="34:36" x14ac:dyDescent="0.25">
      <c r="AH2493" s="25"/>
      <c r="AI2493" s="28"/>
      <c r="AJ2493" s="28"/>
    </row>
    <row r="2494" spans="34:36" x14ac:dyDescent="0.25">
      <c r="AH2494" s="25"/>
      <c r="AI2494" s="28"/>
      <c r="AJ2494" s="28"/>
    </row>
    <row r="2495" spans="34:36" x14ac:dyDescent="0.25">
      <c r="AH2495" s="25"/>
      <c r="AI2495" s="28"/>
      <c r="AJ2495" s="28"/>
    </row>
    <row r="2496" spans="34:36" x14ac:dyDescent="0.25">
      <c r="AH2496" s="25"/>
      <c r="AI2496" s="28"/>
      <c r="AJ2496" s="28"/>
    </row>
    <row r="2497" spans="34:36" x14ac:dyDescent="0.25">
      <c r="AH2497" s="25"/>
      <c r="AI2497" s="28"/>
      <c r="AJ2497" s="28"/>
    </row>
    <row r="2498" spans="34:36" x14ac:dyDescent="0.25">
      <c r="AH2498" s="25"/>
      <c r="AI2498" s="28"/>
      <c r="AJ2498" s="28"/>
    </row>
    <row r="2499" spans="34:36" x14ac:dyDescent="0.25">
      <c r="AH2499" s="25"/>
      <c r="AI2499" s="28"/>
      <c r="AJ2499" s="28"/>
    </row>
    <row r="2500" spans="34:36" x14ac:dyDescent="0.25">
      <c r="AH2500" s="25"/>
      <c r="AI2500" s="28"/>
      <c r="AJ2500" s="28"/>
    </row>
    <row r="2501" spans="34:36" x14ac:dyDescent="0.25">
      <c r="AH2501" s="25"/>
      <c r="AI2501" s="28"/>
      <c r="AJ2501" s="28"/>
    </row>
    <row r="2502" spans="34:36" x14ac:dyDescent="0.25">
      <c r="AH2502" s="25"/>
      <c r="AI2502" s="28"/>
      <c r="AJ2502" s="28"/>
    </row>
    <row r="2503" spans="34:36" x14ac:dyDescent="0.25">
      <c r="AH2503" s="25"/>
      <c r="AI2503" s="28"/>
      <c r="AJ2503" s="28"/>
    </row>
    <row r="2504" spans="34:36" x14ac:dyDescent="0.25">
      <c r="AH2504" s="25"/>
      <c r="AI2504" s="28"/>
      <c r="AJ2504" s="28"/>
    </row>
    <row r="2505" spans="34:36" x14ac:dyDescent="0.25">
      <c r="AH2505" s="25"/>
      <c r="AI2505" s="28"/>
      <c r="AJ2505" s="28"/>
    </row>
    <row r="2506" spans="34:36" x14ac:dyDescent="0.25">
      <c r="AH2506" s="25"/>
      <c r="AI2506" s="28"/>
      <c r="AJ2506" s="28"/>
    </row>
    <row r="2507" spans="34:36" x14ac:dyDescent="0.25">
      <c r="AH2507" s="25"/>
      <c r="AI2507" s="28"/>
      <c r="AJ2507" s="28"/>
    </row>
    <row r="2508" spans="34:36" x14ac:dyDescent="0.25">
      <c r="AH2508" s="25"/>
      <c r="AI2508" s="28"/>
      <c r="AJ2508" s="28"/>
    </row>
    <row r="2509" spans="34:36" x14ac:dyDescent="0.25">
      <c r="AH2509" s="25"/>
      <c r="AI2509" s="28"/>
      <c r="AJ2509" s="28"/>
    </row>
    <row r="2510" spans="34:36" x14ac:dyDescent="0.25">
      <c r="AH2510" s="25"/>
      <c r="AI2510" s="28"/>
      <c r="AJ2510" s="28"/>
    </row>
    <row r="2511" spans="34:36" x14ac:dyDescent="0.25">
      <c r="AH2511" s="25"/>
      <c r="AI2511" s="28"/>
      <c r="AJ2511" s="28"/>
    </row>
    <row r="2512" spans="34:36" x14ac:dyDescent="0.25">
      <c r="AH2512" s="25"/>
      <c r="AI2512" s="28"/>
      <c r="AJ2512" s="28"/>
    </row>
    <row r="2513" spans="34:36" x14ac:dyDescent="0.25">
      <c r="AH2513" s="25"/>
      <c r="AI2513" s="28"/>
      <c r="AJ2513" s="28"/>
    </row>
    <row r="2514" spans="34:36" x14ac:dyDescent="0.25">
      <c r="AH2514" s="25"/>
      <c r="AI2514" s="28"/>
      <c r="AJ2514" s="28"/>
    </row>
    <row r="2515" spans="34:36" x14ac:dyDescent="0.25">
      <c r="AH2515" s="25"/>
      <c r="AI2515" s="28"/>
      <c r="AJ2515" s="28"/>
    </row>
    <row r="2516" spans="34:36" x14ac:dyDescent="0.25">
      <c r="AH2516" s="25"/>
      <c r="AI2516" s="28"/>
      <c r="AJ2516" s="28"/>
    </row>
    <row r="2517" spans="34:36" x14ac:dyDescent="0.25">
      <c r="AH2517" s="25"/>
      <c r="AI2517" s="28"/>
      <c r="AJ2517" s="28"/>
    </row>
    <row r="2518" spans="34:36" x14ac:dyDescent="0.25">
      <c r="AH2518" s="25"/>
      <c r="AI2518" s="28"/>
      <c r="AJ2518" s="28"/>
    </row>
    <row r="2519" spans="34:36" x14ac:dyDescent="0.25">
      <c r="AH2519" s="25"/>
      <c r="AI2519" s="28"/>
      <c r="AJ2519" s="28"/>
    </row>
    <row r="2520" spans="34:36" x14ac:dyDescent="0.25">
      <c r="AH2520" s="25"/>
      <c r="AI2520" s="28"/>
      <c r="AJ2520" s="28"/>
    </row>
    <row r="2521" spans="34:36" x14ac:dyDescent="0.25">
      <c r="AH2521" s="25"/>
      <c r="AI2521" s="28"/>
      <c r="AJ2521" s="28"/>
    </row>
    <row r="2522" spans="34:36" x14ac:dyDescent="0.25">
      <c r="AH2522" s="25"/>
      <c r="AI2522" s="28"/>
      <c r="AJ2522" s="28"/>
    </row>
    <row r="2523" spans="34:36" x14ac:dyDescent="0.25">
      <c r="AH2523" s="25"/>
      <c r="AI2523" s="28"/>
      <c r="AJ2523" s="28"/>
    </row>
    <row r="2524" spans="34:36" x14ac:dyDescent="0.25">
      <c r="AH2524" s="25"/>
      <c r="AI2524" s="28"/>
      <c r="AJ2524" s="28"/>
    </row>
    <row r="2525" spans="34:36" x14ac:dyDescent="0.25">
      <c r="AH2525" s="25"/>
      <c r="AI2525" s="28"/>
      <c r="AJ2525" s="28"/>
    </row>
    <row r="2526" spans="34:36" x14ac:dyDescent="0.25">
      <c r="AH2526" s="25"/>
      <c r="AI2526" s="28"/>
      <c r="AJ2526" s="28"/>
    </row>
    <row r="2527" spans="34:36" x14ac:dyDescent="0.25">
      <c r="AH2527" s="25"/>
      <c r="AI2527" s="28"/>
      <c r="AJ2527" s="28"/>
    </row>
    <row r="2528" spans="34:36" x14ac:dyDescent="0.25">
      <c r="AH2528" s="25"/>
      <c r="AI2528" s="28"/>
      <c r="AJ2528" s="28"/>
    </row>
    <row r="2529" spans="34:36" x14ac:dyDescent="0.25">
      <c r="AH2529" s="25"/>
      <c r="AI2529" s="28"/>
      <c r="AJ2529" s="28"/>
    </row>
    <row r="2530" spans="34:36" x14ac:dyDescent="0.25">
      <c r="AH2530" s="25"/>
      <c r="AI2530" s="28"/>
      <c r="AJ2530" s="28"/>
    </row>
    <row r="2531" spans="34:36" x14ac:dyDescent="0.25">
      <c r="AH2531" s="25"/>
      <c r="AI2531" s="28"/>
      <c r="AJ2531" s="28"/>
    </row>
    <row r="2532" spans="34:36" x14ac:dyDescent="0.25">
      <c r="AH2532" s="25"/>
      <c r="AI2532" s="28"/>
      <c r="AJ2532" s="28"/>
    </row>
    <row r="2533" spans="34:36" x14ac:dyDescent="0.25">
      <c r="AH2533" s="25"/>
      <c r="AI2533" s="28"/>
      <c r="AJ2533" s="28"/>
    </row>
    <row r="2534" spans="34:36" x14ac:dyDescent="0.25">
      <c r="AH2534" s="25"/>
      <c r="AI2534" s="28"/>
      <c r="AJ2534" s="28"/>
    </row>
    <row r="2535" spans="34:36" x14ac:dyDescent="0.25">
      <c r="AH2535" s="25"/>
      <c r="AI2535" s="28"/>
      <c r="AJ2535" s="28"/>
    </row>
    <row r="2536" spans="34:36" x14ac:dyDescent="0.25">
      <c r="AH2536" s="25"/>
      <c r="AI2536" s="28"/>
      <c r="AJ2536" s="28"/>
    </row>
    <row r="2537" spans="34:36" x14ac:dyDescent="0.25">
      <c r="AH2537" s="25"/>
      <c r="AI2537" s="28"/>
      <c r="AJ2537" s="28"/>
    </row>
    <row r="2538" spans="34:36" x14ac:dyDescent="0.25">
      <c r="AH2538" s="25"/>
      <c r="AI2538" s="28"/>
      <c r="AJ2538" s="28"/>
    </row>
    <row r="2539" spans="34:36" x14ac:dyDescent="0.25">
      <c r="AH2539" s="25"/>
      <c r="AI2539" s="28"/>
      <c r="AJ2539" s="28"/>
    </row>
    <row r="2540" spans="34:36" x14ac:dyDescent="0.25">
      <c r="AH2540" s="25"/>
      <c r="AI2540" s="28"/>
      <c r="AJ2540" s="28"/>
    </row>
    <row r="2541" spans="34:36" x14ac:dyDescent="0.25">
      <c r="AH2541" s="25"/>
      <c r="AI2541" s="28"/>
      <c r="AJ2541" s="28"/>
    </row>
    <row r="2542" spans="34:36" x14ac:dyDescent="0.25">
      <c r="AH2542" s="25"/>
      <c r="AI2542" s="28"/>
      <c r="AJ2542" s="28"/>
    </row>
    <row r="2543" spans="34:36" x14ac:dyDescent="0.25">
      <c r="AH2543" s="25"/>
      <c r="AI2543" s="28"/>
      <c r="AJ2543" s="28"/>
    </row>
    <row r="2544" spans="34:36" x14ac:dyDescent="0.25">
      <c r="AH2544" s="25"/>
      <c r="AI2544" s="28"/>
      <c r="AJ2544" s="28"/>
    </row>
    <row r="2545" spans="34:36" x14ac:dyDescent="0.25">
      <c r="AH2545" s="25"/>
      <c r="AI2545" s="28"/>
      <c r="AJ2545" s="28"/>
    </row>
    <row r="2546" spans="34:36" x14ac:dyDescent="0.25">
      <c r="AH2546" s="25"/>
      <c r="AI2546" s="28"/>
      <c r="AJ2546" s="28"/>
    </row>
    <row r="2547" spans="34:36" x14ac:dyDescent="0.25">
      <c r="AH2547" s="25"/>
      <c r="AI2547" s="28"/>
      <c r="AJ2547" s="28"/>
    </row>
    <row r="2548" spans="34:36" x14ac:dyDescent="0.25">
      <c r="AH2548" s="25"/>
      <c r="AI2548" s="28"/>
      <c r="AJ2548" s="28"/>
    </row>
    <row r="2549" spans="34:36" x14ac:dyDescent="0.25">
      <c r="AH2549" s="25"/>
      <c r="AI2549" s="28"/>
      <c r="AJ2549" s="28"/>
    </row>
    <row r="2550" spans="34:36" x14ac:dyDescent="0.25">
      <c r="AH2550" s="25"/>
      <c r="AI2550" s="28"/>
      <c r="AJ2550" s="28"/>
    </row>
    <row r="2551" spans="34:36" x14ac:dyDescent="0.25">
      <c r="AH2551" s="25"/>
      <c r="AI2551" s="28"/>
      <c r="AJ2551" s="28"/>
    </row>
    <row r="2552" spans="34:36" x14ac:dyDescent="0.25">
      <c r="AH2552" s="25"/>
      <c r="AI2552" s="28"/>
      <c r="AJ2552" s="28"/>
    </row>
    <row r="2553" spans="34:36" x14ac:dyDescent="0.25">
      <c r="AH2553" s="25"/>
      <c r="AI2553" s="28"/>
      <c r="AJ2553" s="28"/>
    </row>
    <row r="2554" spans="34:36" x14ac:dyDescent="0.25">
      <c r="AH2554" s="25"/>
      <c r="AI2554" s="28"/>
      <c r="AJ2554" s="28"/>
    </row>
    <row r="2555" spans="34:36" x14ac:dyDescent="0.25">
      <c r="AH2555" s="25"/>
      <c r="AI2555" s="28"/>
      <c r="AJ2555" s="28"/>
    </row>
    <row r="2556" spans="34:36" x14ac:dyDescent="0.25">
      <c r="AH2556" s="25"/>
      <c r="AI2556" s="28"/>
      <c r="AJ2556" s="28"/>
    </row>
    <row r="2557" spans="34:36" x14ac:dyDescent="0.25">
      <c r="AH2557" s="25"/>
      <c r="AI2557" s="28"/>
      <c r="AJ2557" s="28"/>
    </row>
    <row r="2558" spans="34:36" x14ac:dyDescent="0.25">
      <c r="AH2558" s="25"/>
      <c r="AI2558" s="28"/>
      <c r="AJ2558" s="28"/>
    </row>
    <row r="2559" spans="34:36" x14ac:dyDescent="0.25">
      <c r="AH2559" s="25"/>
      <c r="AI2559" s="28"/>
      <c r="AJ2559" s="28"/>
    </row>
    <row r="2560" spans="34:36" x14ac:dyDescent="0.25">
      <c r="AH2560" s="25"/>
      <c r="AI2560" s="28"/>
      <c r="AJ2560" s="28"/>
    </row>
    <row r="2561" spans="34:36" x14ac:dyDescent="0.25">
      <c r="AH2561" s="25"/>
      <c r="AI2561" s="28"/>
      <c r="AJ2561" s="28"/>
    </row>
    <row r="2562" spans="34:36" x14ac:dyDescent="0.25">
      <c r="AH2562" s="25"/>
      <c r="AI2562" s="28"/>
      <c r="AJ2562" s="28"/>
    </row>
    <row r="2563" spans="34:36" x14ac:dyDescent="0.25">
      <c r="AH2563" s="25"/>
      <c r="AI2563" s="28"/>
      <c r="AJ2563" s="28"/>
    </row>
    <row r="2564" spans="34:36" x14ac:dyDescent="0.25">
      <c r="AH2564" s="25"/>
      <c r="AI2564" s="28"/>
      <c r="AJ2564" s="28"/>
    </row>
    <row r="2565" spans="34:36" x14ac:dyDescent="0.25">
      <c r="AH2565" s="25"/>
      <c r="AI2565" s="28"/>
      <c r="AJ2565" s="28"/>
    </row>
    <row r="2566" spans="34:36" x14ac:dyDescent="0.25">
      <c r="AH2566" s="25"/>
      <c r="AI2566" s="28"/>
      <c r="AJ2566" s="28"/>
    </row>
    <row r="2567" spans="34:36" x14ac:dyDescent="0.25">
      <c r="AH2567" s="25"/>
      <c r="AI2567" s="28"/>
      <c r="AJ2567" s="28"/>
    </row>
    <row r="2568" spans="34:36" x14ac:dyDescent="0.25">
      <c r="AH2568" s="25"/>
      <c r="AI2568" s="28"/>
      <c r="AJ2568" s="28"/>
    </row>
    <row r="2569" spans="34:36" x14ac:dyDescent="0.25">
      <c r="AH2569" s="25"/>
      <c r="AI2569" s="28"/>
      <c r="AJ2569" s="28"/>
    </row>
    <row r="2570" spans="34:36" x14ac:dyDescent="0.25">
      <c r="AH2570" s="25"/>
      <c r="AI2570" s="28"/>
      <c r="AJ2570" s="28"/>
    </row>
    <row r="2571" spans="34:36" x14ac:dyDescent="0.25">
      <c r="AH2571" s="25"/>
      <c r="AI2571" s="28"/>
      <c r="AJ2571" s="28"/>
    </row>
    <row r="2572" spans="34:36" x14ac:dyDescent="0.25">
      <c r="AH2572" s="25"/>
      <c r="AI2572" s="28"/>
      <c r="AJ2572" s="28"/>
    </row>
    <row r="2573" spans="34:36" x14ac:dyDescent="0.25">
      <c r="AH2573" s="25"/>
      <c r="AI2573" s="28"/>
      <c r="AJ2573" s="28"/>
    </row>
    <row r="2574" spans="34:36" x14ac:dyDescent="0.25">
      <c r="AH2574" s="25"/>
      <c r="AI2574" s="28"/>
      <c r="AJ2574" s="28"/>
    </row>
    <row r="2575" spans="34:36" x14ac:dyDescent="0.25">
      <c r="AH2575" s="25"/>
      <c r="AI2575" s="28"/>
      <c r="AJ2575" s="28"/>
    </row>
    <row r="2576" spans="34:36" x14ac:dyDescent="0.25">
      <c r="AH2576" s="25"/>
      <c r="AI2576" s="28"/>
      <c r="AJ2576" s="28"/>
    </row>
    <row r="2577" spans="34:36" x14ac:dyDescent="0.25">
      <c r="AH2577" s="25"/>
      <c r="AI2577" s="28"/>
      <c r="AJ2577" s="28"/>
    </row>
    <row r="2578" spans="34:36" x14ac:dyDescent="0.25">
      <c r="AH2578" s="25"/>
      <c r="AI2578" s="28"/>
      <c r="AJ2578" s="28"/>
    </row>
    <row r="2579" spans="34:36" x14ac:dyDescent="0.25">
      <c r="AH2579" s="25"/>
      <c r="AI2579" s="28"/>
      <c r="AJ2579" s="28"/>
    </row>
    <row r="2580" spans="34:36" x14ac:dyDescent="0.25">
      <c r="AH2580" s="25"/>
      <c r="AI2580" s="28"/>
      <c r="AJ2580" s="28"/>
    </row>
    <row r="2581" spans="34:36" x14ac:dyDescent="0.25">
      <c r="AH2581" s="25"/>
      <c r="AI2581" s="28"/>
      <c r="AJ2581" s="28"/>
    </row>
    <row r="2582" spans="34:36" x14ac:dyDescent="0.25">
      <c r="AH2582" s="25"/>
      <c r="AI2582" s="28"/>
      <c r="AJ2582" s="28"/>
    </row>
    <row r="2583" spans="34:36" x14ac:dyDescent="0.25">
      <c r="AH2583" s="25"/>
      <c r="AI2583" s="28"/>
      <c r="AJ2583" s="28"/>
    </row>
    <row r="2584" spans="34:36" x14ac:dyDescent="0.25">
      <c r="AH2584" s="25"/>
      <c r="AI2584" s="28"/>
      <c r="AJ2584" s="28"/>
    </row>
    <row r="2585" spans="34:36" x14ac:dyDescent="0.25">
      <c r="AH2585" s="25"/>
      <c r="AI2585" s="28"/>
      <c r="AJ2585" s="28"/>
    </row>
    <row r="2586" spans="34:36" x14ac:dyDescent="0.25">
      <c r="AH2586" s="25"/>
      <c r="AI2586" s="28"/>
      <c r="AJ2586" s="28"/>
    </row>
    <row r="2587" spans="34:36" x14ac:dyDescent="0.25">
      <c r="AH2587" s="25"/>
      <c r="AI2587" s="28"/>
      <c r="AJ2587" s="28"/>
    </row>
    <row r="2588" spans="34:36" x14ac:dyDescent="0.25">
      <c r="AH2588" s="25"/>
      <c r="AI2588" s="28"/>
      <c r="AJ2588" s="28"/>
    </row>
    <row r="2589" spans="34:36" x14ac:dyDescent="0.25">
      <c r="AH2589" s="25"/>
      <c r="AI2589" s="28"/>
      <c r="AJ2589" s="28"/>
    </row>
    <row r="2590" spans="34:36" x14ac:dyDescent="0.25">
      <c r="AH2590" s="25"/>
      <c r="AI2590" s="28"/>
      <c r="AJ2590" s="28"/>
    </row>
    <row r="2591" spans="34:36" x14ac:dyDescent="0.25">
      <c r="AH2591" s="25"/>
      <c r="AI2591" s="28"/>
      <c r="AJ2591" s="28"/>
    </row>
    <row r="2592" spans="34:36" x14ac:dyDescent="0.25">
      <c r="AH2592" s="25"/>
      <c r="AI2592" s="28"/>
      <c r="AJ2592" s="28"/>
    </row>
    <row r="2593" spans="34:36" x14ac:dyDescent="0.25">
      <c r="AH2593" s="25"/>
      <c r="AI2593" s="28"/>
      <c r="AJ2593" s="28"/>
    </row>
    <row r="2594" spans="34:36" x14ac:dyDescent="0.25">
      <c r="AH2594" s="25"/>
      <c r="AI2594" s="28"/>
      <c r="AJ2594" s="28"/>
    </row>
    <row r="2595" spans="34:36" x14ac:dyDescent="0.25">
      <c r="AH2595" s="25"/>
      <c r="AI2595" s="28"/>
      <c r="AJ2595" s="28"/>
    </row>
    <row r="2596" spans="34:36" x14ac:dyDescent="0.25">
      <c r="AH2596" s="25"/>
      <c r="AI2596" s="28"/>
      <c r="AJ2596" s="28"/>
    </row>
    <row r="2597" spans="34:36" x14ac:dyDescent="0.25">
      <c r="AH2597" s="25"/>
      <c r="AI2597" s="28"/>
      <c r="AJ2597" s="28"/>
    </row>
    <row r="2598" spans="34:36" x14ac:dyDescent="0.25">
      <c r="AH2598" s="25"/>
      <c r="AI2598" s="28"/>
      <c r="AJ2598" s="28"/>
    </row>
    <row r="2599" spans="34:36" x14ac:dyDescent="0.25">
      <c r="AH2599" s="25"/>
      <c r="AI2599" s="28"/>
      <c r="AJ2599" s="28"/>
    </row>
    <row r="2600" spans="34:36" x14ac:dyDescent="0.25">
      <c r="AH2600" s="25"/>
      <c r="AI2600" s="28"/>
      <c r="AJ2600" s="28"/>
    </row>
    <row r="2601" spans="34:36" x14ac:dyDescent="0.25">
      <c r="AH2601" s="25"/>
      <c r="AI2601" s="28"/>
      <c r="AJ2601" s="28"/>
    </row>
    <row r="2602" spans="34:36" x14ac:dyDescent="0.25">
      <c r="AH2602" s="25"/>
      <c r="AI2602" s="28"/>
      <c r="AJ2602" s="28"/>
    </row>
    <row r="2603" spans="34:36" x14ac:dyDescent="0.25">
      <c r="AH2603" s="25"/>
      <c r="AI2603" s="28"/>
      <c r="AJ2603" s="28"/>
    </row>
    <row r="2604" spans="34:36" x14ac:dyDescent="0.25">
      <c r="AH2604" s="25"/>
      <c r="AI2604" s="28"/>
      <c r="AJ2604" s="28"/>
    </row>
    <row r="2605" spans="34:36" x14ac:dyDescent="0.25">
      <c r="AH2605" s="25"/>
      <c r="AI2605" s="28"/>
      <c r="AJ2605" s="28"/>
    </row>
    <row r="2606" spans="34:36" x14ac:dyDescent="0.25">
      <c r="AH2606" s="25"/>
      <c r="AI2606" s="28"/>
      <c r="AJ2606" s="28"/>
    </row>
    <row r="2607" spans="34:36" x14ac:dyDescent="0.25">
      <c r="AH2607" s="25"/>
      <c r="AI2607" s="28"/>
      <c r="AJ2607" s="28"/>
    </row>
    <row r="2608" spans="34:36" x14ac:dyDescent="0.25">
      <c r="AH2608" s="25"/>
      <c r="AI2608" s="28"/>
      <c r="AJ2608" s="28"/>
    </row>
    <row r="2609" spans="34:36" x14ac:dyDescent="0.25">
      <c r="AH2609" s="25"/>
      <c r="AI2609" s="28"/>
      <c r="AJ2609" s="28"/>
    </row>
    <row r="2610" spans="34:36" x14ac:dyDescent="0.25">
      <c r="AH2610" s="25"/>
      <c r="AI2610" s="28"/>
      <c r="AJ2610" s="28"/>
    </row>
    <row r="2611" spans="34:36" x14ac:dyDescent="0.25">
      <c r="AH2611" s="25"/>
      <c r="AI2611" s="28"/>
      <c r="AJ2611" s="28"/>
    </row>
    <row r="2612" spans="34:36" x14ac:dyDescent="0.25">
      <c r="AH2612" s="25"/>
      <c r="AI2612" s="28"/>
      <c r="AJ2612" s="28"/>
    </row>
    <row r="2613" spans="34:36" x14ac:dyDescent="0.25">
      <c r="AH2613" s="25"/>
      <c r="AI2613" s="28"/>
      <c r="AJ2613" s="28"/>
    </row>
    <row r="2614" spans="34:36" x14ac:dyDescent="0.25">
      <c r="AH2614" s="25"/>
      <c r="AI2614" s="28"/>
      <c r="AJ2614" s="28"/>
    </row>
    <row r="2615" spans="34:36" x14ac:dyDescent="0.25">
      <c r="AH2615" s="25"/>
      <c r="AI2615" s="28"/>
      <c r="AJ2615" s="28"/>
    </row>
    <row r="2616" spans="34:36" x14ac:dyDescent="0.25">
      <c r="AH2616" s="25"/>
      <c r="AI2616" s="28"/>
      <c r="AJ2616" s="28"/>
    </row>
    <row r="2617" spans="34:36" x14ac:dyDescent="0.25">
      <c r="AH2617" s="25"/>
      <c r="AI2617" s="28"/>
      <c r="AJ2617" s="28"/>
    </row>
    <row r="2618" spans="34:36" x14ac:dyDescent="0.25">
      <c r="AH2618" s="25"/>
      <c r="AI2618" s="28"/>
      <c r="AJ2618" s="28"/>
    </row>
    <row r="2619" spans="34:36" x14ac:dyDescent="0.25">
      <c r="AH2619" s="25"/>
      <c r="AI2619" s="28"/>
      <c r="AJ2619" s="28"/>
    </row>
    <row r="2620" spans="34:36" x14ac:dyDescent="0.25">
      <c r="AH2620" s="25"/>
      <c r="AI2620" s="28"/>
      <c r="AJ2620" s="28"/>
    </row>
    <row r="2621" spans="34:36" x14ac:dyDescent="0.25">
      <c r="AH2621" s="25"/>
      <c r="AI2621" s="28"/>
      <c r="AJ2621" s="28"/>
    </row>
    <row r="2622" spans="34:36" x14ac:dyDescent="0.25">
      <c r="AH2622" s="25"/>
      <c r="AI2622" s="28"/>
      <c r="AJ2622" s="28"/>
    </row>
    <row r="2623" spans="34:36" x14ac:dyDescent="0.25">
      <c r="AH2623" s="25"/>
      <c r="AI2623" s="28"/>
      <c r="AJ2623" s="28"/>
    </row>
    <row r="2624" spans="34:36" x14ac:dyDescent="0.25">
      <c r="AH2624" s="25"/>
      <c r="AI2624" s="28"/>
      <c r="AJ2624" s="28"/>
    </row>
    <row r="2625" spans="34:36" x14ac:dyDescent="0.25">
      <c r="AH2625" s="25"/>
      <c r="AI2625" s="28"/>
      <c r="AJ2625" s="28"/>
    </row>
    <row r="2626" spans="34:36" x14ac:dyDescent="0.25">
      <c r="AH2626" s="25"/>
      <c r="AI2626" s="28"/>
      <c r="AJ2626" s="28"/>
    </row>
    <row r="2627" spans="34:36" x14ac:dyDescent="0.25">
      <c r="AH2627" s="25"/>
      <c r="AI2627" s="28"/>
      <c r="AJ2627" s="28"/>
    </row>
    <row r="2628" spans="34:36" x14ac:dyDescent="0.25">
      <c r="AH2628" s="25"/>
      <c r="AI2628" s="28"/>
      <c r="AJ2628" s="28"/>
    </row>
    <row r="2629" spans="34:36" x14ac:dyDescent="0.25">
      <c r="AH2629" s="25"/>
      <c r="AI2629" s="28"/>
      <c r="AJ2629" s="28"/>
    </row>
    <row r="2630" spans="34:36" x14ac:dyDescent="0.25">
      <c r="AH2630" s="25"/>
      <c r="AI2630" s="28"/>
      <c r="AJ2630" s="28"/>
    </row>
    <row r="2631" spans="34:36" x14ac:dyDescent="0.25">
      <c r="AH2631" s="25"/>
      <c r="AI2631" s="28"/>
      <c r="AJ2631" s="28"/>
    </row>
    <row r="2632" spans="34:36" x14ac:dyDescent="0.25">
      <c r="AH2632" s="25"/>
      <c r="AI2632" s="28"/>
      <c r="AJ2632" s="28"/>
    </row>
    <row r="2633" spans="34:36" x14ac:dyDescent="0.25">
      <c r="AH2633" s="25"/>
      <c r="AI2633" s="28"/>
      <c r="AJ2633" s="28"/>
    </row>
    <row r="2634" spans="34:36" x14ac:dyDescent="0.25">
      <c r="AH2634" s="25"/>
      <c r="AI2634" s="28"/>
      <c r="AJ2634" s="28"/>
    </row>
    <row r="2635" spans="34:36" x14ac:dyDescent="0.25">
      <c r="AH2635" s="25"/>
      <c r="AI2635" s="28"/>
      <c r="AJ2635" s="28"/>
    </row>
    <row r="2636" spans="34:36" x14ac:dyDescent="0.25">
      <c r="AH2636" s="25"/>
      <c r="AI2636" s="28"/>
      <c r="AJ2636" s="28"/>
    </row>
    <row r="2637" spans="34:36" x14ac:dyDescent="0.25">
      <c r="AH2637" s="25"/>
      <c r="AI2637" s="28"/>
      <c r="AJ2637" s="28"/>
    </row>
    <row r="2638" spans="34:36" x14ac:dyDescent="0.25">
      <c r="AH2638" s="25"/>
      <c r="AI2638" s="28"/>
      <c r="AJ2638" s="28"/>
    </row>
    <row r="2639" spans="34:36" x14ac:dyDescent="0.25">
      <c r="AH2639" s="25"/>
      <c r="AI2639" s="28"/>
      <c r="AJ2639" s="28"/>
    </row>
    <row r="2640" spans="34:36" x14ac:dyDescent="0.25">
      <c r="AH2640" s="25"/>
      <c r="AI2640" s="28"/>
      <c r="AJ2640" s="28"/>
    </row>
    <row r="2641" spans="34:36" x14ac:dyDescent="0.25">
      <c r="AH2641" s="25"/>
      <c r="AI2641" s="28"/>
      <c r="AJ2641" s="28"/>
    </row>
    <row r="2642" spans="34:36" x14ac:dyDescent="0.25">
      <c r="AH2642" s="25"/>
      <c r="AI2642" s="28"/>
      <c r="AJ2642" s="28"/>
    </row>
    <row r="2643" spans="34:36" x14ac:dyDescent="0.25">
      <c r="AH2643" s="25"/>
      <c r="AI2643" s="28"/>
      <c r="AJ2643" s="28"/>
    </row>
    <row r="2644" spans="34:36" x14ac:dyDescent="0.25">
      <c r="AH2644" s="25"/>
      <c r="AI2644" s="28"/>
      <c r="AJ2644" s="28"/>
    </row>
    <row r="2645" spans="34:36" x14ac:dyDescent="0.25">
      <c r="AH2645" s="25"/>
      <c r="AI2645" s="28"/>
      <c r="AJ2645" s="28"/>
    </row>
    <row r="2646" spans="34:36" x14ac:dyDescent="0.25">
      <c r="AH2646" s="25"/>
      <c r="AI2646" s="28"/>
      <c r="AJ2646" s="28"/>
    </row>
    <row r="2647" spans="34:36" x14ac:dyDescent="0.25">
      <c r="AH2647" s="25"/>
      <c r="AI2647" s="28"/>
      <c r="AJ2647" s="28"/>
    </row>
    <row r="2648" spans="34:36" x14ac:dyDescent="0.25">
      <c r="AH2648" s="25"/>
      <c r="AI2648" s="28"/>
      <c r="AJ2648" s="28"/>
    </row>
    <row r="2649" spans="34:36" x14ac:dyDescent="0.25">
      <c r="AH2649" s="25"/>
      <c r="AI2649" s="28"/>
      <c r="AJ2649" s="28"/>
    </row>
    <row r="2650" spans="34:36" x14ac:dyDescent="0.25">
      <c r="AH2650" s="25"/>
      <c r="AI2650" s="28"/>
      <c r="AJ2650" s="28"/>
    </row>
    <row r="2651" spans="34:36" x14ac:dyDescent="0.25">
      <c r="AH2651" s="25"/>
      <c r="AI2651" s="28"/>
      <c r="AJ2651" s="28"/>
    </row>
    <row r="2652" spans="34:36" x14ac:dyDescent="0.25">
      <c r="AH2652" s="25"/>
      <c r="AI2652" s="28"/>
      <c r="AJ2652" s="28"/>
    </row>
    <row r="2653" spans="34:36" x14ac:dyDescent="0.25">
      <c r="AH2653" s="25"/>
      <c r="AI2653" s="28"/>
      <c r="AJ2653" s="28"/>
    </row>
    <row r="2654" spans="34:36" x14ac:dyDescent="0.25">
      <c r="AH2654" s="25"/>
      <c r="AI2654" s="28"/>
      <c r="AJ2654" s="28"/>
    </row>
    <row r="2655" spans="34:36" x14ac:dyDescent="0.25">
      <c r="AH2655" s="25"/>
      <c r="AI2655" s="28"/>
      <c r="AJ2655" s="28"/>
    </row>
    <row r="2656" spans="34:36" x14ac:dyDescent="0.25">
      <c r="AH2656" s="25"/>
      <c r="AI2656" s="28"/>
      <c r="AJ2656" s="28"/>
    </row>
    <row r="2657" spans="34:36" x14ac:dyDescent="0.25">
      <c r="AH2657" s="25"/>
      <c r="AI2657" s="28"/>
      <c r="AJ2657" s="28"/>
    </row>
    <row r="2658" spans="34:36" x14ac:dyDescent="0.25">
      <c r="AH2658" s="25"/>
      <c r="AI2658" s="28"/>
      <c r="AJ2658" s="28"/>
    </row>
    <row r="2659" spans="34:36" x14ac:dyDescent="0.25">
      <c r="AH2659" s="25"/>
      <c r="AI2659" s="28"/>
      <c r="AJ2659" s="28"/>
    </row>
    <row r="2660" spans="34:36" x14ac:dyDescent="0.25">
      <c r="AH2660" s="25"/>
      <c r="AI2660" s="28"/>
      <c r="AJ2660" s="28"/>
    </row>
    <row r="2661" spans="34:36" x14ac:dyDescent="0.25">
      <c r="AH2661" s="25"/>
      <c r="AI2661" s="28"/>
      <c r="AJ2661" s="28"/>
    </row>
    <row r="2662" spans="34:36" x14ac:dyDescent="0.25">
      <c r="AH2662" s="25"/>
      <c r="AI2662" s="28"/>
      <c r="AJ2662" s="28"/>
    </row>
    <row r="2663" spans="34:36" x14ac:dyDescent="0.25">
      <c r="AH2663" s="25"/>
      <c r="AI2663" s="28"/>
      <c r="AJ2663" s="28"/>
    </row>
    <row r="2664" spans="34:36" x14ac:dyDescent="0.25">
      <c r="AH2664" s="25"/>
      <c r="AI2664" s="28"/>
      <c r="AJ2664" s="28"/>
    </row>
    <row r="2665" spans="34:36" x14ac:dyDescent="0.25">
      <c r="AH2665" s="25"/>
      <c r="AI2665" s="28"/>
      <c r="AJ2665" s="28"/>
    </row>
    <row r="2666" spans="34:36" x14ac:dyDescent="0.25">
      <c r="AH2666" s="25"/>
      <c r="AI2666" s="28"/>
      <c r="AJ2666" s="28"/>
    </row>
    <row r="2667" spans="34:36" x14ac:dyDescent="0.25">
      <c r="AH2667" s="25"/>
      <c r="AI2667" s="28"/>
      <c r="AJ2667" s="28"/>
    </row>
    <row r="2668" spans="34:36" x14ac:dyDescent="0.25">
      <c r="AH2668" s="25"/>
      <c r="AI2668" s="28"/>
      <c r="AJ2668" s="28"/>
    </row>
    <row r="2669" spans="34:36" x14ac:dyDescent="0.25">
      <c r="AH2669" s="25"/>
      <c r="AI2669" s="28"/>
      <c r="AJ2669" s="28"/>
    </row>
    <row r="2670" spans="34:36" x14ac:dyDescent="0.25">
      <c r="AH2670" s="25"/>
      <c r="AI2670" s="28"/>
      <c r="AJ2670" s="28"/>
    </row>
    <row r="2671" spans="34:36" x14ac:dyDescent="0.25">
      <c r="AH2671" s="25"/>
      <c r="AI2671" s="28"/>
      <c r="AJ2671" s="28"/>
    </row>
    <row r="2672" spans="34:36" x14ac:dyDescent="0.25">
      <c r="AH2672" s="25"/>
      <c r="AI2672" s="28"/>
      <c r="AJ2672" s="28"/>
    </row>
    <row r="2673" spans="34:36" x14ac:dyDescent="0.25">
      <c r="AH2673" s="25"/>
      <c r="AI2673" s="28"/>
      <c r="AJ2673" s="28"/>
    </row>
    <row r="2674" spans="34:36" x14ac:dyDescent="0.25">
      <c r="AH2674" s="25"/>
      <c r="AI2674" s="28"/>
      <c r="AJ2674" s="28"/>
    </row>
    <row r="2675" spans="34:36" x14ac:dyDescent="0.25">
      <c r="AH2675" s="25"/>
      <c r="AI2675" s="28"/>
      <c r="AJ2675" s="28"/>
    </row>
    <row r="2676" spans="34:36" x14ac:dyDescent="0.25">
      <c r="AH2676" s="25"/>
      <c r="AI2676" s="28"/>
      <c r="AJ2676" s="28"/>
    </row>
    <row r="2677" spans="34:36" x14ac:dyDescent="0.25">
      <c r="AH2677" s="25"/>
      <c r="AI2677" s="28"/>
      <c r="AJ2677" s="28"/>
    </row>
    <row r="2678" spans="34:36" x14ac:dyDescent="0.25">
      <c r="AH2678" s="25"/>
      <c r="AI2678" s="28"/>
      <c r="AJ2678" s="28"/>
    </row>
    <row r="2679" spans="34:36" x14ac:dyDescent="0.25">
      <c r="AH2679" s="25"/>
      <c r="AI2679" s="28"/>
      <c r="AJ2679" s="28"/>
    </row>
    <row r="2680" spans="34:36" x14ac:dyDescent="0.25">
      <c r="AH2680" s="25"/>
      <c r="AI2680" s="28"/>
      <c r="AJ2680" s="28"/>
    </row>
    <row r="2681" spans="34:36" x14ac:dyDescent="0.25">
      <c r="AH2681" s="25"/>
      <c r="AI2681" s="28"/>
      <c r="AJ2681" s="28"/>
    </row>
    <row r="2682" spans="34:36" x14ac:dyDescent="0.25">
      <c r="AH2682" s="25"/>
      <c r="AI2682" s="28"/>
      <c r="AJ2682" s="28"/>
    </row>
    <row r="2683" spans="34:36" x14ac:dyDescent="0.25">
      <c r="AH2683" s="25"/>
      <c r="AI2683" s="28"/>
      <c r="AJ2683" s="28"/>
    </row>
    <row r="2684" spans="34:36" x14ac:dyDescent="0.25">
      <c r="AH2684" s="25"/>
      <c r="AI2684" s="28"/>
      <c r="AJ2684" s="28"/>
    </row>
    <row r="2685" spans="34:36" x14ac:dyDescent="0.25">
      <c r="AH2685" s="25"/>
      <c r="AI2685" s="28"/>
      <c r="AJ2685" s="28"/>
    </row>
    <row r="2686" spans="34:36" x14ac:dyDescent="0.25">
      <c r="AH2686" s="25"/>
      <c r="AI2686" s="28"/>
      <c r="AJ2686" s="28"/>
    </row>
    <row r="2687" spans="34:36" x14ac:dyDescent="0.25">
      <c r="AH2687" s="25"/>
      <c r="AI2687" s="28"/>
      <c r="AJ2687" s="28"/>
    </row>
    <row r="2688" spans="34:36" x14ac:dyDescent="0.25">
      <c r="AH2688" s="25"/>
      <c r="AI2688" s="28"/>
      <c r="AJ2688" s="28"/>
    </row>
    <row r="2689" spans="34:36" x14ac:dyDescent="0.25">
      <c r="AH2689" s="25"/>
      <c r="AI2689" s="28"/>
      <c r="AJ2689" s="28"/>
    </row>
    <row r="2690" spans="34:36" x14ac:dyDescent="0.25">
      <c r="AH2690" s="25"/>
      <c r="AI2690" s="28"/>
      <c r="AJ2690" s="28"/>
    </row>
    <row r="2691" spans="34:36" x14ac:dyDescent="0.25">
      <c r="AH2691" s="25"/>
      <c r="AI2691" s="28"/>
      <c r="AJ2691" s="28"/>
    </row>
    <row r="2692" spans="34:36" x14ac:dyDescent="0.25">
      <c r="AH2692" s="25"/>
      <c r="AI2692" s="28"/>
      <c r="AJ2692" s="28"/>
    </row>
    <row r="2693" spans="34:36" x14ac:dyDescent="0.25">
      <c r="AH2693" s="25"/>
      <c r="AI2693" s="28"/>
      <c r="AJ2693" s="28"/>
    </row>
    <row r="2694" spans="34:36" x14ac:dyDescent="0.25">
      <c r="AH2694" s="25"/>
      <c r="AI2694" s="28"/>
      <c r="AJ2694" s="28"/>
    </row>
    <row r="2695" spans="34:36" x14ac:dyDescent="0.25">
      <c r="AH2695" s="25"/>
      <c r="AI2695" s="28"/>
      <c r="AJ2695" s="28"/>
    </row>
    <row r="2696" spans="34:36" x14ac:dyDescent="0.25">
      <c r="AH2696" s="25"/>
      <c r="AI2696" s="28"/>
      <c r="AJ2696" s="28"/>
    </row>
    <row r="2697" spans="34:36" x14ac:dyDescent="0.25">
      <c r="AH2697" s="25"/>
      <c r="AI2697" s="28"/>
      <c r="AJ2697" s="28"/>
    </row>
    <row r="2698" spans="34:36" x14ac:dyDescent="0.25">
      <c r="AH2698" s="25"/>
      <c r="AI2698" s="28"/>
      <c r="AJ2698" s="28"/>
    </row>
    <row r="2699" spans="34:36" x14ac:dyDescent="0.25">
      <c r="AH2699" s="25"/>
      <c r="AI2699" s="28"/>
      <c r="AJ2699" s="28"/>
    </row>
    <row r="2700" spans="34:36" x14ac:dyDescent="0.25">
      <c r="AH2700" s="25"/>
      <c r="AI2700" s="28"/>
      <c r="AJ2700" s="28"/>
    </row>
    <row r="2701" spans="34:36" x14ac:dyDescent="0.25">
      <c r="AH2701" s="25"/>
      <c r="AI2701" s="28"/>
      <c r="AJ2701" s="28"/>
    </row>
    <row r="2702" spans="34:36" x14ac:dyDescent="0.25">
      <c r="AH2702" s="25"/>
      <c r="AI2702" s="28"/>
      <c r="AJ2702" s="28"/>
    </row>
    <row r="2703" spans="34:36" x14ac:dyDescent="0.25">
      <c r="AH2703" s="25"/>
      <c r="AI2703" s="28"/>
      <c r="AJ2703" s="28"/>
    </row>
    <row r="2704" spans="34:36" x14ac:dyDescent="0.25">
      <c r="AH2704" s="25"/>
      <c r="AI2704" s="28"/>
      <c r="AJ2704" s="28"/>
    </row>
    <row r="2705" spans="34:36" x14ac:dyDescent="0.25">
      <c r="AH2705" s="25"/>
      <c r="AI2705" s="28"/>
      <c r="AJ2705" s="28"/>
    </row>
    <row r="2706" spans="34:36" x14ac:dyDescent="0.25">
      <c r="AH2706" s="25"/>
      <c r="AI2706" s="28"/>
      <c r="AJ2706" s="28"/>
    </row>
    <row r="2707" spans="34:36" x14ac:dyDescent="0.25">
      <c r="AH2707" s="25"/>
      <c r="AI2707" s="28"/>
      <c r="AJ2707" s="28"/>
    </row>
    <row r="2708" spans="34:36" x14ac:dyDescent="0.25">
      <c r="AH2708" s="25"/>
      <c r="AI2708" s="28"/>
      <c r="AJ2708" s="28"/>
    </row>
    <row r="2709" spans="34:36" x14ac:dyDescent="0.25">
      <c r="AH2709" s="25"/>
      <c r="AI2709" s="28"/>
      <c r="AJ2709" s="28"/>
    </row>
    <row r="2710" spans="34:36" x14ac:dyDescent="0.25">
      <c r="AH2710" s="25"/>
      <c r="AI2710" s="28"/>
      <c r="AJ2710" s="28"/>
    </row>
    <row r="2711" spans="34:36" x14ac:dyDescent="0.25">
      <c r="AH2711" s="25"/>
      <c r="AI2711" s="28"/>
      <c r="AJ2711" s="28"/>
    </row>
    <row r="2712" spans="34:36" x14ac:dyDescent="0.25">
      <c r="AH2712" s="25"/>
      <c r="AI2712" s="28"/>
      <c r="AJ2712" s="28"/>
    </row>
    <row r="2713" spans="34:36" x14ac:dyDescent="0.25">
      <c r="AH2713" s="25"/>
      <c r="AI2713" s="28"/>
      <c r="AJ2713" s="28"/>
    </row>
    <row r="2714" spans="34:36" x14ac:dyDescent="0.25">
      <c r="AH2714" s="25"/>
      <c r="AI2714" s="28"/>
      <c r="AJ2714" s="28"/>
    </row>
    <row r="2715" spans="34:36" x14ac:dyDescent="0.25">
      <c r="AH2715" s="25"/>
      <c r="AI2715" s="28"/>
      <c r="AJ2715" s="28"/>
    </row>
    <row r="2716" spans="34:36" x14ac:dyDescent="0.25">
      <c r="AH2716" s="25"/>
      <c r="AI2716" s="28"/>
      <c r="AJ2716" s="28"/>
    </row>
    <row r="2717" spans="34:36" x14ac:dyDescent="0.25">
      <c r="AH2717" s="25"/>
      <c r="AI2717" s="28"/>
      <c r="AJ2717" s="28"/>
    </row>
    <row r="2718" spans="34:36" x14ac:dyDescent="0.25">
      <c r="AH2718" s="25"/>
      <c r="AI2718" s="28"/>
      <c r="AJ2718" s="28"/>
    </row>
    <row r="2719" spans="34:36" x14ac:dyDescent="0.25">
      <c r="AH2719" s="25"/>
      <c r="AI2719" s="28"/>
      <c r="AJ2719" s="28"/>
    </row>
    <row r="2720" spans="34:36" x14ac:dyDescent="0.25">
      <c r="AH2720" s="25"/>
      <c r="AI2720" s="28"/>
      <c r="AJ2720" s="28"/>
    </row>
    <row r="2721" spans="34:36" x14ac:dyDescent="0.25">
      <c r="AH2721" s="25"/>
      <c r="AI2721" s="28"/>
      <c r="AJ2721" s="28"/>
    </row>
    <row r="2722" spans="34:36" x14ac:dyDescent="0.25">
      <c r="AH2722" s="25"/>
      <c r="AI2722" s="28"/>
      <c r="AJ2722" s="28"/>
    </row>
    <row r="2723" spans="34:36" x14ac:dyDescent="0.25">
      <c r="AH2723" s="25"/>
      <c r="AI2723" s="28"/>
      <c r="AJ2723" s="28"/>
    </row>
    <row r="2724" spans="34:36" x14ac:dyDescent="0.25">
      <c r="AH2724" s="25"/>
      <c r="AI2724" s="28"/>
      <c r="AJ2724" s="28"/>
    </row>
    <row r="2725" spans="34:36" x14ac:dyDescent="0.25">
      <c r="AH2725" s="25"/>
      <c r="AI2725" s="28"/>
      <c r="AJ2725" s="28"/>
    </row>
    <row r="2726" spans="34:36" x14ac:dyDescent="0.25">
      <c r="AH2726" s="25"/>
      <c r="AI2726" s="28"/>
      <c r="AJ2726" s="28"/>
    </row>
    <row r="2727" spans="34:36" x14ac:dyDescent="0.25">
      <c r="AH2727" s="25"/>
      <c r="AI2727" s="28"/>
      <c r="AJ2727" s="28"/>
    </row>
    <row r="2728" spans="34:36" x14ac:dyDescent="0.25">
      <c r="AH2728" s="25"/>
      <c r="AI2728" s="28"/>
      <c r="AJ2728" s="28"/>
    </row>
    <row r="2729" spans="34:36" x14ac:dyDescent="0.25">
      <c r="AH2729" s="25"/>
      <c r="AI2729" s="28"/>
      <c r="AJ2729" s="28"/>
    </row>
    <row r="2730" spans="34:36" x14ac:dyDescent="0.25">
      <c r="AH2730" s="25"/>
      <c r="AI2730" s="28"/>
      <c r="AJ2730" s="28"/>
    </row>
    <row r="2731" spans="34:36" x14ac:dyDescent="0.25">
      <c r="AH2731" s="25"/>
      <c r="AI2731" s="28"/>
      <c r="AJ2731" s="28"/>
    </row>
    <row r="2732" spans="34:36" x14ac:dyDescent="0.25">
      <c r="AH2732" s="25"/>
      <c r="AI2732" s="28"/>
      <c r="AJ2732" s="28"/>
    </row>
    <row r="2733" spans="34:36" x14ac:dyDescent="0.25">
      <c r="AH2733" s="25"/>
      <c r="AI2733" s="28"/>
      <c r="AJ2733" s="28"/>
    </row>
    <row r="2734" spans="34:36" x14ac:dyDescent="0.25">
      <c r="AH2734" s="25"/>
      <c r="AI2734" s="28"/>
      <c r="AJ2734" s="28"/>
    </row>
    <row r="2735" spans="34:36" x14ac:dyDescent="0.25">
      <c r="AH2735" s="25"/>
      <c r="AI2735" s="28"/>
      <c r="AJ2735" s="28"/>
    </row>
    <row r="2736" spans="34:36" x14ac:dyDescent="0.25">
      <c r="AH2736" s="25"/>
      <c r="AI2736" s="28"/>
      <c r="AJ2736" s="28"/>
    </row>
    <row r="2737" spans="34:36" x14ac:dyDescent="0.25">
      <c r="AH2737" s="25"/>
      <c r="AI2737" s="28"/>
      <c r="AJ2737" s="28"/>
    </row>
    <row r="2738" spans="34:36" x14ac:dyDescent="0.25">
      <c r="AH2738" s="25"/>
      <c r="AI2738" s="28"/>
      <c r="AJ2738" s="28"/>
    </row>
    <row r="2739" spans="34:36" x14ac:dyDescent="0.25">
      <c r="AH2739" s="25"/>
      <c r="AI2739" s="28"/>
      <c r="AJ2739" s="28"/>
    </row>
    <row r="2740" spans="34:36" x14ac:dyDescent="0.25">
      <c r="AH2740" s="25"/>
      <c r="AI2740" s="28"/>
      <c r="AJ2740" s="28"/>
    </row>
    <row r="2741" spans="34:36" x14ac:dyDescent="0.25">
      <c r="AH2741" s="25"/>
      <c r="AI2741" s="28"/>
      <c r="AJ2741" s="28"/>
    </row>
    <row r="2742" spans="34:36" x14ac:dyDescent="0.25">
      <c r="AH2742" s="25"/>
      <c r="AI2742" s="28"/>
      <c r="AJ2742" s="28"/>
    </row>
    <row r="2743" spans="34:36" x14ac:dyDescent="0.25">
      <c r="AH2743" s="25"/>
      <c r="AI2743" s="28"/>
      <c r="AJ2743" s="28"/>
    </row>
    <row r="2744" spans="34:36" x14ac:dyDescent="0.25">
      <c r="AH2744" s="25"/>
      <c r="AI2744" s="28"/>
      <c r="AJ2744" s="28"/>
    </row>
    <row r="2745" spans="34:36" x14ac:dyDescent="0.25">
      <c r="AH2745" s="25"/>
      <c r="AI2745" s="28"/>
      <c r="AJ2745" s="28"/>
    </row>
    <row r="2746" spans="34:36" x14ac:dyDescent="0.25">
      <c r="AH2746" s="25"/>
      <c r="AI2746" s="28"/>
      <c r="AJ2746" s="28"/>
    </row>
    <row r="2747" spans="34:36" x14ac:dyDescent="0.25">
      <c r="AH2747" s="25"/>
      <c r="AI2747" s="28"/>
      <c r="AJ2747" s="28"/>
    </row>
    <row r="2748" spans="34:36" x14ac:dyDescent="0.25">
      <c r="AH2748" s="25"/>
      <c r="AI2748" s="28"/>
      <c r="AJ2748" s="28"/>
    </row>
    <row r="2749" spans="34:36" x14ac:dyDescent="0.25">
      <c r="AH2749" s="25"/>
      <c r="AI2749" s="28"/>
      <c r="AJ2749" s="28"/>
    </row>
    <row r="2750" spans="34:36" x14ac:dyDescent="0.25">
      <c r="AH2750" s="25"/>
      <c r="AI2750" s="28"/>
      <c r="AJ2750" s="28"/>
    </row>
    <row r="2751" spans="34:36" x14ac:dyDescent="0.25">
      <c r="AH2751" s="25"/>
      <c r="AI2751" s="28"/>
      <c r="AJ2751" s="28"/>
    </row>
    <row r="2752" spans="34:36" x14ac:dyDescent="0.25">
      <c r="AH2752" s="25"/>
      <c r="AI2752" s="28"/>
      <c r="AJ2752" s="28"/>
    </row>
    <row r="2753" spans="34:36" x14ac:dyDescent="0.25">
      <c r="AH2753" s="25"/>
      <c r="AI2753" s="28"/>
      <c r="AJ2753" s="28"/>
    </row>
    <row r="2754" spans="34:36" x14ac:dyDescent="0.25">
      <c r="AH2754" s="25"/>
      <c r="AI2754" s="28"/>
      <c r="AJ2754" s="28"/>
    </row>
    <row r="2755" spans="34:36" x14ac:dyDescent="0.25">
      <c r="AH2755" s="25"/>
      <c r="AI2755" s="28"/>
      <c r="AJ2755" s="28"/>
    </row>
    <row r="2756" spans="34:36" x14ac:dyDescent="0.25">
      <c r="AH2756" s="25"/>
      <c r="AI2756" s="28"/>
      <c r="AJ2756" s="28"/>
    </row>
    <row r="2757" spans="34:36" x14ac:dyDescent="0.25">
      <c r="AH2757" s="25"/>
      <c r="AI2757" s="28"/>
      <c r="AJ2757" s="28"/>
    </row>
    <row r="2758" spans="34:36" x14ac:dyDescent="0.25">
      <c r="AH2758" s="25"/>
      <c r="AI2758" s="28"/>
      <c r="AJ2758" s="28"/>
    </row>
    <row r="2759" spans="34:36" x14ac:dyDescent="0.25">
      <c r="AH2759" s="25"/>
      <c r="AI2759" s="28"/>
      <c r="AJ2759" s="28"/>
    </row>
    <row r="2760" spans="34:36" x14ac:dyDescent="0.25">
      <c r="AH2760" s="25"/>
      <c r="AI2760" s="28"/>
      <c r="AJ2760" s="28"/>
    </row>
    <row r="2761" spans="34:36" x14ac:dyDescent="0.25">
      <c r="AH2761" s="25"/>
      <c r="AI2761" s="28"/>
      <c r="AJ2761" s="28"/>
    </row>
    <row r="2762" spans="34:36" x14ac:dyDescent="0.25">
      <c r="AH2762" s="25"/>
      <c r="AI2762" s="28"/>
      <c r="AJ2762" s="28"/>
    </row>
    <row r="2763" spans="34:36" x14ac:dyDescent="0.25">
      <c r="AH2763" s="25"/>
      <c r="AI2763" s="28"/>
      <c r="AJ2763" s="28"/>
    </row>
    <row r="2764" spans="34:36" x14ac:dyDescent="0.25">
      <c r="AH2764" s="25"/>
      <c r="AI2764" s="28"/>
      <c r="AJ2764" s="28"/>
    </row>
    <row r="2765" spans="34:36" x14ac:dyDescent="0.25">
      <c r="AH2765" s="25"/>
      <c r="AI2765" s="28"/>
      <c r="AJ2765" s="28"/>
    </row>
    <row r="2766" spans="34:36" x14ac:dyDescent="0.25">
      <c r="AH2766" s="25"/>
      <c r="AI2766" s="28"/>
      <c r="AJ2766" s="28"/>
    </row>
    <row r="2767" spans="34:36" x14ac:dyDescent="0.25">
      <c r="AH2767" s="25"/>
      <c r="AI2767" s="28"/>
      <c r="AJ2767" s="28"/>
    </row>
    <row r="2768" spans="34:36" x14ac:dyDescent="0.25">
      <c r="AH2768" s="25"/>
      <c r="AI2768" s="28"/>
      <c r="AJ2768" s="28"/>
    </row>
    <row r="2769" spans="34:36" x14ac:dyDescent="0.25">
      <c r="AH2769" s="25"/>
      <c r="AI2769" s="28"/>
      <c r="AJ2769" s="28"/>
    </row>
    <row r="2770" spans="34:36" x14ac:dyDescent="0.25">
      <c r="AH2770" s="25"/>
      <c r="AI2770" s="28"/>
      <c r="AJ2770" s="28"/>
    </row>
    <row r="2771" spans="34:36" x14ac:dyDescent="0.25">
      <c r="AH2771" s="25"/>
      <c r="AI2771" s="28"/>
      <c r="AJ2771" s="28"/>
    </row>
    <row r="2772" spans="34:36" x14ac:dyDescent="0.25">
      <c r="AH2772" s="25"/>
      <c r="AI2772" s="28"/>
      <c r="AJ2772" s="28"/>
    </row>
    <row r="2773" spans="34:36" x14ac:dyDescent="0.25">
      <c r="AH2773" s="25"/>
      <c r="AI2773" s="28"/>
      <c r="AJ2773" s="28"/>
    </row>
    <row r="2774" spans="34:36" x14ac:dyDescent="0.25">
      <c r="AH2774" s="25"/>
      <c r="AI2774" s="28"/>
      <c r="AJ2774" s="28"/>
    </row>
    <row r="2775" spans="34:36" x14ac:dyDescent="0.25">
      <c r="AH2775" s="25"/>
      <c r="AI2775" s="28"/>
      <c r="AJ2775" s="28"/>
    </row>
    <row r="2776" spans="34:36" x14ac:dyDescent="0.25">
      <c r="AH2776" s="25"/>
      <c r="AI2776" s="28"/>
      <c r="AJ2776" s="28"/>
    </row>
    <row r="2777" spans="34:36" x14ac:dyDescent="0.25">
      <c r="AH2777" s="25"/>
      <c r="AI2777" s="28"/>
      <c r="AJ2777" s="28"/>
    </row>
    <row r="2778" spans="34:36" x14ac:dyDescent="0.25">
      <c r="AH2778" s="25"/>
      <c r="AI2778" s="28"/>
      <c r="AJ2778" s="28"/>
    </row>
    <row r="2779" spans="34:36" x14ac:dyDescent="0.25">
      <c r="AH2779" s="25"/>
      <c r="AI2779" s="28"/>
      <c r="AJ2779" s="28"/>
    </row>
    <row r="2780" spans="34:36" x14ac:dyDescent="0.25">
      <c r="AH2780" s="25"/>
      <c r="AI2780" s="28"/>
      <c r="AJ2780" s="28"/>
    </row>
    <row r="2781" spans="34:36" x14ac:dyDescent="0.25">
      <c r="AH2781" s="25"/>
      <c r="AI2781" s="28"/>
      <c r="AJ2781" s="28"/>
    </row>
    <row r="2782" spans="34:36" x14ac:dyDescent="0.25">
      <c r="AH2782" s="25"/>
      <c r="AI2782" s="28"/>
      <c r="AJ2782" s="28"/>
    </row>
    <row r="2783" spans="34:36" x14ac:dyDescent="0.25">
      <c r="AH2783" s="25"/>
      <c r="AI2783" s="28"/>
      <c r="AJ2783" s="28"/>
    </row>
    <row r="2784" spans="34:36" x14ac:dyDescent="0.25">
      <c r="AH2784" s="25"/>
      <c r="AI2784" s="28"/>
      <c r="AJ2784" s="28"/>
    </row>
    <row r="2785" spans="34:36" x14ac:dyDescent="0.25">
      <c r="AH2785" s="25"/>
      <c r="AI2785" s="28"/>
      <c r="AJ2785" s="28"/>
    </row>
    <row r="2786" spans="34:36" x14ac:dyDescent="0.25">
      <c r="AH2786" s="25"/>
      <c r="AI2786" s="28"/>
      <c r="AJ2786" s="28"/>
    </row>
    <row r="2787" spans="34:36" x14ac:dyDescent="0.25">
      <c r="AH2787" s="25"/>
      <c r="AI2787" s="28"/>
      <c r="AJ2787" s="28"/>
    </row>
    <row r="2788" spans="34:36" x14ac:dyDescent="0.25">
      <c r="AH2788" s="25"/>
      <c r="AI2788" s="28"/>
      <c r="AJ2788" s="28"/>
    </row>
    <row r="2789" spans="34:36" x14ac:dyDescent="0.25">
      <c r="AH2789" s="25"/>
      <c r="AI2789" s="28"/>
      <c r="AJ2789" s="28"/>
    </row>
    <row r="2790" spans="34:36" x14ac:dyDescent="0.25">
      <c r="AH2790" s="25"/>
      <c r="AI2790" s="28"/>
      <c r="AJ2790" s="28"/>
    </row>
    <row r="2791" spans="34:36" x14ac:dyDescent="0.25">
      <c r="AH2791" s="25"/>
      <c r="AI2791" s="28"/>
      <c r="AJ2791" s="28"/>
    </row>
    <row r="2792" spans="34:36" x14ac:dyDescent="0.25">
      <c r="AH2792" s="25"/>
      <c r="AI2792" s="28"/>
      <c r="AJ2792" s="28"/>
    </row>
    <row r="2793" spans="34:36" x14ac:dyDescent="0.25">
      <c r="AH2793" s="25"/>
      <c r="AI2793" s="28"/>
      <c r="AJ2793" s="28"/>
    </row>
    <row r="2794" spans="34:36" x14ac:dyDescent="0.25">
      <c r="AH2794" s="25"/>
      <c r="AI2794" s="28"/>
      <c r="AJ2794" s="28"/>
    </row>
    <row r="2795" spans="34:36" x14ac:dyDescent="0.25">
      <c r="AH2795" s="25"/>
      <c r="AI2795" s="28"/>
      <c r="AJ2795" s="28"/>
    </row>
    <row r="2796" spans="34:36" x14ac:dyDescent="0.25">
      <c r="AH2796" s="25"/>
      <c r="AI2796" s="28"/>
      <c r="AJ2796" s="28"/>
    </row>
    <row r="2797" spans="34:36" x14ac:dyDescent="0.25">
      <c r="AH2797" s="25"/>
      <c r="AI2797" s="28"/>
      <c r="AJ2797" s="28"/>
    </row>
    <row r="2798" spans="34:36" x14ac:dyDescent="0.25">
      <c r="AH2798" s="25"/>
      <c r="AI2798" s="28"/>
      <c r="AJ2798" s="28"/>
    </row>
    <row r="2799" spans="34:36" x14ac:dyDescent="0.25">
      <c r="AH2799" s="25"/>
      <c r="AI2799" s="28"/>
      <c r="AJ2799" s="28"/>
    </row>
    <row r="2800" spans="34:36" x14ac:dyDescent="0.25">
      <c r="AH2800" s="25"/>
      <c r="AI2800" s="28"/>
      <c r="AJ2800" s="28"/>
    </row>
    <row r="2801" spans="34:36" x14ac:dyDescent="0.25">
      <c r="AH2801" s="25"/>
      <c r="AI2801" s="28"/>
      <c r="AJ2801" s="28"/>
    </row>
    <row r="2802" spans="34:36" x14ac:dyDescent="0.25">
      <c r="AH2802" s="25"/>
      <c r="AI2802" s="28"/>
      <c r="AJ2802" s="28"/>
    </row>
    <row r="2803" spans="34:36" x14ac:dyDescent="0.25">
      <c r="AH2803" s="25"/>
      <c r="AI2803" s="28"/>
      <c r="AJ2803" s="28"/>
    </row>
    <row r="2804" spans="34:36" x14ac:dyDescent="0.25">
      <c r="AH2804" s="25"/>
      <c r="AI2804" s="28"/>
      <c r="AJ2804" s="28"/>
    </row>
    <row r="2805" spans="34:36" x14ac:dyDescent="0.25">
      <c r="AH2805" s="25"/>
      <c r="AI2805" s="28"/>
      <c r="AJ2805" s="28"/>
    </row>
    <row r="2806" spans="34:36" x14ac:dyDescent="0.25">
      <c r="AH2806" s="25"/>
      <c r="AI2806" s="28"/>
      <c r="AJ2806" s="28"/>
    </row>
    <row r="2807" spans="34:36" x14ac:dyDescent="0.25">
      <c r="AH2807" s="25"/>
      <c r="AI2807" s="28"/>
      <c r="AJ2807" s="28"/>
    </row>
    <row r="2808" spans="34:36" x14ac:dyDescent="0.25">
      <c r="AH2808" s="25"/>
      <c r="AI2808" s="28"/>
      <c r="AJ2808" s="28"/>
    </row>
    <row r="2809" spans="34:36" x14ac:dyDescent="0.25">
      <c r="AH2809" s="25"/>
      <c r="AI2809" s="28"/>
      <c r="AJ2809" s="28"/>
    </row>
    <row r="2810" spans="34:36" x14ac:dyDescent="0.25">
      <c r="AH2810" s="25"/>
      <c r="AI2810" s="28"/>
      <c r="AJ2810" s="28"/>
    </row>
    <row r="2811" spans="34:36" x14ac:dyDescent="0.25">
      <c r="AH2811" s="25"/>
      <c r="AI2811" s="28"/>
      <c r="AJ2811" s="28"/>
    </row>
    <row r="2812" spans="34:36" x14ac:dyDescent="0.25">
      <c r="AH2812" s="25"/>
      <c r="AI2812" s="28"/>
      <c r="AJ2812" s="28"/>
    </row>
    <row r="2813" spans="34:36" x14ac:dyDescent="0.25">
      <c r="AH2813" s="25"/>
      <c r="AI2813" s="28"/>
      <c r="AJ2813" s="28"/>
    </row>
    <row r="2814" spans="34:36" x14ac:dyDescent="0.25">
      <c r="AH2814" s="25"/>
      <c r="AI2814" s="28"/>
      <c r="AJ2814" s="28"/>
    </row>
    <row r="2815" spans="34:36" x14ac:dyDescent="0.25">
      <c r="AH2815" s="25"/>
      <c r="AI2815" s="28"/>
      <c r="AJ2815" s="28"/>
    </row>
    <row r="2816" spans="34:36" x14ac:dyDescent="0.25">
      <c r="AH2816" s="25"/>
      <c r="AI2816" s="28"/>
      <c r="AJ2816" s="28"/>
    </row>
    <row r="2817" spans="34:36" x14ac:dyDescent="0.25">
      <c r="AH2817" s="25"/>
      <c r="AI2817" s="28"/>
      <c r="AJ2817" s="28"/>
    </row>
    <row r="2818" spans="34:36" x14ac:dyDescent="0.25">
      <c r="AH2818" s="25"/>
      <c r="AI2818" s="28"/>
      <c r="AJ2818" s="28"/>
    </row>
    <row r="2819" spans="34:36" x14ac:dyDescent="0.25">
      <c r="AH2819" s="25"/>
      <c r="AI2819" s="28"/>
      <c r="AJ2819" s="28"/>
    </row>
    <row r="2820" spans="34:36" x14ac:dyDescent="0.25">
      <c r="AH2820" s="25"/>
      <c r="AI2820" s="28"/>
      <c r="AJ2820" s="28"/>
    </row>
    <row r="2821" spans="34:36" x14ac:dyDescent="0.25">
      <c r="AH2821" s="25"/>
      <c r="AI2821" s="28"/>
      <c r="AJ2821" s="28"/>
    </row>
    <row r="2822" spans="34:36" x14ac:dyDescent="0.25">
      <c r="AH2822" s="25"/>
      <c r="AI2822" s="28"/>
      <c r="AJ2822" s="28"/>
    </row>
    <row r="2823" spans="34:36" x14ac:dyDescent="0.25">
      <c r="AH2823" s="25"/>
      <c r="AI2823" s="28"/>
      <c r="AJ2823" s="28"/>
    </row>
    <row r="2824" spans="34:36" x14ac:dyDescent="0.25">
      <c r="AH2824" s="25"/>
      <c r="AI2824" s="28"/>
      <c r="AJ2824" s="28"/>
    </row>
    <row r="2825" spans="34:36" x14ac:dyDescent="0.25">
      <c r="AH2825" s="25"/>
      <c r="AI2825" s="28"/>
      <c r="AJ2825" s="28"/>
    </row>
    <row r="2826" spans="34:36" x14ac:dyDescent="0.25">
      <c r="AH2826" s="25"/>
      <c r="AI2826" s="28"/>
      <c r="AJ2826" s="28"/>
    </row>
    <row r="2827" spans="34:36" x14ac:dyDescent="0.25">
      <c r="AH2827" s="25"/>
      <c r="AI2827" s="28"/>
      <c r="AJ2827" s="28"/>
    </row>
    <row r="2828" spans="34:36" x14ac:dyDescent="0.25">
      <c r="AH2828" s="25"/>
      <c r="AI2828" s="28"/>
      <c r="AJ2828" s="28"/>
    </row>
    <row r="2829" spans="34:36" x14ac:dyDescent="0.25">
      <c r="AH2829" s="25"/>
      <c r="AI2829" s="28"/>
      <c r="AJ2829" s="28"/>
    </row>
    <row r="2830" spans="34:36" x14ac:dyDescent="0.25">
      <c r="AH2830" s="25"/>
      <c r="AI2830" s="28"/>
      <c r="AJ2830" s="28"/>
    </row>
    <row r="2831" spans="34:36" x14ac:dyDescent="0.25">
      <c r="AH2831" s="25"/>
      <c r="AI2831" s="28"/>
      <c r="AJ2831" s="28"/>
    </row>
    <row r="2832" spans="34:36" x14ac:dyDescent="0.25">
      <c r="AH2832" s="25"/>
      <c r="AI2832" s="28"/>
      <c r="AJ2832" s="28"/>
    </row>
    <row r="2833" spans="34:36" x14ac:dyDescent="0.25">
      <c r="AH2833" s="25"/>
      <c r="AI2833" s="28"/>
      <c r="AJ2833" s="28"/>
    </row>
    <row r="2834" spans="34:36" x14ac:dyDescent="0.25">
      <c r="AH2834" s="25"/>
      <c r="AI2834" s="28"/>
      <c r="AJ2834" s="28"/>
    </row>
    <row r="2835" spans="34:36" x14ac:dyDescent="0.25">
      <c r="AH2835" s="25"/>
      <c r="AI2835" s="28"/>
      <c r="AJ2835" s="28"/>
    </row>
    <row r="2836" spans="34:36" x14ac:dyDescent="0.25">
      <c r="AH2836" s="25"/>
      <c r="AI2836" s="28"/>
      <c r="AJ2836" s="28"/>
    </row>
    <row r="2837" spans="34:36" x14ac:dyDescent="0.25">
      <c r="AH2837" s="25"/>
      <c r="AI2837" s="28"/>
      <c r="AJ2837" s="28"/>
    </row>
    <row r="2838" spans="34:36" x14ac:dyDescent="0.25">
      <c r="AH2838" s="25"/>
      <c r="AI2838" s="28"/>
      <c r="AJ2838" s="28"/>
    </row>
    <row r="2839" spans="34:36" x14ac:dyDescent="0.25">
      <c r="AH2839" s="25"/>
      <c r="AI2839" s="28"/>
      <c r="AJ2839" s="28"/>
    </row>
    <row r="2840" spans="34:36" x14ac:dyDescent="0.25">
      <c r="AH2840" s="25"/>
      <c r="AI2840" s="28"/>
      <c r="AJ2840" s="28"/>
    </row>
    <row r="2841" spans="34:36" x14ac:dyDescent="0.25">
      <c r="AH2841" s="25"/>
      <c r="AI2841" s="28"/>
      <c r="AJ2841" s="28"/>
    </row>
    <row r="2842" spans="34:36" x14ac:dyDescent="0.25">
      <c r="AH2842" s="25"/>
      <c r="AI2842" s="28"/>
      <c r="AJ2842" s="28"/>
    </row>
    <row r="2843" spans="34:36" x14ac:dyDescent="0.25">
      <c r="AH2843" s="25"/>
      <c r="AI2843" s="28"/>
      <c r="AJ2843" s="28"/>
    </row>
    <row r="2844" spans="34:36" x14ac:dyDescent="0.25">
      <c r="AH2844" s="25"/>
      <c r="AI2844" s="28"/>
      <c r="AJ2844" s="28"/>
    </row>
    <row r="2845" spans="34:36" x14ac:dyDescent="0.25">
      <c r="AH2845" s="25"/>
      <c r="AI2845" s="28"/>
      <c r="AJ2845" s="28"/>
    </row>
    <row r="2846" spans="34:36" x14ac:dyDescent="0.25">
      <c r="AH2846" s="25"/>
      <c r="AI2846" s="28"/>
      <c r="AJ2846" s="28"/>
    </row>
    <row r="2847" spans="34:36" x14ac:dyDescent="0.25">
      <c r="AH2847" s="25"/>
      <c r="AI2847" s="28"/>
      <c r="AJ2847" s="28"/>
    </row>
    <row r="2848" spans="34:36" x14ac:dyDescent="0.25">
      <c r="AH2848" s="25"/>
      <c r="AI2848" s="28"/>
      <c r="AJ2848" s="28"/>
    </row>
    <row r="2849" spans="34:36" x14ac:dyDescent="0.25">
      <c r="AH2849" s="25"/>
      <c r="AI2849" s="28"/>
      <c r="AJ2849" s="28"/>
    </row>
    <row r="2850" spans="34:36" x14ac:dyDescent="0.25">
      <c r="AH2850" s="25"/>
      <c r="AI2850" s="28"/>
      <c r="AJ2850" s="28"/>
    </row>
    <row r="2851" spans="34:36" x14ac:dyDescent="0.25">
      <c r="AH2851" s="25"/>
      <c r="AI2851" s="28"/>
      <c r="AJ2851" s="28"/>
    </row>
    <row r="2852" spans="34:36" x14ac:dyDescent="0.25">
      <c r="AH2852" s="25"/>
      <c r="AI2852" s="28"/>
      <c r="AJ2852" s="28"/>
    </row>
    <row r="2853" spans="34:36" x14ac:dyDescent="0.25">
      <c r="AH2853" s="25"/>
      <c r="AI2853" s="28"/>
      <c r="AJ2853" s="28"/>
    </row>
    <row r="2854" spans="34:36" x14ac:dyDescent="0.25">
      <c r="AH2854" s="25"/>
      <c r="AI2854" s="28"/>
      <c r="AJ2854" s="28"/>
    </row>
    <row r="2855" spans="34:36" x14ac:dyDescent="0.25">
      <c r="AH2855" s="25"/>
      <c r="AI2855" s="28"/>
      <c r="AJ2855" s="28"/>
    </row>
    <row r="2856" spans="34:36" x14ac:dyDescent="0.25">
      <c r="AH2856" s="25"/>
      <c r="AI2856" s="28"/>
      <c r="AJ2856" s="28"/>
    </row>
    <row r="2857" spans="34:36" x14ac:dyDescent="0.25">
      <c r="AH2857" s="25"/>
      <c r="AI2857" s="28"/>
      <c r="AJ2857" s="28"/>
    </row>
    <row r="2858" spans="34:36" x14ac:dyDescent="0.25">
      <c r="AH2858" s="25"/>
      <c r="AI2858" s="28"/>
      <c r="AJ2858" s="28"/>
    </row>
    <row r="2859" spans="34:36" x14ac:dyDescent="0.25">
      <c r="AH2859" s="25"/>
      <c r="AI2859" s="28"/>
      <c r="AJ2859" s="28"/>
    </row>
    <row r="2860" spans="34:36" x14ac:dyDescent="0.25">
      <c r="AH2860" s="25"/>
      <c r="AI2860" s="28"/>
      <c r="AJ2860" s="28"/>
    </row>
    <row r="2861" spans="34:36" x14ac:dyDescent="0.25">
      <c r="AH2861" s="25"/>
      <c r="AI2861" s="28"/>
      <c r="AJ2861" s="28"/>
    </row>
    <row r="2862" spans="34:36" x14ac:dyDescent="0.25">
      <c r="AH2862" s="25"/>
      <c r="AI2862" s="28"/>
      <c r="AJ2862" s="28"/>
    </row>
    <row r="2863" spans="34:36" x14ac:dyDescent="0.25">
      <c r="AH2863" s="25"/>
      <c r="AI2863" s="28"/>
      <c r="AJ2863" s="28"/>
    </row>
    <row r="2864" spans="34:36" x14ac:dyDescent="0.25">
      <c r="AH2864" s="25"/>
      <c r="AI2864" s="28"/>
      <c r="AJ2864" s="28"/>
    </row>
    <row r="2865" spans="34:36" x14ac:dyDescent="0.25">
      <c r="AH2865" s="25"/>
      <c r="AI2865" s="28"/>
      <c r="AJ2865" s="28"/>
    </row>
    <row r="2866" spans="34:36" x14ac:dyDescent="0.25">
      <c r="AH2866" s="25"/>
      <c r="AI2866" s="28"/>
      <c r="AJ2866" s="28"/>
    </row>
    <row r="2867" spans="34:36" x14ac:dyDescent="0.25">
      <c r="AH2867" s="25"/>
      <c r="AI2867" s="28"/>
      <c r="AJ2867" s="28"/>
    </row>
    <row r="2868" spans="34:36" x14ac:dyDescent="0.25">
      <c r="AH2868" s="25"/>
      <c r="AI2868" s="28"/>
      <c r="AJ2868" s="28"/>
    </row>
    <row r="2869" spans="34:36" x14ac:dyDescent="0.25">
      <c r="AH2869" s="25"/>
      <c r="AI2869" s="28"/>
      <c r="AJ2869" s="28"/>
    </row>
    <row r="2870" spans="34:36" x14ac:dyDescent="0.25">
      <c r="AH2870" s="25"/>
      <c r="AI2870" s="28"/>
      <c r="AJ2870" s="28"/>
    </row>
    <row r="2871" spans="34:36" x14ac:dyDescent="0.25">
      <c r="AH2871" s="25"/>
      <c r="AI2871" s="28"/>
      <c r="AJ2871" s="28"/>
    </row>
    <row r="2872" spans="34:36" x14ac:dyDescent="0.25">
      <c r="AH2872" s="25"/>
      <c r="AI2872" s="28"/>
      <c r="AJ2872" s="28"/>
    </row>
    <row r="2873" spans="34:36" x14ac:dyDescent="0.25">
      <c r="AH2873" s="25"/>
      <c r="AI2873" s="28"/>
      <c r="AJ2873" s="28"/>
    </row>
    <row r="2874" spans="34:36" x14ac:dyDescent="0.25">
      <c r="AH2874" s="25"/>
      <c r="AI2874" s="28"/>
      <c r="AJ2874" s="28"/>
    </row>
    <row r="2875" spans="34:36" x14ac:dyDescent="0.25">
      <c r="AH2875" s="25"/>
      <c r="AI2875" s="28"/>
      <c r="AJ2875" s="28"/>
    </row>
    <row r="2876" spans="34:36" x14ac:dyDescent="0.25">
      <c r="AH2876" s="25"/>
      <c r="AI2876" s="28"/>
      <c r="AJ2876" s="28"/>
    </row>
    <row r="2877" spans="34:36" x14ac:dyDescent="0.25">
      <c r="AH2877" s="25"/>
      <c r="AI2877" s="28"/>
      <c r="AJ2877" s="28"/>
    </row>
    <row r="2878" spans="34:36" x14ac:dyDescent="0.25">
      <c r="AH2878" s="25"/>
      <c r="AI2878" s="28"/>
      <c r="AJ2878" s="28"/>
    </row>
    <row r="2879" spans="34:36" x14ac:dyDescent="0.25">
      <c r="AH2879" s="25"/>
      <c r="AI2879" s="28"/>
      <c r="AJ2879" s="28"/>
    </row>
    <row r="2880" spans="34:36" x14ac:dyDescent="0.25">
      <c r="AH2880" s="25"/>
      <c r="AI2880" s="28"/>
      <c r="AJ2880" s="28"/>
    </row>
    <row r="2881" spans="34:36" x14ac:dyDescent="0.25">
      <c r="AH2881" s="25"/>
      <c r="AI2881" s="28"/>
      <c r="AJ2881" s="28"/>
    </row>
    <row r="2882" spans="34:36" x14ac:dyDescent="0.25">
      <c r="AH2882" s="25"/>
      <c r="AI2882" s="28"/>
      <c r="AJ2882" s="28"/>
    </row>
    <row r="2883" spans="34:36" x14ac:dyDescent="0.25">
      <c r="AH2883" s="25"/>
      <c r="AI2883" s="28"/>
      <c r="AJ2883" s="28"/>
    </row>
    <row r="2884" spans="34:36" x14ac:dyDescent="0.25">
      <c r="AH2884" s="25"/>
      <c r="AI2884" s="28"/>
      <c r="AJ2884" s="28"/>
    </row>
    <row r="2885" spans="34:36" x14ac:dyDescent="0.25">
      <c r="AH2885" s="25"/>
      <c r="AI2885" s="28"/>
      <c r="AJ2885" s="28"/>
    </row>
    <row r="2886" spans="34:36" x14ac:dyDescent="0.25">
      <c r="AH2886" s="25"/>
      <c r="AI2886" s="28"/>
      <c r="AJ2886" s="28"/>
    </row>
    <row r="2887" spans="34:36" x14ac:dyDescent="0.25">
      <c r="AH2887" s="25"/>
      <c r="AI2887" s="28"/>
      <c r="AJ2887" s="28"/>
    </row>
    <row r="2888" spans="34:36" x14ac:dyDescent="0.25">
      <c r="AH2888" s="25"/>
      <c r="AI2888" s="28"/>
      <c r="AJ2888" s="28"/>
    </row>
    <row r="2889" spans="34:36" x14ac:dyDescent="0.25">
      <c r="AH2889" s="25"/>
      <c r="AI2889" s="28"/>
      <c r="AJ2889" s="28"/>
    </row>
    <row r="2890" spans="34:36" x14ac:dyDescent="0.25">
      <c r="AH2890" s="25"/>
      <c r="AI2890" s="28"/>
      <c r="AJ2890" s="28"/>
    </row>
    <row r="2891" spans="34:36" x14ac:dyDescent="0.25">
      <c r="AH2891" s="25"/>
      <c r="AI2891" s="28"/>
      <c r="AJ2891" s="28"/>
    </row>
    <row r="2892" spans="34:36" x14ac:dyDescent="0.25">
      <c r="AH2892" s="25"/>
      <c r="AI2892" s="28"/>
      <c r="AJ2892" s="28"/>
    </row>
    <row r="2893" spans="34:36" x14ac:dyDescent="0.25">
      <c r="AH2893" s="25"/>
      <c r="AI2893" s="28"/>
      <c r="AJ2893" s="28"/>
    </row>
    <row r="2894" spans="34:36" x14ac:dyDescent="0.25">
      <c r="AH2894" s="25"/>
      <c r="AI2894" s="28"/>
      <c r="AJ2894" s="28"/>
    </row>
    <row r="2895" spans="34:36" x14ac:dyDescent="0.25">
      <c r="AH2895" s="25"/>
      <c r="AI2895" s="28"/>
      <c r="AJ2895" s="28"/>
    </row>
    <row r="2896" spans="34:36" x14ac:dyDescent="0.25">
      <c r="AH2896" s="25"/>
      <c r="AI2896" s="28"/>
      <c r="AJ2896" s="28"/>
    </row>
    <row r="2897" spans="34:36" x14ac:dyDescent="0.25">
      <c r="AH2897" s="25"/>
      <c r="AI2897" s="28"/>
      <c r="AJ2897" s="28"/>
    </row>
    <row r="2898" spans="34:36" x14ac:dyDescent="0.25">
      <c r="AH2898" s="25"/>
      <c r="AI2898" s="28"/>
      <c r="AJ2898" s="28"/>
    </row>
    <row r="2899" spans="34:36" x14ac:dyDescent="0.25">
      <c r="AH2899" s="25"/>
      <c r="AI2899" s="28"/>
      <c r="AJ2899" s="28"/>
    </row>
    <row r="2900" spans="34:36" x14ac:dyDescent="0.25">
      <c r="AH2900" s="25"/>
      <c r="AI2900" s="28"/>
      <c r="AJ2900" s="28"/>
    </row>
    <row r="2901" spans="34:36" x14ac:dyDescent="0.25">
      <c r="AH2901" s="25"/>
      <c r="AI2901" s="28"/>
      <c r="AJ2901" s="28"/>
    </row>
    <row r="2902" spans="34:36" x14ac:dyDescent="0.25">
      <c r="AH2902" s="25"/>
      <c r="AI2902" s="28"/>
      <c r="AJ2902" s="28"/>
    </row>
    <row r="2903" spans="34:36" x14ac:dyDescent="0.25">
      <c r="AH2903" s="25"/>
      <c r="AI2903" s="28"/>
      <c r="AJ2903" s="28"/>
    </row>
    <row r="2904" spans="34:36" x14ac:dyDescent="0.25">
      <c r="AH2904" s="25"/>
      <c r="AI2904" s="28"/>
      <c r="AJ2904" s="28"/>
    </row>
    <row r="2905" spans="34:36" x14ac:dyDescent="0.25">
      <c r="AH2905" s="25"/>
      <c r="AI2905" s="28"/>
      <c r="AJ2905" s="28"/>
    </row>
    <row r="2906" spans="34:36" x14ac:dyDescent="0.25">
      <c r="AH2906" s="25"/>
      <c r="AI2906" s="28"/>
      <c r="AJ2906" s="28"/>
    </row>
    <row r="2907" spans="34:36" x14ac:dyDescent="0.25">
      <c r="AH2907" s="25"/>
      <c r="AI2907" s="28"/>
      <c r="AJ2907" s="28"/>
    </row>
    <row r="2908" spans="34:36" x14ac:dyDescent="0.25">
      <c r="AH2908" s="25"/>
      <c r="AI2908" s="28"/>
      <c r="AJ2908" s="28"/>
    </row>
    <row r="2909" spans="34:36" x14ac:dyDescent="0.25">
      <c r="AH2909" s="25"/>
      <c r="AI2909" s="28"/>
      <c r="AJ2909" s="28"/>
    </row>
    <row r="2910" spans="34:36" x14ac:dyDescent="0.25">
      <c r="AH2910" s="25"/>
      <c r="AI2910" s="28"/>
      <c r="AJ2910" s="28"/>
    </row>
    <row r="2911" spans="34:36" x14ac:dyDescent="0.25">
      <c r="AH2911" s="25"/>
      <c r="AI2911" s="28"/>
      <c r="AJ2911" s="28"/>
    </row>
    <row r="2912" spans="34:36" x14ac:dyDescent="0.25">
      <c r="AH2912" s="25"/>
      <c r="AI2912" s="28"/>
      <c r="AJ2912" s="28"/>
    </row>
    <row r="2913" spans="34:36" x14ac:dyDescent="0.25">
      <c r="AH2913" s="25"/>
      <c r="AI2913" s="28"/>
      <c r="AJ2913" s="28"/>
    </row>
    <row r="2914" spans="34:36" x14ac:dyDescent="0.25">
      <c r="AH2914" s="25"/>
      <c r="AI2914" s="28"/>
      <c r="AJ2914" s="28"/>
    </row>
    <row r="2915" spans="34:36" x14ac:dyDescent="0.25">
      <c r="AH2915" s="25"/>
      <c r="AI2915" s="28"/>
      <c r="AJ2915" s="28"/>
    </row>
    <row r="2916" spans="34:36" x14ac:dyDescent="0.25">
      <c r="AH2916" s="25"/>
      <c r="AI2916" s="28"/>
      <c r="AJ2916" s="28"/>
    </row>
    <row r="2917" spans="34:36" x14ac:dyDescent="0.25">
      <c r="AH2917" s="25"/>
      <c r="AI2917" s="28"/>
      <c r="AJ2917" s="28"/>
    </row>
    <row r="2918" spans="34:36" x14ac:dyDescent="0.25">
      <c r="AH2918" s="25"/>
      <c r="AI2918" s="28"/>
      <c r="AJ2918" s="28"/>
    </row>
    <row r="2919" spans="34:36" x14ac:dyDescent="0.25">
      <c r="AH2919" s="25"/>
      <c r="AI2919" s="28"/>
      <c r="AJ2919" s="28"/>
    </row>
    <row r="2920" spans="34:36" x14ac:dyDescent="0.25">
      <c r="AH2920" s="25"/>
      <c r="AI2920" s="28"/>
      <c r="AJ2920" s="28"/>
    </row>
    <row r="2921" spans="34:36" x14ac:dyDescent="0.25">
      <c r="AH2921" s="25"/>
      <c r="AI2921" s="28"/>
      <c r="AJ2921" s="28"/>
    </row>
    <row r="2922" spans="34:36" x14ac:dyDescent="0.25">
      <c r="AH2922" s="25"/>
      <c r="AI2922" s="28"/>
      <c r="AJ2922" s="28"/>
    </row>
    <row r="2923" spans="34:36" x14ac:dyDescent="0.25">
      <c r="AH2923" s="25"/>
      <c r="AI2923" s="28"/>
      <c r="AJ2923" s="28"/>
    </row>
    <row r="2924" spans="34:36" x14ac:dyDescent="0.25">
      <c r="AH2924" s="25"/>
      <c r="AI2924" s="28"/>
      <c r="AJ2924" s="28"/>
    </row>
    <row r="2925" spans="34:36" x14ac:dyDescent="0.25">
      <c r="AH2925" s="25"/>
      <c r="AI2925" s="28"/>
      <c r="AJ2925" s="28"/>
    </row>
    <row r="2926" spans="34:36" x14ac:dyDescent="0.25">
      <c r="AH2926" s="25"/>
      <c r="AI2926" s="28"/>
      <c r="AJ2926" s="28"/>
    </row>
    <row r="2927" spans="34:36" x14ac:dyDescent="0.25">
      <c r="AH2927" s="25"/>
      <c r="AI2927" s="28"/>
      <c r="AJ2927" s="28"/>
    </row>
    <row r="2928" spans="34:36" x14ac:dyDescent="0.25">
      <c r="AH2928" s="25"/>
      <c r="AI2928" s="28"/>
      <c r="AJ2928" s="28"/>
    </row>
    <row r="2929" spans="34:36" x14ac:dyDescent="0.25">
      <c r="AH2929" s="25"/>
      <c r="AI2929" s="28"/>
      <c r="AJ2929" s="28"/>
    </row>
    <row r="2930" spans="34:36" x14ac:dyDescent="0.25">
      <c r="AH2930" s="25"/>
      <c r="AI2930" s="28"/>
      <c r="AJ2930" s="28"/>
    </row>
    <row r="2931" spans="34:36" x14ac:dyDescent="0.25">
      <c r="AH2931" s="25"/>
      <c r="AI2931" s="28"/>
      <c r="AJ2931" s="28"/>
    </row>
    <row r="2932" spans="34:36" x14ac:dyDescent="0.25">
      <c r="AH2932" s="25"/>
      <c r="AI2932" s="28"/>
      <c r="AJ2932" s="28"/>
    </row>
    <row r="2933" spans="34:36" x14ac:dyDescent="0.25">
      <c r="AH2933" s="25"/>
      <c r="AI2933" s="28"/>
      <c r="AJ2933" s="28"/>
    </row>
    <row r="2934" spans="34:36" x14ac:dyDescent="0.25">
      <c r="AH2934" s="25"/>
      <c r="AI2934" s="28"/>
      <c r="AJ2934" s="28"/>
    </row>
    <row r="2935" spans="34:36" x14ac:dyDescent="0.25">
      <c r="AH2935" s="25"/>
      <c r="AI2935" s="28"/>
      <c r="AJ2935" s="28"/>
    </row>
    <row r="2936" spans="34:36" x14ac:dyDescent="0.25">
      <c r="AH2936" s="25"/>
      <c r="AI2936" s="28"/>
      <c r="AJ2936" s="28"/>
    </row>
    <row r="2937" spans="34:36" x14ac:dyDescent="0.25">
      <c r="AH2937" s="25"/>
      <c r="AI2937" s="28"/>
      <c r="AJ2937" s="28"/>
    </row>
    <row r="2938" spans="34:36" x14ac:dyDescent="0.25">
      <c r="AH2938" s="25"/>
      <c r="AI2938" s="28"/>
      <c r="AJ2938" s="28"/>
    </row>
    <row r="2939" spans="34:36" x14ac:dyDescent="0.25">
      <c r="AH2939" s="25"/>
      <c r="AI2939" s="28"/>
      <c r="AJ2939" s="28"/>
    </row>
    <row r="2940" spans="34:36" x14ac:dyDescent="0.25">
      <c r="AH2940" s="25"/>
      <c r="AI2940" s="28"/>
      <c r="AJ2940" s="28"/>
    </row>
    <row r="2941" spans="34:36" x14ac:dyDescent="0.25">
      <c r="AH2941" s="25"/>
      <c r="AI2941" s="28"/>
      <c r="AJ2941" s="28"/>
    </row>
    <row r="2942" spans="34:36" x14ac:dyDescent="0.25">
      <c r="AH2942" s="25"/>
      <c r="AI2942" s="28"/>
      <c r="AJ2942" s="28"/>
    </row>
    <row r="2943" spans="34:36" x14ac:dyDescent="0.25">
      <c r="AH2943" s="25"/>
      <c r="AI2943" s="28"/>
      <c r="AJ2943" s="28"/>
    </row>
    <row r="2944" spans="34:36" x14ac:dyDescent="0.25">
      <c r="AH2944" s="25"/>
      <c r="AI2944" s="28"/>
      <c r="AJ2944" s="28"/>
    </row>
    <row r="2945" spans="34:36" x14ac:dyDescent="0.25">
      <c r="AH2945" s="25"/>
      <c r="AI2945" s="28"/>
      <c r="AJ2945" s="28"/>
    </row>
    <row r="2946" spans="34:36" x14ac:dyDescent="0.25">
      <c r="AH2946" s="25"/>
      <c r="AI2946" s="28"/>
      <c r="AJ2946" s="28"/>
    </row>
    <row r="2947" spans="34:36" x14ac:dyDescent="0.25">
      <c r="AH2947" s="25"/>
      <c r="AI2947" s="28"/>
      <c r="AJ2947" s="28"/>
    </row>
    <row r="2948" spans="34:36" x14ac:dyDescent="0.25">
      <c r="AH2948" s="25"/>
      <c r="AI2948" s="28"/>
      <c r="AJ2948" s="28"/>
    </row>
    <row r="2949" spans="34:36" x14ac:dyDescent="0.25">
      <c r="AH2949" s="25"/>
      <c r="AI2949" s="28"/>
      <c r="AJ2949" s="28"/>
    </row>
    <row r="2950" spans="34:36" x14ac:dyDescent="0.25">
      <c r="AH2950" s="25"/>
      <c r="AI2950" s="28"/>
      <c r="AJ2950" s="28"/>
    </row>
    <row r="2951" spans="34:36" x14ac:dyDescent="0.25">
      <c r="AH2951" s="25"/>
      <c r="AI2951" s="28"/>
      <c r="AJ2951" s="28"/>
    </row>
    <row r="2952" spans="34:36" x14ac:dyDescent="0.25">
      <c r="AH2952" s="25"/>
      <c r="AI2952" s="28"/>
      <c r="AJ2952" s="28"/>
    </row>
    <row r="2953" spans="34:36" x14ac:dyDescent="0.25">
      <c r="AH2953" s="25"/>
      <c r="AI2953" s="28"/>
      <c r="AJ2953" s="28"/>
    </row>
    <row r="2954" spans="34:36" x14ac:dyDescent="0.25">
      <c r="AH2954" s="25"/>
      <c r="AI2954" s="28"/>
      <c r="AJ2954" s="28"/>
    </row>
    <row r="2955" spans="34:36" x14ac:dyDescent="0.25">
      <c r="AH2955" s="25"/>
      <c r="AI2955" s="28"/>
      <c r="AJ2955" s="28"/>
    </row>
    <row r="2956" spans="34:36" x14ac:dyDescent="0.25">
      <c r="AH2956" s="25"/>
      <c r="AI2956" s="28"/>
      <c r="AJ2956" s="28"/>
    </row>
    <row r="2957" spans="34:36" x14ac:dyDescent="0.25">
      <c r="AH2957" s="25"/>
      <c r="AI2957" s="28"/>
      <c r="AJ2957" s="28"/>
    </row>
    <row r="2958" spans="34:36" x14ac:dyDescent="0.25">
      <c r="AH2958" s="25"/>
      <c r="AI2958" s="28"/>
      <c r="AJ2958" s="28"/>
    </row>
    <row r="2959" spans="34:36" x14ac:dyDescent="0.25">
      <c r="AH2959" s="25"/>
      <c r="AI2959" s="28"/>
      <c r="AJ2959" s="28"/>
    </row>
    <row r="2960" spans="34:36" x14ac:dyDescent="0.25">
      <c r="AH2960" s="25"/>
      <c r="AI2960" s="28"/>
      <c r="AJ2960" s="28"/>
    </row>
    <row r="2961" spans="34:36" x14ac:dyDescent="0.25">
      <c r="AH2961" s="25"/>
      <c r="AI2961" s="28"/>
      <c r="AJ2961" s="28"/>
    </row>
    <row r="2962" spans="34:36" x14ac:dyDescent="0.25">
      <c r="AH2962" s="25"/>
      <c r="AI2962" s="28"/>
      <c r="AJ2962" s="28"/>
    </row>
    <row r="2963" spans="34:36" x14ac:dyDescent="0.25">
      <c r="AH2963" s="25"/>
      <c r="AI2963" s="28"/>
      <c r="AJ2963" s="28"/>
    </row>
    <row r="2964" spans="34:36" x14ac:dyDescent="0.25">
      <c r="AH2964" s="25"/>
      <c r="AI2964" s="28"/>
      <c r="AJ2964" s="28"/>
    </row>
    <row r="2965" spans="34:36" x14ac:dyDescent="0.25">
      <c r="AH2965" s="25"/>
      <c r="AI2965" s="28"/>
      <c r="AJ2965" s="28"/>
    </row>
    <row r="2966" spans="34:36" x14ac:dyDescent="0.25">
      <c r="AH2966" s="25"/>
      <c r="AI2966" s="28"/>
      <c r="AJ2966" s="28"/>
    </row>
    <row r="2967" spans="34:36" x14ac:dyDescent="0.25">
      <c r="AH2967" s="25"/>
      <c r="AI2967" s="28"/>
      <c r="AJ2967" s="28"/>
    </row>
    <row r="2968" spans="34:36" x14ac:dyDescent="0.25">
      <c r="AH2968" s="25"/>
      <c r="AI2968" s="28"/>
      <c r="AJ2968" s="28"/>
    </row>
    <row r="2969" spans="34:36" x14ac:dyDescent="0.25">
      <c r="AH2969" s="25"/>
      <c r="AI2969" s="28"/>
      <c r="AJ2969" s="28"/>
    </row>
    <row r="2970" spans="34:36" x14ac:dyDescent="0.25">
      <c r="AH2970" s="25"/>
      <c r="AI2970" s="28"/>
      <c r="AJ2970" s="28"/>
    </row>
    <row r="2971" spans="34:36" x14ac:dyDescent="0.25">
      <c r="AH2971" s="25"/>
      <c r="AI2971" s="28"/>
      <c r="AJ2971" s="28"/>
    </row>
    <row r="2972" spans="34:36" x14ac:dyDescent="0.25">
      <c r="AH2972" s="25"/>
      <c r="AI2972" s="28"/>
      <c r="AJ2972" s="28"/>
    </row>
    <row r="2973" spans="34:36" x14ac:dyDescent="0.25">
      <c r="AH2973" s="25"/>
      <c r="AI2973" s="28"/>
      <c r="AJ2973" s="28"/>
    </row>
    <row r="2974" spans="34:36" x14ac:dyDescent="0.25">
      <c r="AH2974" s="25"/>
      <c r="AI2974" s="28"/>
      <c r="AJ2974" s="28"/>
    </row>
    <row r="2975" spans="34:36" x14ac:dyDescent="0.25">
      <c r="AH2975" s="25"/>
      <c r="AI2975" s="28"/>
      <c r="AJ2975" s="28"/>
    </row>
    <row r="2976" spans="34:36" x14ac:dyDescent="0.25">
      <c r="AH2976" s="25"/>
      <c r="AI2976" s="28"/>
      <c r="AJ2976" s="28"/>
    </row>
    <row r="2977" spans="34:36" x14ac:dyDescent="0.25">
      <c r="AH2977" s="25"/>
      <c r="AI2977" s="28"/>
      <c r="AJ2977" s="28"/>
    </row>
    <row r="2978" spans="34:36" x14ac:dyDescent="0.25">
      <c r="AH2978" s="25"/>
      <c r="AI2978" s="28"/>
      <c r="AJ2978" s="28"/>
    </row>
    <row r="2979" spans="34:36" x14ac:dyDescent="0.25">
      <c r="AH2979" s="25"/>
      <c r="AI2979" s="28"/>
      <c r="AJ2979" s="28"/>
    </row>
    <row r="2980" spans="34:36" x14ac:dyDescent="0.25">
      <c r="AH2980" s="25"/>
      <c r="AI2980" s="28"/>
      <c r="AJ2980" s="28"/>
    </row>
    <row r="2981" spans="34:36" x14ac:dyDescent="0.25">
      <c r="AH2981" s="25"/>
      <c r="AI2981" s="28"/>
      <c r="AJ2981" s="28"/>
    </row>
    <row r="2982" spans="34:36" x14ac:dyDescent="0.25">
      <c r="AH2982" s="25"/>
      <c r="AI2982" s="28"/>
      <c r="AJ2982" s="28"/>
    </row>
    <row r="2983" spans="34:36" x14ac:dyDescent="0.25">
      <c r="AH2983" s="25"/>
      <c r="AI2983" s="28"/>
      <c r="AJ2983" s="28"/>
    </row>
    <row r="2984" spans="34:36" x14ac:dyDescent="0.25">
      <c r="AH2984" s="25"/>
      <c r="AI2984" s="28"/>
      <c r="AJ2984" s="28"/>
    </row>
    <row r="2985" spans="34:36" x14ac:dyDescent="0.25">
      <c r="AH2985" s="25"/>
      <c r="AI2985" s="28"/>
      <c r="AJ2985" s="28"/>
    </row>
    <row r="2986" spans="34:36" x14ac:dyDescent="0.25">
      <c r="AH2986" s="25"/>
      <c r="AI2986" s="28"/>
      <c r="AJ2986" s="28"/>
    </row>
    <row r="2987" spans="34:36" x14ac:dyDescent="0.25">
      <c r="AH2987" s="25"/>
      <c r="AI2987" s="28"/>
      <c r="AJ2987" s="28"/>
    </row>
    <row r="2988" spans="34:36" x14ac:dyDescent="0.25">
      <c r="AH2988" s="25"/>
      <c r="AI2988" s="28"/>
      <c r="AJ2988" s="28"/>
    </row>
    <row r="2989" spans="34:36" x14ac:dyDescent="0.25">
      <c r="AH2989" s="25"/>
      <c r="AI2989" s="28"/>
      <c r="AJ2989" s="28"/>
    </row>
    <row r="2990" spans="34:36" x14ac:dyDescent="0.25">
      <c r="AH2990" s="25"/>
      <c r="AI2990" s="28"/>
      <c r="AJ2990" s="28"/>
    </row>
    <row r="2991" spans="34:36" x14ac:dyDescent="0.25">
      <c r="AH2991" s="25"/>
      <c r="AI2991" s="28"/>
      <c r="AJ2991" s="28"/>
    </row>
    <row r="2992" spans="34:36" x14ac:dyDescent="0.25">
      <c r="AH2992" s="25"/>
      <c r="AI2992" s="28"/>
      <c r="AJ2992" s="28"/>
    </row>
    <row r="2993" spans="34:36" x14ac:dyDescent="0.25">
      <c r="AH2993" s="25"/>
      <c r="AI2993" s="28"/>
      <c r="AJ2993" s="28"/>
    </row>
    <row r="2994" spans="34:36" x14ac:dyDescent="0.25">
      <c r="AH2994" s="25"/>
      <c r="AI2994" s="28"/>
      <c r="AJ2994" s="28"/>
    </row>
    <row r="2995" spans="34:36" x14ac:dyDescent="0.25">
      <c r="AH2995" s="25"/>
      <c r="AI2995" s="28"/>
      <c r="AJ2995" s="28"/>
    </row>
    <row r="2996" spans="34:36" x14ac:dyDescent="0.25">
      <c r="AH2996" s="25"/>
      <c r="AI2996" s="28"/>
      <c r="AJ2996" s="28"/>
    </row>
    <row r="2997" spans="34:36" x14ac:dyDescent="0.25">
      <c r="AH2997" s="25"/>
      <c r="AI2997" s="28"/>
      <c r="AJ2997" s="28"/>
    </row>
    <row r="2998" spans="34:36" x14ac:dyDescent="0.25">
      <c r="AH2998" s="25"/>
      <c r="AI2998" s="28"/>
      <c r="AJ2998" s="28"/>
    </row>
    <row r="2999" spans="34:36" x14ac:dyDescent="0.25">
      <c r="AH2999" s="25"/>
      <c r="AI2999" s="28"/>
      <c r="AJ2999" s="28"/>
    </row>
    <row r="3000" spans="34:36" x14ac:dyDescent="0.25">
      <c r="AH3000" s="25"/>
      <c r="AI3000" s="28"/>
      <c r="AJ3000" s="28"/>
    </row>
    <row r="3001" spans="34:36" x14ac:dyDescent="0.25">
      <c r="AH3001" s="25"/>
      <c r="AI3001" s="28"/>
      <c r="AJ3001" s="28"/>
    </row>
    <row r="3002" spans="34:36" x14ac:dyDescent="0.25">
      <c r="AH3002" s="25"/>
      <c r="AI3002" s="28"/>
      <c r="AJ3002" s="28"/>
    </row>
    <row r="3003" spans="34:36" x14ac:dyDescent="0.25">
      <c r="AH3003" s="25"/>
      <c r="AI3003" s="28"/>
      <c r="AJ3003" s="28"/>
    </row>
    <row r="3004" spans="34:36" x14ac:dyDescent="0.25">
      <c r="AH3004" s="25"/>
      <c r="AI3004" s="28"/>
      <c r="AJ3004" s="28"/>
    </row>
    <row r="3005" spans="34:36" x14ac:dyDescent="0.25">
      <c r="AH3005" s="25"/>
      <c r="AI3005" s="28"/>
      <c r="AJ3005" s="28"/>
    </row>
    <row r="3006" spans="34:36" x14ac:dyDescent="0.25">
      <c r="AH3006" s="25"/>
      <c r="AI3006" s="28"/>
      <c r="AJ3006" s="28"/>
    </row>
    <row r="3007" spans="34:36" x14ac:dyDescent="0.25">
      <c r="AH3007" s="25"/>
      <c r="AI3007" s="28"/>
      <c r="AJ3007" s="28"/>
    </row>
    <row r="3008" spans="34:36" x14ac:dyDescent="0.25">
      <c r="AH3008" s="25"/>
      <c r="AI3008" s="28"/>
      <c r="AJ3008" s="28"/>
    </row>
    <row r="3009" spans="34:36" x14ac:dyDescent="0.25">
      <c r="AH3009" s="25"/>
      <c r="AI3009" s="28"/>
      <c r="AJ3009" s="28"/>
    </row>
    <row r="3010" spans="34:36" x14ac:dyDescent="0.25">
      <c r="AH3010" s="25"/>
      <c r="AI3010" s="28"/>
      <c r="AJ3010" s="28"/>
    </row>
    <row r="3011" spans="34:36" x14ac:dyDescent="0.25">
      <c r="AH3011" s="25"/>
      <c r="AI3011" s="28"/>
      <c r="AJ3011" s="28"/>
    </row>
    <row r="3012" spans="34:36" x14ac:dyDescent="0.25">
      <c r="AH3012" s="25"/>
      <c r="AI3012" s="28"/>
      <c r="AJ3012" s="28"/>
    </row>
    <row r="3013" spans="34:36" x14ac:dyDescent="0.25">
      <c r="AH3013" s="25"/>
      <c r="AI3013" s="28"/>
      <c r="AJ3013" s="28"/>
    </row>
    <row r="3014" spans="34:36" x14ac:dyDescent="0.25">
      <c r="AH3014" s="25"/>
      <c r="AI3014" s="28"/>
      <c r="AJ3014" s="28"/>
    </row>
    <row r="3015" spans="34:36" x14ac:dyDescent="0.25">
      <c r="AH3015" s="25"/>
      <c r="AI3015" s="28"/>
      <c r="AJ3015" s="28"/>
    </row>
    <row r="3016" spans="34:36" x14ac:dyDescent="0.25">
      <c r="AH3016" s="25"/>
      <c r="AI3016" s="28"/>
      <c r="AJ3016" s="28"/>
    </row>
    <row r="3017" spans="34:36" x14ac:dyDescent="0.25">
      <c r="AH3017" s="25"/>
      <c r="AI3017" s="28"/>
      <c r="AJ3017" s="28"/>
    </row>
    <row r="3018" spans="34:36" x14ac:dyDescent="0.25">
      <c r="AH3018" s="25"/>
      <c r="AI3018" s="28"/>
      <c r="AJ3018" s="28"/>
    </row>
    <row r="3019" spans="34:36" x14ac:dyDescent="0.25">
      <c r="AH3019" s="25"/>
      <c r="AI3019" s="28"/>
      <c r="AJ3019" s="28"/>
    </row>
    <row r="3020" spans="34:36" x14ac:dyDescent="0.25">
      <c r="AH3020" s="25"/>
      <c r="AI3020" s="28"/>
      <c r="AJ3020" s="28"/>
    </row>
    <row r="3021" spans="34:36" x14ac:dyDescent="0.25">
      <c r="AH3021" s="25"/>
      <c r="AI3021" s="28"/>
      <c r="AJ3021" s="28"/>
    </row>
    <row r="3022" spans="34:36" x14ac:dyDescent="0.25">
      <c r="AH3022" s="25"/>
      <c r="AI3022" s="28"/>
      <c r="AJ3022" s="28"/>
    </row>
    <row r="3023" spans="34:36" x14ac:dyDescent="0.25">
      <c r="AH3023" s="25"/>
      <c r="AI3023" s="28"/>
      <c r="AJ3023" s="28"/>
    </row>
    <row r="3024" spans="34:36" x14ac:dyDescent="0.25">
      <c r="AH3024" s="25"/>
      <c r="AI3024" s="28"/>
      <c r="AJ3024" s="28"/>
    </row>
    <row r="3025" spans="34:36" x14ac:dyDescent="0.25">
      <c r="AH3025" s="25"/>
      <c r="AI3025" s="28"/>
      <c r="AJ3025" s="28"/>
    </row>
    <row r="3026" spans="34:36" x14ac:dyDescent="0.25">
      <c r="AH3026" s="25"/>
      <c r="AI3026" s="28"/>
      <c r="AJ3026" s="28"/>
    </row>
    <row r="3027" spans="34:36" x14ac:dyDescent="0.25">
      <c r="AH3027" s="25"/>
      <c r="AI3027" s="28"/>
      <c r="AJ3027" s="28"/>
    </row>
    <row r="3028" spans="34:36" x14ac:dyDescent="0.25">
      <c r="AH3028" s="25"/>
      <c r="AI3028" s="28"/>
      <c r="AJ3028" s="28"/>
    </row>
    <row r="3029" spans="34:36" x14ac:dyDescent="0.25">
      <c r="AH3029" s="25"/>
      <c r="AI3029" s="28"/>
      <c r="AJ3029" s="28"/>
    </row>
    <row r="3030" spans="34:36" x14ac:dyDescent="0.25">
      <c r="AH3030" s="25"/>
      <c r="AI3030" s="28"/>
      <c r="AJ3030" s="28"/>
    </row>
    <row r="3031" spans="34:36" x14ac:dyDescent="0.25">
      <c r="AH3031" s="25"/>
      <c r="AI3031" s="28"/>
      <c r="AJ3031" s="28"/>
    </row>
    <row r="3032" spans="34:36" x14ac:dyDescent="0.25">
      <c r="AH3032" s="25"/>
      <c r="AI3032" s="28"/>
      <c r="AJ3032" s="28"/>
    </row>
    <row r="3033" spans="34:36" x14ac:dyDescent="0.25">
      <c r="AH3033" s="25"/>
      <c r="AI3033" s="28"/>
      <c r="AJ3033" s="28"/>
    </row>
    <row r="3034" spans="34:36" x14ac:dyDescent="0.25">
      <c r="AH3034" s="25"/>
      <c r="AI3034" s="28"/>
      <c r="AJ3034" s="28"/>
    </row>
    <row r="3035" spans="34:36" x14ac:dyDescent="0.25">
      <c r="AH3035" s="25"/>
      <c r="AI3035" s="28"/>
      <c r="AJ3035" s="28"/>
    </row>
    <row r="3036" spans="34:36" x14ac:dyDescent="0.25">
      <c r="AH3036" s="25"/>
      <c r="AI3036" s="28"/>
      <c r="AJ3036" s="28"/>
    </row>
    <row r="3037" spans="34:36" x14ac:dyDescent="0.25">
      <c r="AH3037" s="25"/>
      <c r="AI3037" s="28"/>
      <c r="AJ3037" s="28"/>
    </row>
    <row r="3038" spans="34:36" x14ac:dyDescent="0.25">
      <c r="AH3038" s="25"/>
      <c r="AI3038" s="28"/>
      <c r="AJ3038" s="28"/>
    </row>
    <row r="3039" spans="34:36" x14ac:dyDescent="0.25">
      <c r="AH3039" s="25"/>
      <c r="AI3039" s="28"/>
      <c r="AJ3039" s="28"/>
    </row>
    <row r="3040" spans="34:36" x14ac:dyDescent="0.25">
      <c r="AH3040" s="25"/>
      <c r="AI3040" s="28"/>
      <c r="AJ3040" s="28"/>
    </row>
    <row r="3041" spans="34:36" x14ac:dyDescent="0.25">
      <c r="AH3041" s="25"/>
      <c r="AI3041" s="28"/>
      <c r="AJ3041" s="28"/>
    </row>
    <row r="3042" spans="34:36" x14ac:dyDescent="0.25">
      <c r="AH3042" s="25"/>
      <c r="AI3042" s="28"/>
      <c r="AJ3042" s="28"/>
    </row>
    <row r="3043" spans="34:36" x14ac:dyDescent="0.25">
      <c r="AH3043" s="25"/>
      <c r="AI3043" s="28"/>
      <c r="AJ3043" s="28"/>
    </row>
    <row r="3044" spans="34:36" x14ac:dyDescent="0.25">
      <c r="AH3044" s="25"/>
      <c r="AI3044" s="28"/>
      <c r="AJ3044" s="28"/>
    </row>
    <row r="3045" spans="34:36" x14ac:dyDescent="0.25">
      <c r="AH3045" s="25"/>
      <c r="AI3045" s="28"/>
      <c r="AJ3045" s="28"/>
    </row>
    <row r="3046" spans="34:36" x14ac:dyDescent="0.25">
      <c r="AH3046" s="25"/>
      <c r="AI3046" s="28"/>
      <c r="AJ3046" s="28"/>
    </row>
    <row r="3047" spans="34:36" x14ac:dyDescent="0.25">
      <c r="AH3047" s="25"/>
      <c r="AI3047" s="28"/>
      <c r="AJ3047" s="28"/>
    </row>
    <row r="3048" spans="34:36" x14ac:dyDescent="0.25">
      <c r="AH3048" s="25"/>
      <c r="AI3048" s="28"/>
      <c r="AJ3048" s="28"/>
    </row>
    <row r="3049" spans="34:36" x14ac:dyDescent="0.25">
      <c r="AH3049" s="25"/>
      <c r="AI3049" s="28"/>
      <c r="AJ3049" s="28"/>
    </row>
    <row r="3050" spans="34:36" x14ac:dyDescent="0.25">
      <c r="AH3050" s="25"/>
      <c r="AI3050" s="28"/>
      <c r="AJ3050" s="28"/>
    </row>
    <row r="3051" spans="34:36" x14ac:dyDescent="0.25">
      <c r="AH3051" s="25"/>
      <c r="AI3051" s="28"/>
      <c r="AJ3051" s="28"/>
    </row>
    <row r="3052" spans="34:36" x14ac:dyDescent="0.25">
      <c r="AH3052" s="25"/>
      <c r="AI3052" s="28"/>
      <c r="AJ3052" s="28"/>
    </row>
    <row r="3053" spans="34:36" x14ac:dyDescent="0.25">
      <c r="AH3053" s="25"/>
      <c r="AI3053" s="28"/>
      <c r="AJ3053" s="28"/>
    </row>
    <row r="3054" spans="34:36" x14ac:dyDescent="0.25">
      <c r="AH3054" s="25"/>
      <c r="AI3054" s="28"/>
      <c r="AJ3054" s="28"/>
    </row>
    <row r="3055" spans="34:36" x14ac:dyDescent="0.25">
      <c r="AH3055" s="25"/>
      <c r="AI3055" s="28"/>
      <c r="AJ3055" s="28"/>
    </row>
    <row r="3056" spans="34:36" x14ac:dyDescent="0.25">
      <c r="AH3056" s="25"/>
      <c r="AI3056" s="28"/>
      <c r="AJ3056" s="28"/>
    </row>
    <row r="3057" spans="34:36" x14ac:dyDescent="0.25">
      <c r="AH3057" s="25"/>
      <c r="AI3057" s="28"/>
      <c r="AJ3057" s="28"/>
    </row>
    <row r="3058" spans="34:36" x14ac:dyDescent="0.25">
      <c r="AH3058" s="25"/>
      <c r="AI3058" s="28"/>
      <c r="AJ3058" s="28"/>
    </row>
    <row r="3059" spans="34:36" x14ac:dyDescent="0.25">
      <c r="AH3059" s="25"/>
      <c r="AI3059" s="28"/>
      <c r="AJ3059" s="28"/>
    </row>
    <row r="3060" spans="34:36" x14ac:dyDescent="0.25">
      <c r="AH3060" s="25"/>
      <c r="AI3060" s="28"/>
      <c r="AJ3060" s="28"/>
    </row>
    <row r="3061" spans="34:36" x14ac:dyDescent="0.25">
      <c r="AH3061" s="25"/>
      <c r="AI3061" s="28"/>
      <c r="AJ3061" s="28"/>
    </row>
    <row r="3062" spans="34:36" x14ac:dyDescent="0.25">
      <c r="AH3062" s="25"/>
      <c r="AI3062" s="28"/>
      <c r="AJ3062" s="28"/>
    </row>
    <row r="3063" spans="34:36" x14ac:dyDescent="0.25">
      <c r="AH3063" s="25"/>
      <c r="AI3063" s="28"/>
      <c r="AJ3063" s="28"/>
    </row>
    <row r="3064" spans="34:36" x14ac:dyDescent="0.25">
      <c r="AH3064" s="25"/>
      <c r="AI3064" s="28"/>
      <c r="AJ3064" s="28"/>
    </row>
    <row r="3065" spans="34:36" x14ac:dyDescent="0.25">
      <c r="AH3065" s="25"/>
      <c r="AI3065" s="28"/>
      <c r="AJ3065" s="28"/>
    </row>
    <row r="3066" spans="34:36" x14ac:dyDescent="0.25">
      <c r="AH3066" s="25"/>
      <c r="AI3066" s="28"/>
      <c r="AJ3066" s="28"/>
    </row>
    <row r="3067" spans="34:36" x14ac:dyDescent="0.25">
      <c r="AH3067" s="25"/>
      <c r="AI3067" s="28"/>
      <c r="AJ3067" s="28"/>
    </row>
    <row r="3068" spans="34:36" x14ac:dyDescent="0.25">
      <c r="AH3068" s="25"/>
      <c r="AI3068" s="28"/>
      <c r="AJ3068" s="28"/>
    </row>
    <row r="3069" spans="34:36" x14ac:dyDescent="0.25">
      <c r="AH3069" s="25"/>
      <c r="AI3069" s="28"/>
      <c r="AJ3069" s="28"/>
    </row>
    <row r="3070" spans="34:36" x14ac:dyDescent="0.25">
      <c r="AH3070" s="25"/>
      <c r="AI3070" s="28"/>
      <c r="AJ3070" s="28"/>
    </row>
    <row r="3071" spans="34:36" x14ac:dyDescent="0.25">
      <c r="AH3071" s="25"/>
      <c r="AI3071" s="28"/>
      <c r="AJ3071" s="28"/>
    </row>
    <row r="3072" spans="34:36" x14ac:dyDescent="0.25">
      <c r="AH3072" s="25"/>
      <c r="AI3072" s="28"/>
      <c r="AJ3072" s="28"/>
    </row>
    <row r="3073" spans="34:36" x14ac:dyDescent="0.25">
      <c r="AH3073" s="25"/>
      <c r="AI3073" s="28"/>
      <c r="AJ3073" s="28"/>
    </row>
    <row r="3074" spans="34:36" x14ac:dyDescent="0.25">
      <c r="AH3074" s="25"/>
      <c r="AI3074" s="28"/>
      <c r="AJ3074" s="28"/>
    </row>
    <row r="3075" spans="34:36" x14ac:dyDescent="0.25">
      <c r="AH3075" s="25"/>
      <c r="AI3075" s="28"/>
      <c r="AJ3075" s="28"/>
    </row>
    <row r="3076" spans="34:36" x14ac:dyDescent="0.25">
      <c r="AH3076" s="25"/>
      <c r="AI3076" s="28"/>
      <c r="AJ3076" s="28"/>
    </row>
    <row r="3077" spans="34:36" x14ac:dyDescent="0.25">
      <c r="AH3077" s="25"/>
      <c r="AI3077" s="28"/>
      <c r="AJ3077" s="28"/>
    </row>
    <row r="3078" spans="34:36" x14ac:dyDescent="0.25">
      <c r="AH3078" s="25"/>
      <c r="AI3078" s="28"/>
      <c r="AJ3078" s="28"/>
    </row>
    <row r="3079" spans="34:36" x14ac:dyDescent="0.25">
      <c r="AH3079" s="25"/>
      <c r="AI3079" s="28"/>
      <c r="AJ3079" s="28"/>
    </row>
    <row r="3080" spans="34:36" x14ac:dyDescent="0.25">
      <c r="AH3080" s="25"/>
      <c r="AI3080" s="28"/>
      <c r="AJ3080" s="28"/>
    </row>
    <row r="3081" spans="34:36" x14ac:dyDescent="0.25">
      <c r="AH3081" s="25"/>
      <c r="AI3081" s="28"/>
      <c r="AJ3081" s="28"/>
    </row>
    <row r="3082" spans="34:36" x14ac:dyDescent="0.25">
      <c r="AH3082" s="25"/>
      <c r="AI3082" s="28"/>
      <c r="AJ3082" s="28"/>
    </row>
    <row r="3083" spans="34:36" x14ac:dyDescent="0.25">
      <c r="AH3083" s="25"/>
      <c r="AI3083" s="28"/>
      <c r="AJ3083" s="28"/>
    </row>
    <row r="3084" spans="34:36" x14ac:dyDescent="0.25">
      <c r="AH3084" s="25"/>
      <c r="AI3084" s="28"/>
      <c r="AJ3084" s="28"/>
    </row>
    <row r="3085" spans="34:36" x14ac:dyDescent="0.25">
      <c r="AH3085" s="25"/>
      <c r="AI3085" s="28"/>
      <c r="AJ3085" s="28"/>
    </row>
    <row r="3086" spans="34:36" x14ac:dyDescent="0.25">
      <c r="AH3086" s="25"/>
      <c r="AI3086" s="28"/>
      <c r="AJ3086" s="28"/>
    </row>
    <row r="3087" spans="34:36" x14ac:dyDescent="0.25">
      <c r="AH3087" s="25"/>
      <c r="AI3087" s="28"/>
      <c r="AJ3087" s="28"/>
    </row>
    <row r="3088" spans="34:36" x14ac:dyDescent="0.25">
      <c r="AH3088" s="25"/>
      <c r="AI3088" s="28"/>
      <c r="AJ3088" s="28"/>
    </row>
    <row r="3089" spans="34:36" x14ac:dyDescent="0.25">
      <c r="AH3089" s="25"/>
      <c r="AI3089" s="28"/>
      <c r="AJ3089" s="28"/>
    </row>
    <row r="3090" spans="34:36" x14ac:dyDescent="0.25">
      <c r="AH3090" s="25"/>
      <c r="AI3090" s="28"/>
      <c r="AJ3090" s="28"/>
    </row>
    <row r="3091" spans="34:36" x14ac:dyDescent="0.25">
      <c r="AH3091" s="25"/>
      <c r="AI3091" s="28"/>
      <c r="AJ3091" s="28"/>
    </row>
    <row r="3092" spans="34:36" x14ac:dyDescent="0.25">
      <c r="AH3092" s="25"/>
      <c r="AI3092" s="28"/>
      <c r="AJ3092" s="28"/>
    </row>
    <row r="3093" spans="34:36" x14ac:dyDescent="0.25">
      <c r="AH3093" s="25"/>
      <c r="AI3093" s="28"/>
      <c r="AJ3093" s="28"/>
    </row>
    <row r="3094" spans="34:36" x14ac:dyDescent="0.25">
      <c r="AH3094" s="25"/>
      <c r="AI3094" s="28"/>
      <c r="AJ3094" s="28"/>
    </row>
    <row r="3095" spans="34:36" x14ac:dyDescent="0.25">
      <c r="AH3095" s="25"/>
      <c r="AI3095" s="28"/>
      <c r="AJ3095" s="28"/>
    </row>
    <row r="3096" spans="34:36" x14ac:dyDescent="0.25">
      <c r="AH3096" s="25"/>
      <c r="AI3096" s="28"/>
      <c r="AJ3096" s="28"/>
    </row>
    <row r="3097" spans="34:36" x14ac:dyDescent="0.25">
      <c r="AH3097" s="25"/>
      <c r="AI3097" s="28"/>
      <c r="AJ3097" s="28"/>
    </row>
    <row r="3098" spans="34:36" x14ac:dyDescent="0.25">
      <c r="AH3098" s="25"/>
      <c r="AI3098" s="28"/>
      <c r="AJ3098" s="28"/>
    </row>
    <row r="3099" spans="34:36" x14ac:dyDescent="0.25">
      <c r="AH3099" s="25"/>
      <c r="AI3099" s="28"/>
      <c r="AJ3099" s="28"/>
    </row>
    <row r="3100" spans="34:36" x14ac:dyDescent="0.25">
      <c r="AH3100" s="25"/>
      <c r="AI3100" s="28"/>
      <c r="AJ3100" s="28"/>
    </row>
    <row r="3101" spans="34:36" x14ac:dyDescent="0.25">
      <c r="AH3101" s="25"/>
      <c r="AI3101" s="28"/>
      <c r="AJ3101" s="28"/>
    </row>
    <row r="3102" spans="34:36" x14ac:dyDescent="0.25">
      <c r="AH3102" s="25"/>
      <c r="AI3102" s="28"/>
      <c r="AJ3102" s="28"/>
    </row>
    <row r="3103" spans="34:36" x14ac:dyDescent="0.25">
      <c r="AH3103" s="25"/>
      <c r="AI3103" s="28"/>
      <c r="AJ3103" s="28"/>
    </row>
    <row r="3104" spans="34:36" x14ac:dyDescent="0.25">
      <c r="AH3104" s="25"/>
      <c r="AI3104" s="28"/>
      <c r="AJ3104" s="28"/>
    </row>
    <row r="3105" spans="34:36" x14ac:dyDescent="0.25">
      <c r="AH3105" s="25"/>
      <c r="AI3105" s="28"/>
      <c r="AJ3105" s="28"/>
    </row>
    <row r="3106" spans="34:36" x14ac:dyDescent="0.25">
      <c r="AH3106" s="25"/>
      <c r="AI3106" s="28"/>
      <c r="AJ3106" s="28"/>
    </row>
    <row r="3107" spans="34:36" x14ac:dyDescent="0.25">
      <c r="AH3107" s="25"/>
      <c r="AI3107" s="28"/>
      <c r="AJ3107" s="28"/>
    </row>
    <row r="3108" spans="34:36" x14ac:dyDescent="0.25">
      <c r="AH3108" s="25"/>
      <c r="AI3108" s="28"/>
      <c r="AJ3108" s="28"/>
    </row>
    <row r="3109" spans="34:36" x14ac:dyDescent="0.25">
      <c r="AH3109" s="25"/>
      <c r="AI3109" s="28"/>
      <c r="AJ3109" s="28"/>
    </row>
    <row r="3110" spans="34:36" x14ac:dyDescent="0.25">
      <c r="AH3110" s="25"/>
      <c r="AI3110" s="28"/>
      <c r="AJ3110" s="28"/>
    </row>
    <row r="3111" spans="34:36" x14ac:dyDescent="0.25">
      <c r="AH3111" s="25"/>
      <c r="AI3111" s="28"/>
      <c r="AJ3111" s="28"/>
    </row>
    <row r="3112" spans="34:36" x14ac:dyDescent="0.25">
      <c r="AH3112" s="25"/>
      <c r="AI3112" s="28"/>
      <c r="AJ3112" s="28"/>
    </row>
    <row r="3113" spans="34:36" x14ac:dyDescent="0.25">
      <c r="AH3113" s="25"/>
      <c r="AI3113" s="28"/>
      <c r="AJ3113" s="28"/>
    </row>
    <row r="3114" spans="34:36" x14ac:dyDescent="0.25">
      <c r="AH3114" s="25"/>
      <c r="AI3114" s="28"/>
      <c r="AJ3114" s="28"/>
    </row>
    <row r="3115" spans="34:36" x14ac:dyDescent="0.25">
      <c r="AH3115" s="25"/>
      <c r="AI3115" s="28"/>
      <c r="AJ3115" s="28"/>
    </row>
    <row r="3116" spans="34:36" x14ac:dyDescent="0.25">
      <c r="AH3116" s="25"/>
      <c r="AI3116" s="28"/>
      <c r="AJ3116" s="28"/>
    </row>
    <row r="3117" spans="34:36" x14ac:dyDescent="0.25">
      <c r="AH3117" s="25"/>
      <c r="AI3117" s="28"/>
      <c r="AJ3117" s="28"/>
    </row>
    <row r="3118" spans="34:36" x14ac:dyDescent="0.25">
      <c r="AH3118" s="25"/>
      <c r="AI3118" s="28"/>
      <c r="AJ3118" s="28"/>
    </row>
    <row r="3119" spans="34:36" x14ac:dyDescent="0.25">
      <c r="AH3119" s="25"/>
      <c r="AI3119" s="28"/>
      <c r="AJ3119" s="28"/>
    </row>
    <row r="3120" spans="34:36" x14ac:dyDescent="0.25">
      <c r="AH3120" s="25"/>
      <c r="AI3120" s="28"/>
      <c r="AJ3120" s="28"/>
    </row>
    <row r="3121" spans="34:36" x14ac:dyDescent="0.25">
      <c r="AH3121" s="25"/>
      <c r="AI3121" s="28"/>
      <c r="AJ3121" s="28"/>
    </row>
    <row r="3122" spans="34:36" x14ac:dyDescent="0.25">
      <c r="AH3122" s="25"/>
      <c r="AI3122" s="28"/>
      <c r="AJ3122" s="28"/>
    </row>
    <row r="3123" spans="34:36" x14ac:dyDescent="0.25">
      <c r="AH3123" s="25"/>
      <c r="AI3123" s="28"/>
      <c r="AJ3123" s="28"/>
    </row>
    <row r="3124" spans="34:36" x14ac:dyDescent="0.25">
      <c r="AH3124" s="25"/>
      <c r="AI3124" s="28"/>
      <c r="AJ3124" s="28"/>
    </row>
    <row r="3125" spans="34:36" x14ac:dyDescent="0.25">
      <c r="AH3125" s="25"/>
      <c r="AI3125" s="28"/>
      <c r="AJ3125" s="28"/>
    </row>
    <row r="3126" spans="34:36" x14ac:dyDescent="0.25">
      <c r="AH3126" s="25"/>
      <c r="AI3126" s="28"/>
      <c r="AJ3126" s="28"/>
    </row>
    <row r="3127" spans="34:36" x14ac:dyDescent="0.25">
      <c r="AH3127" s="25"/>
      <c r="AI3127" s="28"/>
      <c r="AJ3127" s="28"/>
    </row>
    <row r="3128" spans="34:36" x14ac:dyDescent="0.25">
      <c r="AH3128" s="25"/>
      <c r="AI3128" s="28"/>
      <c r="AJ3128" s="28"/>
    </row>
    <row r="3129" spans="34:36" x14ac:dyDescent="0.25">
      <c r="AH3129" s="25"/>
      <c r="AI3129" s="28"/>
      <c r="AJ3129" s="28"/>
    </row>
    <row r="3130" spans="34:36" x14ac:dyDescent="0.25">
      <c r="AH3130" s="25"/>
      <c r="AI3130" s="28"/>
      <c r="AJ3130" s="28"/>
    </row>
    <row r="3131" spans="34:36" x14ac:dyDescent="0.25">
      <c r="AH3131" s="25"/>
      <c r="AI3131" s="28"/>
      <c r="AJ3131" s="28"/>
    </row>
    <row r="3132" spans="34:36" x14ac:dyDescent="0.25">
      <c r="AH3132" s="25"/>
      <c r="AI3132" s="28"/>
      <c r="AJ3132" s="28"/>
    </row>
    <row r="3133" spans="34:36" x14ac:dyDescent="0.25">
      <c r="AH3133" s="25"/>
      <c r="AI3133" s="28"/>
      <c r="AJ3133" s="28"/>
    </row>
    <row r="3134" spans="34:36" x14ac:dyDescent="0.25">
      <c r="AH3134" s="25"/>
      <c r="AI3134" s="28"/>
      <c r="AJ3134" s="28"/>
    </row>
    <row r="3135" spans="34:36" x14ac:dyDescent="0.25">
      <c r="AH3135" s="25"/>
      <c r="AI3135" s="28"/>
      <c r="AJ3135" s="28"/>
    </row>
    <row r="3136" spans="34:36" x14ac:dyDescent="0.25">
      <c r="AH3136" s="25"/>
      <c r="AI3136" s="28"/>
      <c r="AJ3136" s="28"/>
    </row>
    <row r="3137" spans="34:36" x14ac:dyDescent="0.25">
      <c r="AH3137" s="25"/>
      <c r="AI3137" s="28"/>
      <c r="AJ3137" s="28"/>
    </row>
    <row r="3138" spans="34:36" x14ac:dyDescent="0.25">
      <c r="AH3138" s="25"/>
      <c r="AI3138" s="28"/>
      <c r="AJ3138" s="28"/>
    </row>
    <row r="3139" spans="34:36" x14ac:dyDescent="0.25">
      <c r="AH3139" s="25"/>
      <c r="AI3139" s="28"/>
      <c r="AJ3139" s="28"/>
    </row>
    <row r="3140" spans="34:36" x14ac:dyDescent="0.25">
      <c r="AH3140" s="25"/>
      <c r="AI3140" s="28"/>
      <c r="AJ3140" s="28"/>
    </row>
    <row r="3141" spans="34:36" x14ac:dyDescent="0.25">
      <c r="AH3141" s="25"/>
      <c r="AI3141" s="28"/>
      <c r="AJ3141" s="28"/>
    </row>
    <row r="3142" spans="34:36" x14ac:dyDescent="0.25">
      <c r="AH3142" s="25"/>
      <c r="AI3142" s="28"/>
      <c r="AJ3142" s="28"/>
    </row>
    <row r="3143" spans="34:36" x14ac:dyDescent="0.25">
      <c r="AH3143" s="25"/>
      <c r="AI3143" s="28"/>
      <c r="AJ3143" s="28"/>
    </row>
    <row r="3144" spans="34:36" x14ac:dyDescent="0.25">
      <c r="AH3144" s="25"/>
      <c r="AI3144" s="28"/>
      <c r="AJ3144" s="28"/>
    </row>
    <row r="3145" spans="34:36" x14ac:dyDescent="0.25">
      <c r="AH3145" s="25"/>
      <c r="AI3145" s="28"/>
      <c r="AJ3145" s="28"/>
    </row>
    <row r="3146" spans="34:36" x14ac:dyDescent="0.25">
      <c r="AH3146" s="25"/>
      <c r="AI3146" s="28"/>
      <c r="AJ3146" s="28"/>
    </row>
    <row r="3147" spans="34:36" x14ac:dyDescent="0.25">
      <c r="AH3147" s="25"/>
      <c r="AI3147" s="28"/>
      <c r="AJ3147" s="28"/>
    </row>
    <row r="3148" spans="34:36" x14ac:dyDescent="0.25">
      <c r="AH3148" s="25"/>
      <c r="AI3148" s="28"/>
      <c r="AJ3148" s="28"/>
    </row>
    <row r="3149" spans="34:36" x14ac:dyDescent="0.25">
      <c r="AH3149" s="25"/>
      <c r="AI3149" s="28"/>
      <c r="AJ3149" s="28"/>
    </row>
    <row r="3150" spans="34:36" x14ac:dyDescent="0.25">
      <c r="AH3150" s="25"/>
      <c r="AI3150" s="28"/>
      <c r="AJ3150" s="28"/>
    </row>
    <row r="3151" spans="34:36" x14ac:dyDescent="0.25">
      <c r="AH3151" s="25"/>
      <c r="AI3151" s="28"/>
      <c r="AJ3151" s="28"/>
    </row>
    <row r="3152" spans="34:36" x14ac:dyDescent="0.25">
      <c r="AH3152" s="25"/>
      <c r="AI3152" s="28"/>
      <c r="AJ3152" s="28"/>
    </row>
    <row r="3153" spans="34:36" x14ac:dyDescent="0.25">
      <c r="AH3153" s="25"/>
      <c r="AI3153" s="28"/>
      <c r="AJ3153" s="28"/>
    </row>
    <row r="3154" spans="34:36" x14ac:dyDescent="0.25">
      <c r="AH3154" s="25"/>
      <c r="AI3154" s="28"/>
      <c r="AJ3154" s="28"/>
    </row>
    <row r="3155" spans="34:36" x14ac:dyDescent="0.25">
      <c r="AH3155" s="25"/>
      <c r="AI3155" s="28"/>
      <c r="AJ3155" s="28"/>
    </row>
    <row r="3156" spans="34:36" x14ac:dyDescent="0.25">
      <c r="AH3156" s="25"/>
      <c r="AI3156" s="28"/>
      <c r="AJ3156" s="28"/>
    </row>
    <row r="3157" spans="34:36" x14ac:dyDescent="0.25">
      <c r="AH3157" s="25"/>
      <c r="AI3157" s="28"/>
      <c r="AJ3157" s="28"/>
    </row>
    <row r="3158" spans="34:36" x14ac:dyDescent="0.25">
      <c r="AH3158" s="25"/>
      <c r="AI3158" s="28"/>
      <c r="AJ3158" s="28"/>
    </row>
    <row r="3159" spans="34:36" x14ac:dyDescent="0.25">
      <c r="AH3159" s="25"/>
      <c r="AI3159" s="28"/>
      <c r="AJ3159" s="28"/>
    </row>
    <row r="3160" spans="34:36" x14ac:dyDescent="0.25">
      <c r="AH3160" s="25"/>
      <c r="AI3160" s="28"/>
      <c r="AJ3160" s="28"/>
    </row>
    <row r="3161" spans="34:36" x14ac:dyDescent="0.25">
      <c r="AH3161" s="25"/>
      <c r="AI3161" s="28"/>
      <c r="AJ3161" s="28"/>
    </row>
    <row r="3162" spans="34:36" x14ac:dyDescent="0.25">
      <c r="AH3162" s="25"/>
      <c r="AI3162" s="28"/>
      <c r="AJ3162" s="28"/>
    </row>
    <row r="3163" spans="34:36" x14ac:dyDescent="0.25">
      <c r="AH3163" s="25"/>
      <c r="AI3163" s="28"/>
      <c r="AJ3163" s="28"/>
    </row>
    <row r="3164" spans="34:36" x14ac:dyDescent="0.25">
      <c r="AH3164" s="25"/>
      <c r="AI3164" s="28"/>
      <c r="AJ3164" s="28"/>
    </row>
    <row r="3165" spans="34:36" x14ac:dyDescent="0.25">
      <c r="AH3165" s="25"/>
      <c r="AI3165" s="28"/>
      <c r="AJ3165" s="28"/>
    </row>
    <row r="3166" spans="34:36" x14ac:dyDescent="0.25">
      <c r="AH3166" s="25"/>
      <c r="AI3166" s="28"/>
      <c r="AJ3166" s="28"/>
    </row>
    <row r="3167" spans="34:36" x14ac:dyDescent="0.25">
      <c r="AH3167" s="25"/>
      <c r="AI3167" s="28"/>
      <c r="AJ3167" s="28"/>
    </row>
    <row r="3168" spans="34:36" x14ac:dyDescent="0.25">
      <c r="AH3168" s="25"/>
      <c r="AI3168" s="28"/>
      <c r="AJ3168" s="28"/>
    </row>
    <row r="3169" spans="34:36" x14ac:dyDescent="0.25">
      <c r="AH3169" s="25"/>
      <c r="AI3169" s="28"/>
      <c r="AJ3169" s="28"/>
    </row>
    <row r="3170" spans="34:36" x14ac:dyDescent="0.25">
      <c r="AH3170" s="25"/>
      <c r="AI3170" s="28"/>
      <c r="AJ3170" s="28"/>
    </row>
    <row r="3171" spans="34:36" x14ac:dyDescent="0.25">
      <c r="AH3171" s="25"/>
      <c r="AI3171" s="28"/>
      <c r="AJ3171" s="28"/>
    </row>
    <row r="3172" spans="34:36" x14ac:dyDescent="0.25">
      <c r="AH3172" s="25"/>
      <c r="AI3172" s="28"/>
      <c r="AJ3172" s="28"/>
    </row>
    <row r="3173" spans="34:36" x14ac:dyDescent="0.25">
      <c r="AH3173" s="25"/>
      <c r="AI3173" s="28"/>
      <c r="AJ3173" s="28"/>
    </row>
    <row r="3174" spans="34:36" x14ac:dyDescent="0.25">
      <c r="AH3174" s="25"/>
      <c r="AI3174" s="28"/>
      <c r="AJ3174" s="28"/>
    </row>
    <row r="3175" spans="34:36" x14ac:dyDescent="0.25">
      <c r="AH3175" s="25"/>
      <c r="AI3175" s="28"/>
      <c r="AJ3175" s="28"/>
    </row>
    <row r="3176" spans="34:36" x14ac:dyDescent="0.25">
      <c r="AH3176" s="25"/>
      <c r="AI3176" s="28"/>
      <c r="AJ3176" s="28"/>
    </row>
    <row r="3177" spans="34:36" x14ac:dyDescent="0.25">
      <c r="AH3177" s="25"/>
      <c r="AI3177" s="28"/>
      <c r="AJ3177" s="28"/>
    </row>
    <row r="3178" spans="34:36" x14ac:dyDescent="0.25">
      <c r="AH3178" s="25"/>
      <c r="AI3178" s="28"/>
      <c r="AJ3178" s="28"/>
    </row>
    <row r="3179" spans="34:36" x14ac:dyDescent="0.25">
      <c r="AH3179" s="25"/>
      <c r="AI3179" s="28"/>
      <c r="AJ3179" s="28"/>
    </row>
    <row r="3180" spans="34:36" x14ac:dyDescent="0.25">
      <c r="AH3180" s="25"/>
      <c r="AI3180" s="28"/>
      <c r="AJ3180" s="28"/>
    </row>
    <row r="3181" spans="34:36" x14ac:dyDescent="0.25">
      <c r="AH3181" s="25"/>
      <c r="AI3181" s="28"/>
      <c r="AJ3181" s="28"/>
    </row>
    <row r="3182" spans="34:36" x14ac:dyDescent="0.25">
      <c r="AH3182" s="25"/>
      <c r="AI3182" s="28"/>
      <c r="AJ3182" s="28"/>
    </row>
    <row r="3183" spans="34:36" x14ac:dyDescent="0.25">
      <c r="AH3183" s="25"/>
      <c r="AI3183" s="28"/>
      <c r="AJ3183" s="28"/>
    </row>
    <row r="3184" spans="34:36" x14ac:dyDescent="0.25">
      <c r="AH3184" s="25"/>
      <c r="AI3184" s="28"/>
      <c r="AJ3184" s="28"/>
    </row>
    <row r="3185" spans="34:36" x14ac:dyDescent="0.25">
      <c r="AH3185" s="25"/>
      <c r="AI3185" s="28"/>
      <c r="AJ3185" s="28"/>
    </row>
    <row r="3186" spans="34:36" x14ac:dyDescent="0.25">
      <c r="AH3186" s="25"/>
      <c r="AI3186" s="28"/>
      <c r="AJ3186" s="28"/>
    </row>
    <row r="3187" spans="34:36" x14ac:dyDescent="0.25">
      <c r="AH3187" s="25"/>
      <c r="AI3187" s="28"/>
      <c r="AJ3187" s="28"/>
    </row>
    <row r="3188" spans="34:36" x14ac:dyDescent="0.25">
      <c r="AH3188" s="25"/>
      <c r="AI3188" s="28"/>
      <c r="AJ3188" s="28"/>
    </row>
    <row r="3189" spans="34:36" x14ac:dyDescent="0.25">
      <c r="AH3189" s="25"/>
      <c r="AI3189" s="28"/>
      <c r="AJ3189" s="28"/>
    </row>
    <row r="3190" spans="34:36" x14ac:dyDescent="0.25">
      <c r="AH3190" s="25"/>
      <c r="AI3190" s="28"/>
      <c r="AJ3190" s="28"/>
    </row>
    <row r="3191" spans="34:36" x14ac:dyDescent="0.25">
      <c r="AH3191" s="25"/>
      <c r="AI3191" s="28"/>
      <c r="AJ3191" s="28"/>
    </row>
    <row r="3192" spans="34:36" x14ac:dyDescent="0.25">
      <c r="AH3192" s="25"/>
      <c r="AI3192" s="28"/>
      <c r="AJ3192" s="28"/>
    </row>
    <row r="3193" spans="34:36" x14ac:dyDescent="0.25">
      <c r="AH3193" s="25"/>
      <c r="AI3193" s="28"/>
      <c r="AJ3193" s="28"/>
    </row>
    <row r="3194" spans="34:36" x14ac:dyDescent="0.25">
      <c r="AH3194" s="25"/>
      <c r="AI3194" s="28"/>
      <c r="AJ3194" s="28"/>
    </row>
    <row r="3195" spans="34:36" x14ac:dyDescent="0.25">
      <c r="AH3195" s="25"/>
      <c r="AI3195" s="28"/>
      <c r="AJ3195" s="28"/>
    </row>
    <row r="3196" spans="34:36" x14ac:dyDescent="0.25">
      <c r="AH3196" s="25"/>
      <c r="AI3196" s="28"/>
      <c r="AJ3196" s="28"/>
    </row>
    <row r="3197" spans="34:36" x14ac:dyDescent="0.25">
      <c r="AH3197" s="25"/>
      <c r="AI3197" s="28"/>
      <c r="AJ3197" s="28"/>
    </row>
    <row r="3198" spans="34:36" x14ac:dyDescent="0.25">
      <c r="AH3198" s="25"/>
      <c r="AI3198" s="28"/>
      <c r="AJ3198" s="28"/>
    </row>
    <row r="3199" spans="34:36" x14ac:dyDescent="0.25">
      <c r="AH3199" s="25"/>
      <c r="AI3199" s="28"/>
      <c r="AJ3199" s="28"/>
    </row>
    <row r="3200" spans="34:36" x14ac:dyDescent="0.25">
      <c r="AH3200" s="25"/>
      <c r="AI3200" s="28"/>
      <c r="AJ3200" s="28"/>
    </row>
    <row r="3201" spans="34:36" x14ac:dyDescent="0.25">
      <c r="AH3201" s="25"/>
      <c r="AI3201" s="28"/>
      <c r="AJ3201" s="28"/>
    </row>
    <row r="3202" spans="34:36" x14ac:dyDescent="0.25">
      <c r="AH3202" s="25"/>
      <c r="AI3202" s="28"/>
      <c r="AJ3202" s="28"/>
    </row>
    <row r="3203" spans="34:36" x14ac:dyDescent="0.25">
      <c r="AH3203" s="25"/>
      <c r="AI3203" s="28"/>
      <c r="AJ3203" s="28"/>
    </row>
    <row r="3204" spans="34:36" x14ac:dyDescent="0.25">
      <c r="AH3204" s="25"/>
      <c r="AI3204" s="28"/>
      <c r="AJ3204" s="28"/>
    </row>
    <row r="3205" spans="34:36" x14ac:dyDescent="0.25">
      <c r="AH3205" s="25"/>
      <c r="AI3205" s="28"/>
      <c r="AJ3205" s="28"/>
    </row>
    <row r="3206" spans="34:36" x14ac:dyDescent="0.25">
      <c r="AH3206" s="25"/>
      <c r="AI3206" s="28"/>
      <c r="AJ3206" s="28"/>
    </row>
    <row r="3207" spans="34:36" x14ac:dyDescent="0.25">
      <c r="AH3207" s="25"/>
      <c r="AI3207" s="28"/>
      <c r="AJ3207" s="28"/>
    </row>
    <row r="3208" spans="34:36" x14ac:dyDescent="0.25">
      <c r="AH3208" s="25"/>
      <c r="AI3208" s="28"/>
      <c r="AJ3208" s="28"/>
    </row>
    <row r="3209" spans="34:36" x14ac:dyDescent="0.25">
      <c r="AH3209" s="25"/>
      <c r="AI3209" s="28"/>
      <c r="AJ3209" s="28"/>
    </row>
    <row r="3210" spans="34:36" x14ac:dyDescent="0.25">
      <c r="AH3210" s="25"/>
      <c r="AI3210" s="28"/>
      <c r="AJ3210" s="28"/>
    </row>
    <row r="3211" spans="34:36" x14ac:dyDescent="0.25">
      <c r="AH3211" s="25"/>
      <c r="AI3211" s="28"/>
      <c r="AJ3211" s="28"/>
    </row>
    <row r="3212" spans="34:36" x14ac:dyDescent="0.25">
      <c r="AH3212" s="25"/>
      <c r="AI3212" s="28"/>
      <c r="AJ3212" s="28"/>
    </row>
    <row r="3213" spans="34:36" x14ac:dyDescent="0.25">
      <c r="AH3213" s="25"/>
      <c r="AI3213" s="28"/>
      <c r="AJ3213" s="28"/>
    </row>
    <row r="3214" spans="34:36" x14ac:dyDescent="0.25">
      <c r="AH3214" s="25"/>
      <c r="AI3214" s="28"/>
      <c r="AJ3214" s="28"/>
    </row>
    <row r="3215" spans="34:36" x14ac:dyDescent="0.25">
      <c r="AH3215" s="25"/>
      <c r="AI3215" s="28"/>
      <c r="AJ3215" s="28"/>
    </row>
    <row r="3216" spans="34:36" x14ac:dyDescent="0.25">
      <c r="AH3216" s="25"/>
      <c r="AI3216" s="28"/>
      <c r="AJ3216" s="28"/>
    </row>
    <row r="3217" spans="34:36" x14ac:dyDescent="0.25">
      <c r="AH3217" s="25"/>
      <c r="AI3217" s="28"/>
      <c r="AJ3217" s="28"/>
    </row>
    <row r="3218" spans="34:36" x14ac:dyDescent="0.25">
      <c r="AH3218" s="25"/>
      <c r="AI3218" s="28"/>
      <c r="AJ3218" s="28"/>
    </row>
    <row r="3219" spans="34:36" x14ac:dyDescent="0.25">
      <c r="AH3219" s="25"/>
      <c r="AI3219" s="28"/>
      <c r="AJ3219" s="28"/>
    </row>
    <row r="3220" spans="34:36" x14ac:dyDescent="0.25">
      <c r="AH3220" s="25"/>
      <c r="AI3220" s="28"/>
      <c r="AJ3220" s="28"/>
    </row>
    <row r="3221" spans="34:36" x14ac:dyDescent="0.25">
      <c r="AH3221" s="25"/>
      <c r="AI3221" s="28"/>
      <c r="AJ3221" s="28"/>
    </row>
    <row r="3222" spans="34:36" x14ac:dyDescent="0.25">
      <c r="AH3222" s="25"/>
      <c r="AI3222" s="28"/>
      <c r="AJ3222" s="28"/>
    </row>
    <row r="3223" spans="34:36" x14ac:dyDescent="0.25">
      <c r="AH3223" s="25"/>
      <c r="AI3223" s="28"/>
      <c r="AJ3223" s="28"/>
    </row>
    <row r="3224" spans="34:36" x14ac:dyDescent="0.25">
      <c r="AH3224" s="25"/>
      <c r="AI3224" s="28"/>
      <c r="AJ3224" s="28"/>
    </row>
    <row r="3225" spans="34:36" x14ac:dyDescent="0.25">
      <c r="AH3225" s="25"/>
      <c r="AI3225" s="28"/>
      <c r="AJ3225" s="28"/>
    </row>
    <row r="3226" spans="34:36" x14ac:dyDescent="0.25">
      <c r="AH3226" s="25"/>
      <c r="AI3226" s="28"/>
      <c r="AJ3226" s="28"/>
    </row>
    <row r="3227" spans="34:36" x14ac:dyDescent="0.25">
      <c r="AH3227" s="25"/>
      <c r="AI3227" s="28"/>
      <c r="AJ3227" s="28"/>
    </row>
    <row r="3228" spans="34:36" x14ac:dyDescent="0.25">
      <c r="AH3228" s="25"/>
      <c r="AI3228" s="28"/>
      <c r="AJ3228" s="28"/>
    </row>
    <row r="3229" spans="34:36" x14ac:dyDescent="0.25">
      <c r="AH3229" s="25"/>
      <c r="AI3229" s="28"/>
      <c r="AJ3229" s="28"/>
    </row>
    <row r="3230" spans="34:36" x14ac:dyDescent="0.25">
      <c r="AH3230" s="25"/>
      <c r="AI3230" s="28"/>
      <c r="AJ3230" s="28"/>
    </row>
    <row r="3231" spans="34:36" x14ac:dyDescent="0.25">
      <c r="AH3231" s="25"/>
      <c r="AI3231" s="28"/>
      <c r="AJ3231" s="28"/>
    </row>
    <row r="3232" spans="34:36" x14ac:dyDescent="0.25">
      <c r="AH3232" s="25"/>
      <c r="AI3232" s="28"/>
      <c r="AJ3232" s="28"/>
    </row>
    <row r="3233" spans="34:36" x14ac:dyDescent="0.25">
      <c r="AH3233" s="25"/>
      <c r="AI3233" s="28"/>
      <c r="AJ3233" s="28"/>
    </row>
    <row r="3234" spans="34:36" x14ac:dyDescent="0.25">
      <c r="AH3234" s="25"/>
      <c r="AI3234" s="28"/>
      <c r="AJ3234" s="28"/>
    </row>
    <row r="3235" spans="34:36" x14ac:dyDescent="0.25">
      <c r="AH3235" s="25"/>
      <c r="AI3235" s="28"/>
      <c r="AJ3235" s="28"/>
    </row>
    <row r="3236" spans="34:36" x14ac:dyDescent="0.25">
      <c r="AH3236" s="25"/>
      <c r="AI3236" s="28"/>
      <c r="AJ3236" s="28"/>
    </row>
    <row r="3237" spans="34:36" x14ac:dyDescent="0.25">
      <c r="AH3237" s="25"/>
      <c r="AI3237" s="28"/>
      <c r="AJ3237" s="28"/>
    </row>
    <row r="3238" spans="34:36" x14ac:dyDescent="0.25">
      <c r="AH3238" s="25"/>
      <c r="AI3238" s="28"/>
      <c r="AJ3238" s="28"/>
    </row>
    <row r="3239" spans="34:36" x14ac:dyDescent="0.25">
      <c r="AH3239" s="25"/>
      <c r="AI3239" s="28"/>
      <c r="AJ3239" s="28"/>
    </row>
    <row r="3240" spans="34:36" x14ac:dyDescent="0.25">
      <c r="AH3240" s="25"/>
      <c r="AI3240" s="28"/>
      <c r="AJ3240" s="28"/>
    </row>
    <row r="3241" spans="34:36" x14ac:dyDescent="0.25">
      <c r="AH3241" s="25"/>
      <c r="AI3241" s="28"/>
      <c r="AJ3241" s="28"/>
    </row>
    <row r="3242" spans="34:36" x14ac:dyDescent="0.25">
      <c r="AH3242" s="25"/>
      <c r="AI3242" s="28"/>
      <c r="AJ3242" s="28"/>
    </row>
    <row r="3243" spans="34:36" x14ac:dyDescent="0.25">
      <c r="AH3243" s="25"/>
      <c r="AI3243" s="28"/>
      <c r="AJ3243" s="28"/>
    </row>
    <row r="3244" spans="34:36" x14ac:dyDescent="0.25">
      <c r="AH3244" s="25"/>
      <c r="AI3244" s="28"/>
      <c r="AJ3244" s="28"/>
    </row>
    <row r="3245" spans="34:36" x14ac:dyDescent="0.25">
      <c r="AH3245" s="25"/>
      <c r="AI3245" s="28"/>
      <c r="AJ3245" s="28"/>
    </row>
    <row r="3246" spans="34:36" x14ac:dyDescent="0.25">
      <c r="AH3246" s="25"/>
      <c r="AI3246" s="28"/>
      <c r="AJ3246" s="28"/>
    </row>
    <row r="3247" spans="34:36" x14ac:dyDescent="0.25">
      <c r="AH3247" s="25"/>
      <c r="AI3247" s="28"/>
      <c r="AJ3247" s="28"/>
    </row>
    <row r="3248" spans="34:36" x14ac:dyDescent="0.25">
      <c r="AH3248" s="25"/>
      <c r="AI3248" s="28"/>
      <c r="AJ3248" s="28"/>
    </row>
    <row r="3249" spans="34:36" x14ac:dyDescent="0.25">
      <c r="AH3249" s="25"/>
      <c r="AI3249" s="28"/>
      <c r="AJ3249" s="28"/>
    </row>
    <row r="3250" spans="34:36" x14ac:dyDescent="0.25">
      <c r="AH3250" s="25"/>
      <c r="AI3250" s="28"/>
      <c r="AJ3250" s="28"/>
    </row>
    <row r="3251" spans="34:36" x14ac:dyDescent="0.25">
      <c r="AH3251" s="25"/>
      <c r="AI3251" s="28"/>
      <c r="AJ3251" s="28"/>
    </row>
    <row r="3252" spans="34:36" x14ac:dyDescent="0.25">
      <c r="AH3252" s="25"/>
      <c r="AI3252" s="28"/>
      <c r="AJ3252" s="28"/>
    </row>
    <row r="3253" spans="34:36" x14ac:dyDescent="0.25">
      <c r="AH3253" s="25"/>
      <c r="AI3253" s="28"/>
      <c r="AJ3253" s="28"/>
    </row>
    <row r="3254" spans="34:36" x14ac:dyDescent="0.25">
      <c r="AH3254" s="25"/>
      <c r="AI3254" s="28"/>
      <c r="AJ3254" s="28"/>
    </row>
    <row r="3255" spans="34:36" x14ac:dyDescent="0.25">
      <c r="AH3255" s="25"/>
      <c r="AI3255" s="28"/>
      <c r="AJ3255" s="28"/>
    </row>
    <row r="3256" spans="34:36" x14ac:dyDescent="0.25">
      <c r="AH3256" s="25"/>
      <c r="AI3256" s="28"/>
      <c r="AJ3256" s="28"/>
    </row>
    <row r="3257" spans="34:36" x14ac:dyDescent="0.25">
      <c r="AH3257" s="25"/>
      <c r="AI3257" s="28"/>
      <c r="AJ3257" s="28"/>
    </row>
    <row r="3258" spans="34:36" x14ac:dyDescent="0.25">
      <c r="AH3258" s="25"/>
      <c r="AI3258" s="28"/>
      <c r="AJ3258" s="28"/>
    </row>
    <row r="3259" spans="34:36" x14ac:dyDescent="0.25">
      <c r="AH3259" s="25"/>
      <c r="AI3259" s="28"/>
      <c r="AJ3259" s="28"/>
    </row>
    <row r="3260" spans="34:36" x14ac:dyDescent="0.25">
      <c r="AH3260" s="25"/>
      <c r="AI3260" s="28"/>
      <c r="AJ3260" s="28"/>
    </row>
    <row r="3261" spans="34:36" x14ac:dyDescent="0.25">
      <c r="AH3261" s="25"/>
      <c r="AI3261" s="28"/>
      <c r="AJ3261" s="28"/>
    </row>
    <row r="3262" spans="34:36" x14ac:dyDescent="0.25">
      <c r="AH3262" s="25"/>
      <c r="AI3262" s="28"/>
      <c r="AJ3262" s="28"/>
    </row>
    <row r="3263" spans="34:36" x14ac:dyDescent="0.25">
      <c r="AH3263" s="25"/>
      <c r="AI3263" s="28"/>
      <c r="AJ3263" s="28"/>
    </row>
    <row r="3264" spans="34:36" x14ac:dyDescent="0.25">
      <c r="AH3264" s="25"/>
      <c r="AI3264" s="28"/>
      <c r="AJ3264" s="28"/>
    </row>
    <row r="3265" spans="34:36" x14ac:dyDescent="0.25">
      <c r="AH3265" s="25"/>
      <c r="AI3265" s="28"/>
      <c r="AJ3265" s="28"/>
    </row>
    <row r="3266" spans="34:36" x14ac:dyDescent="0.25">
      <c r="AH3266" s="25"/>
      <c r="AI3266" s="28"/>
      <c r="AJ3266" s="28"/>
    </row>
    <row r="3267" spans="34:36" x14ac:dyDescent="0.25">
      <c r="AH3267" s="25"/>
      <c r="AI3267" s="28"/>
      <c r="AJ3267" s="28"/>
    </row>
    <row r="3268" spans="34:36" x14ac:dyDescent="0.25">
      <c r="AH3268" s="25"/>
      <c r="AI3268" s="28"/>
      <c r="AJ3268" s="28"/>
    </row>
    <row r="3269" spans="34:36" x14ac:dyDescent="0.25">
      <c r="AH3269" s="25"/>
      <c r="AI3269" s="28"/>
      <c r="AJ3269" s="28"/>
    </row>
    <row r="3270" spans="34:36" x14ac:dyDescent="0.25">
      <c r="AH3270" s="25"/>
      <c r="AI3270" s="28"/>
      <c r="AJ3270" s="28"/>
    </row>
    <row r="3271" spans="34:36" x14ac:dyDescent="0.25">
      <c r="AH3271" s="25"/>
      <c r="AI3271" s="28"/>
      <c r="AJ3271" s="28"/>
    </row>
    <row r="3272" spans="34:36" x14ac:dyDescent="0.25">
      <c r="AH3272" s="25"/>
      <c r="AI3272" s="28"/>
      <c r="AJ3272" s="28"/>
    </row>
    <row r="3273" spans="34:36" x14ac:dyDescent="0.25">
      <c r="AH3273" s="25"/>
      <c r="AI3273" s="28"/>
      <c r="AJ3273" s="28"/>
    </row>
    <row r="3274" spans="34:36" x14ac:dyDescent="0.25">
      <c r="AH3274" s="25"/>
      <c r="AI3274" s="28"/>
      <c r="AJ3274" s="28"/>
    </row>
    <row r="3275" spans="34:36" x14ac:dyDescent="0.25">
      <c r="AH3275" s="25"/>
      <c r="AI3275" s="28"/>
      <c r="AJ3275" s="28"/>
    </row>
    <row r="3276" spans="34:36" x14ac:dyDescent="0.25">
      <c r="AH3276" s="25"/>
      <c r="AI3276" s="28"/>
      <c r="AJ3276" s="28"/>
    </row>
    <row r="3277" spans="34:36" x14ac:dyDescent="0.25">
      <c r="AH3277" s="25"/>
      <c r="AI3277" s="28"/>
      <c r="AJ3277" s="28"/>
    </row>
    <row r="3278" spans="34:36" x14ac:dyDescent="0.25">
      <c r="AH3278" s="25"/>
      <c r="AI3278" s="28"/>
      <c r="AJ3278" s="28"/>
    </row>
    <row r="3279" spans="34:36" x14ac:dyDescent="0.25">
      <c r="AH3279" s="25"/>
      <c r="AI3279" s="28"/>
      <c r="AJ3279" s="28"/>
    </row>
    <row r="3280" spans="34:36" x14ac:dyDescent="0.25">
      <c r="AH3280" s="25"/>
      <c r="AI3280" s="28"/>
      <c r="AJ3280" s="28"/>
    </row>
    <row r="3281" spans="34:36" x14ac:dyDescent="0.25">
      <c r="AH3281" s="25"/>
      <c r="AI3281" s="28"/>
      <c r="AJ3281" s="28"/>
    </row>
    <row r="3282" spans="34:36" x14ac:dyDescent="0.25">
      <c r="AH3282" s="25"/>
      <c r="AI3282" s="28"/>
      <c r="AJ3282" s="28"/>
    </row>
    <row r="3283" spans="34:36" x14ac:dyDescent="0.25">
      <c r="AH3283" s="25"/>
      <c r="AI3283" s="28"/>
      <c r="AJ3283" s="28"/>
    </row>
    <row r="3284" spans="34:36" x14ac:dyDescent="0.25">
      <c r="AH3284" s="25"/>
      <c r="AI3284" s="28"/>
      <c r="AJ3284" s="28"/>
    </row>
    <row r="3285" spans="34:36" x14ac:dyDescent="0.25">
      <c r="AH3285" s="25"/>
      <c r="AI3285" s="28"/>
      <c r="AJ3285" s="28"/>
    </row>
    <row r="3286" spans="34:36" x14ac:dyDescent="0.25">
      <c r="AH3286" s="25"/>
      <c r="AI3286" s="28"/>
      <c r="AJ3286" s="28"/>
    </row>
    <row r="3287" spans="34:36" x14ac:dyDescent="0.25">
      <c r="AH3287" s="25"/>
      <c r="AI3287" s="28"/>
      <c r="AJ3287" s="28"/>
    </row>
    <row r="3288" spans="34:36" x14ac:dyDescent="0.25">
      <c r="AH3288" s="25"/>
      <c r="AI3288" s="28"/>
      <c r="AJ3288" s="28"/>
    </row>
    <row r="3289" spans="34:36" x14ac:dyDescent="0.25">
      <c r="AH3289" s="25"/>
      <c r="AI3289" s="28"/>
      <c r="AJ3289" s="28"/>
    </row>
    <row r="3290" spans="34:36" x14ac:dyDescent="0.25">
      <c r="AH3290" s="25"/>
      <c r="AI3290" s="28"/>
      <c r="AJ3290" s="28"/>
    </row>
    <row r="3291" spans="34:36" x14ac:dyDescent="0.25">
      <c r="AH3291" s="25"/>
      <c r="AI3291" s="28"/>
      <c r="AJ3291" s="28"/>
    </row>
    <row r="3292" spans="34:36" x14ac:dyDescent="0.25">
      <c r="AH3292" s="25"/>
      <c r="AI3292" s="28"/>
      <c r="AJ3292" s="28"/>
    </row>
    <row r="3293" spans="34:36" x14ac:dyDescent="0.25">
      <c r="AH3293" s="25"/>
      <c r="AI3293" s="28"/>
      <c r="AJ3293" s="28"/>
    </row>
    <row r="3294" spans="34:36" x14ac:dyDescent="0.25">
      <c r="AH3294" s="25"/>
      <c r="AI3294" s="28"/>
      <c r="AJ3294" s="28"/>
    </row>
    <row r="3295" spans="34:36" x14ac:dyDescent="0.25">
      <c r="AH3295" s="25"/>
      <c r="AI3295" s="28"/>
      <c r="AJ3295" s="28"/>
    </row>
    <row r="3296" spans="34:36" x14ac:dyDescent="0.25">
      <c r="AH3296" s="25"/>
      <c r="AI3296" s="28"/>
      <c r="AJ3296" s="28"/>
    </row>
    <row r="3297" spans="34:36" x14ac:dyDescent="0.25">
      <c r="AH3297" s="25"/>
      <c r="AI3297" s="28"/>
      <c r="AJ3297" s="28"/>
    </row>
    <row r="3298" spans="34:36" x14ac:dyDescent="0.25">
      <c r="AH3298" s="25"/>
      <c r="AI3298" s="28"/>
      <c r="AJ3298" s="28"/>
    </row>
    <row r="3299" spans="34:36" x14ac:dyDescent="0.25">
      <c r="AH3299" s="25"/>
      <c r="AI3299" s="28"/>
      <c r="AJ3299" s="28"/>
    </row>
    <row r="3300" spans="34:36" x14ac:dyDescent="0.25">
      <c r="AH3300" s="25"/>
      <c r="AI3300" s="28"/>
      <c r="AJ3300" s="28"/>
    </row>
    <row r="3301" spans="34:36" x14ac:dyDescent="0.25">
      <c r="AH3301" s="25"/>
      <c r="AI3301" s="28"/>
      <c r="AJ3301" s="28"/>
    </row>
    <row r="3302" spans="34:36" x14ac:dyDescent="0.25">
      <c r="AH3302" s="25"/>
      <c r="AI3302" s="28"/>
      <c r="AJ3302" s="28"/>
    </row>
    <row r="3303" spans="34:36" x14ac:dyDescent="0.25">
      <c r="AH3303" s="25"/>
      <c r="AI3303" s="28"/>
      <c r="AJ3303" s="28"/>
    </row>
    <row r="3304" spans="34:36" x14ac:dyDescent="0.25">
      <c r="AH3304" s="25"/>
      <c r="AI3304" s="28"/>
      <c r="AJ3304" s="28"/>
    </row>
    <row r="3305" spans="34:36" x14ac:dyDescent="0.25">
      <c r="AH3305" s="25"/>
      <c r="AI3305" s="28"/>
      <c r="AJ3305" s="28"/>
    </row>
    <row r="3306" spans="34:36" x14ac:dyDescent="0.25">
      <c r="AH3306" s="25"/>
      <c r="AI3306" s="28"/>
      <c r="AJ3306" s="28"/>
    </row>
    <row r="3307" spans="34:36" x14ac:dyDescent="0.25">
      <c r="AH3307" s="25"/>
      <c r="AI3307" s="28"/>
      <c r="AJ3307" s="28"/>
    </row>
    <row r="3308" spans="34:36" x14ac:dyDescent="0.25">
      <c r="AH3308" s="25"/>
      <c r="AI3308" s="28"/>
      <c r="AJ3308" s="28"/>
    </row>
    <row r="3309" spans="34:36" x14ac:dyDescent="0.25">
      <c r="AH3309" s="25"/>
      <c r="AI3309" s="28"/>
      <c r="AJ3309" s="28"/>
    </row>
    <row r="3310" spans="34:36" x14ac:dyDescent="0.25">
      <c r="AH3310" s="25"/>
      <c r="AI3310" s="28"/>
      <c r="AJ3310" s="28"/>
    </row>
    <row r="3311" spans="34:36" x14ac:dyDescent="0.25">
      <c r="AH3311" s="25"/>
      <c r="AI3311" s="28"/>
      <c r="AJ3311" s="28"/>
    </row>
    <row r="3312" spans="34:36" x14ac:dyDescent="0.25">
      <c r="AH3312" s="25"/>
      <c r="AI3312" s="28"/>
      <c r="AJ3312" s="28"/>
    </row>
    <row r="3313" spans="34:36" x14ac:dyDescent="0.25">
      <c r="AH3313" s="25"/>
      <c r="AI3313" s="28"/>
      <c r="AJ3313" s="28"/>
    </row>
    <row r="3314" spans="34:36" x14ac:dyDescent="0.25">
      <c r="AH3314" s="25"/>
      <c r="AI3314" s="28"/>
      <c r="AJ3314" s="28"/>
    </row>
    <row r="3315" spans="34:36" x14ac:dyDescent="0.25">
      <c r="AH3315" s="25"/>
      <c r="AI3315" s="28"/>
      <c r="AJ3315" s="28"/>
    </row>
    <row r="3316" spans="34:36" x14ac:dyDescent="0.25">
      <c r="AH3316" s="25"/>
      <c r="AI3316" s="28"/>
      <c r="AJ3316" s="28"/>
    </row>
    <row r="3317" spans="34:36" x14ac:dyDescent="0.25">
      <c r="AH3317" s="25"/>
      <c r="AI3317" s="28"/>
      <c r="AJ3317" s="28"/>
    </row>
    <row r="3318" spans="34:36" x14ac:dyDescent="0.25">
      <c r="AH3318" s="25"/>
      <c r="AI3318" s="28"/>
      <c r="AJ3318" s="28"/>
    </row>
    <row r="3319" spans="34:36" x14ac:dyDescent="0.25">
      <c r="AH3319" s="25"/>
      <c r="AI3319" s="28"/>
      <c r="AJ3319" s="28"/>
    </row>
    <row r="3320" spans="34:36" x14ac:dyDescent="0.25">
      <c r="AH3320" s="25"/>
      <c r="AI3320" s="28"/>
      <c r="AJ3320" s="28"/>
    </row>
    <row r="3321" spans="34:36" x14ac:dyDescent="0.25">
      <c r="AH3321" s="25"/>
      <c r="AI3321" s="28"/>
      <c r="AJ3321" s="28"/>
    </row>
    <row r="3322" spans="34:36" x14ac:dyDescent="0.25">
      <c r="AH3322" s="25"/>
      <c r="AI3322" s="28"/>
      <c r="AJ3322" s="28"/>
    </row>
    <row r="3323" spans="34:36" x14ac:dyDescent="0.25">
      <c r="AH3323" s="25"/>
      <c r="AI3323" s="28"/>
      <c r="AJ3323" s="28"/>
    </row>
    <row r="3324" spans="34:36" x14ac:dyDescent="0.25">
      <c r="AH3324" s="25"/>
      <c r="AI3324" s="28"/>
      <c r="AJ3324" s="28"/>
    </row>
    <row r="3325" spans="34:36" x14ac:dyDescent="0.25">
      <c r="AH3325" s="25"/>
      <c r="AI3325" s="28"/>
      <c r="AJ3325" s="28"/>
    </row>
    <row r="3326" spans="34:36" x14ac:dyDescent="0.25">
      <c r="AH3326" s="25"/>
      <c r="AI3326" s="28"/>
      <c r="AJ3326" s="28"/>
    </row>
    <row r="3327" spans="34:36" x14ac:dyDescent="0.25">
      <c r="AH3327" s="25"/>
      <c r="AI3327" s="28"/>
      <c r="AJ3327" s="28"/>
    </row>
    <row r="3328" spans="34:36" x14ac:dyDescent="0.25">
      <c r="AH3328" s="25"/>
      <c r="AI3328" s="28"/>
      <c r="AJ3328" s="28"/>
    </row>
    <row r="3329" spans="34:36" x14ac:dyDescent="0.25">
      <c r="AH3329" s="25"/>
      <c r="AI3329" s="28"/>
      <c r="AJ3329" s="28"/>
    </row>
    <row r="3330" spans="34:36" x14ac:dyDescent="0.25">
      <c r="AH3330" s="25"/>
      <c r="AI3330" s="28"/>
      <c r="AJ3330" s="28"/>
    </row>
    <row r="3331" spans="34:36" x14ac:dyDescent="0.25">
      <c r="AH3331" s="25"/>
      <c r="AI3331" s="28"/>
      <c r="AJ3331" s="28"/>
    </row>
    <row r="3332" spans="34:36" x14ac:dyDescent="0.25">
      <c r="AH3332" s="25"/>
      <c r="AI3332" s="28"/>
      <c r="AJ3332" s="28"/>
    </row>
    <row r="3333" spans="34:36" x14ac:dyDescent="0.25">
      <c r="AH3333" s="25"/>
      <c r="AI3333" s="28"/>
      <c r="AJ3333" s="28"/>
    </row>
    <row r="3334" spans="34:36" x14ac:dyDescent="0.25">
      <c r="AH3334" s="25"/>
      <c r="AI3334" s="28"/>
      <c r="AJ3334" s="28"/>
    </row>
    <row r="3335" spans="34:36" x14ac:dyDescent="0.25">
      <c r="AH3335" s="25"/>
      <c r="AI3335" s="28"/>
      <c r="AJ3335" s="28"/>
    </row>
    <row r="3336" spans="34:36" x14ac:dyDescent="0.25">
      <c r="AH3336" s="25"/>
      <c r="AI3336" s="28"/>
      <c r="AJ3336" s="28"/>
    </row>
    <row r="3337" spans="34:36" x14ac:dyDescent="0.25">
      <c r="AH3337" s="25"/>
      <c r="AI3337" s="28"/>
      <c r="AJ3337" s="28"/>
    </row>
    <row r="3338" spans="34:36" x14ac:dyDescent="0.25">
      <c r="AH3338" s="25"/>
      <c r="AI3338" s="28"/>
      <c r="AJ3338" s="28"/>
    </row>
    <row r="3339" spans="34:36" x14ac:dyDescent="0.25">
      <c r="AH3339" s="25"/>
      <c r="AI3339" s="28"/>
      <c r="AJ3339" s="28"/>
    </row>
    <row r="3340" spans="34:36" x14ac:dyDescent="0.25">
      <c r="AH3340" s="25"/>
      <c r="AI3340" s="28"/>
      <c r="AJ3340" s="28"/>
    </row>
    <row r="3341" spans="34:36" x14ac:dyDescent="0.25">
      <c r="AH3341" s="25"/>
      <c r="AI3341" s="28"/>
      <c r="AJ3341" s="28"/>
    </row>
    <row r="3342" spans="34:36" x14ac:dyDescent="0.25">
      <c r="AH3342" s="25"/>
      <c r="AI3342" s="28"/>
      <c r="AJ3342" s="28"/>
    </row>
    <row r="3343" spans="34:36" x14ac:dyDescent="0.25">
      <c r="AH3343" s="25"/>
      <c r="AI3343" s="28"/>
      <c r="AJ3343" s="28"/>
    </row>
    <row r="3344" spans="34:36" x14ac:dyDescent="0.25">
      <c r="AH3344" s="25"/>
      <c r="AI3344" s="28"/>
      <c r="AJ3344" s="28"/>
    </row>
    <row r="3345" spans="34:36" x14ac:dyDescent="0.25">
      <c r="AH3345" s="25"/>
      <c r="AI3345" s="28"/>
      <c r="AJ3345" s="28"/>
    </row>
    <row r="3346" spans="34:36" x14ac:dyDescent="0.25">
      <c r="AH3346" s="25"/>
      <c r="AI3346" s="28"/>
      <c r="AJ3346" s="28"/>
    </row>
    <row r="3347" spans="34:36" x14ac:dyDescent="0.25">
      <c r="AH3347" s="25"/>
      <c r="AI3347" s="28"/>
      <c r="AJ3347" s="28"/>
    </row>
    <row r="3348" spans="34:36" x14ac:dyDescent="0.25">
      <c r="AH3348" s="25"/>
      <c r="AI3348" s="28"/>
      <c r="AJ3348" s="28"/>
    </row>
    <row r="3349" spans="34:36" x14ac:dyDescent="0.25">
      <c r="AH3349" s="25"/>
      <c r="AI3349" s="28"/>
      <c r="AJ3349" s="28"/>
    </row>
    <row r="3350" spans="34:36" x14ac:dyDescent="0.25">
      <c r="AH3350" s="25"/>
      <c r="AI3350" s="28"/>
      <c r="AJ3350" s="28"/>
    </row>
    <row r="3351" spans="34:36" x14ac:dyDescent="0.25">
      <c r="AH3351" s="25"/>
      <c r="AI3351" s="28"/>
      <c r="AJ3351" s="28"/>
    </row>
    <row r="3352" spans="34:36" x14ac:dyDescent="0.25">
      <c r="AH3352" s="25"/>
      <c r="AI3352" s="28"/>
      <c r="AJ3352" s="28"/>
    </row>
    <row r="3353" spans="34:36" x14ac:dyDescent="0.25">
      <c r="AH3353" s="25"/>
      <c r="AI3353" s="28"/>
      <c r="AJ3353" s="28"/>
    </row>
    <row r="3354" spans="34:36" x14ac:dyDescent="0.25">
      <c r="AH3354" s="25"/>
      <c r="AI3354" s="28"/>
      <c r="AJ3354" s="28"/>
    </row>
    <row r="3355" spans="34:36" x14ac:dyDescent="0.25">
      <c r="AH3355" s="25"/>
      <c r="AI3355" s="28"/>
      <c r="AJ3355" s="28"/>
    </row>
    <row r="3356" spans="34:36" x14ac:dyDescent="0.25">
      <c r="AH3356" s="25"/>
      <c r="AI3356" s="28"/>
      <c r="AJ3356" s="28"/>
    </row>
    <row r="3357" spans="34:36" x14ac:dyDescent="0.25">
      <c r="AH3357" s="25"/>
      <c r="AI3357" s="28"/>
      <c r="AJ3357" s="28"/>
    </row>
    <row r="3358" spans="34:36" x14ac:dyDescent="0.25">
      <c r="AH3358" s="25"/>
      <c r="AI3358" s="28"/>
      <c r="AJ3358" s="28"/>
    </row>
    <row r="3359" spans="34:36" x14ac:dyDescent="0.25">
      <c r="AH3359" s="25"/>
      <c r="AI3359" s="28"/>
      <c r="AJ3359" s="28"/>
    </row>
    <row r="3360" spans="34:36" x14ac:dyDescent="0.25">
      <c r="AH3360" s="25"/>
      <c r="AI3360" s="28"/>
      <c r="AJ3360" s="28"/>
    </row>
    <row r="3361" spans="34:36" x14ac:dyDescent="0.25">
      <c r="AH3361" s="25"/>
      <c r="AI3361" s="28"/>
      <c r="AJ3361" s="28"/>
    </row>
    <row r="3362" spans="34:36" x14ac:dyDescent="0.25">
      <c r="AH3362" s="25"/>
      <c r="AI3362" s="28"/>
      <c r="AJ3362" s="28"/>
    </row>
    <row r="3363" spans="34:36" x14ac:dyDescent="0.25">
      <c r="AH3363" s="25"/>
      <c r="AI3363" s="28"/>
      <c r="AJ3363" s="28"/>
    </row>
    <row r="3364" spans="34:36" x14ac:dyDescent="0.25">
      <c r="AH3364" s="25"/>
      <c r="AI3364" s="28"/>
      <c r="AJ3364" s="28"/>
    </row>
    <row r="3365" spans="34:36" x14ac:dyDescent="0.25">
      <c r="AH3365" s="25"/>
      <c r="AI3365" s="28"/>
      <c r="AJ3365" s="28"/>
    </row>
    <row r="3366" spans="34:36" x14ac:dyDescent="0.25">
      <c r="AH3366" s="25"/>
      <c r="AI3366" s="28"/>
      <c r="AJ3366" s="28"/>
    </row>
    <row r="3367" spans="34:36" x14ac:dyDescent="0.25">
      <c r="AH3367" s="25"/>
      <c r="AI3367" s="28"/>
      <c r="AJ3367" s="28"/>
    </row>
    <row r="3368" spans="34:36" x14ac:dyDescent="0.25">
      <c r="AH3368" s="25"/>
      <c r="AI3368" s="28"/>
      <c r="AJ3368" s="28"/>
    </row>
    <row r="3369" spans="34:36" x14ac:dyDescent="0.25">
      <c r="AH3369" s="25"/>
      <c r="AI3369" s="28"/>
      <c r="AJ3369" s="28"/>
    </row>
    <row r="3370" spans="34:36" x14ac:dyDescent="0.25">
      <c r="AH3370" s="25"/>
      <c r="AI3370" s="28"/>
      <c r="AJ3370" s="28"/>
    </row>
    <row r="3371" spans="34:36" x14ac:dyDescent="0.25">
      <c r="AH3371" s="25"/>
      <c r="AI3371" s="28"/>
      <c r="AJ3371" s="28"/>
    </row>
    <row r="3372" spans="34:36" x14ac:dyDescent="0.25">
      <c r="AH3372" s="25"/>
      <c r="AI3372" s="28"/>
      <c r="AJ3372" s="28"/>
    </row>
    <row r="3373" spans="34:36" x14ac:dyDescent="0.25">
      <c r="AH3373" s="25"/>
      <c r="AI3373" s="28"/>
      <c r="AJ3373" s="28"/>
    </row>
    <row r="3374" spans="34:36" x14ac:dyDescent="0.25">
      <c r="AH3374" s="25"/>
      <c r="AI3374" s="28"/>
      <c r="AJ3374" s="28"/>
    </row>
    <row r="3375" spans="34:36" x14ac:dyDescent="0.25">
      <c r="AH3375" s="25"/>
      <c r="AI3375" s="28"/>
      <c r="AJ3375" s="28"/>
    </row>
    <row r="3376" spans="34:36" x14ac:dyDescent="0.25">
      <c r="AH3376" s="25"/>
      <c r="AI3376" s="28"/>
      <c r="AJ3376" s="28"/>
    </row>
    <row r="3377" spans="34:36" x14ac:dyDescent="0.25">
      <c r="AH3377" s="25"/>
      <c r="AI3377" s="28"/>
      <c r="AJ3377" s="28"/>
    </row>
    <row r="3378" spans="34:36" x14ac:dyDescent="0.25">
      <c r="AH3378" s="25"/>
      <c r="AI3378" s="28"/>
      <c r="AJ3378" s="28"/>
    </row>
    <row r="3379" spans="34:36" x14ac:dyDescent="0.25">
      <c r="AH3379" s="25"/>
      <c r="AI3379" s="28"/>
      <c r="AJ3379" s="28"/>
    </row>
    <row r="3380" spans="34:36" x14ac:dyDescent="0.25">
      <c r="AH3380" s="25"/>
      <c r="AI3380" s="28"/>
      <c r="AJ3380" s="28"/>
    </row>
    <row r="3381" spans="34:36" x14ac:dyDescent="0.25">
      <c r="AH3381" s="25"/>
      <c r="AI3381" s="28"/>
      <c r="AJ3381" s="28"/>
    </row>
    <row r="3382" spans="34:36" x14ac:dyDescent="0.25">
      <c r="AH3382" s="25"/>
      <c r="AI3382" s="28"/>
      <c r="AJ3382" s="28"/>
    </row>
    <row r="3383" spans="34:36" x14ac:dyDescent="0.25">
      <c r="AH3383" s="25"/>
      <c r="AI3383" s="28"/>
      <c r="AJ3383" s="28"/>
    </row>
    <row r="3384" spans="34:36" x14ac:dyDescent="0.25">
      <c r="AH3384" s="25"/>
      <c r="AI3384" s="28"/>
      <c r="AJ3384" s="28"/>
    </row>
    <row r="3385" spans="34:36" x14ac:dyDescent="0.25">
      <c r="AH3385" s="25"/>
      <c r="AI3385" s="28"/>
      <c r="AJ3385" s="28"/>
    </row>
    <row r="3386" spans="34:36" x14ac:dyDescent="0.25">
      <c r="AH3386" s="25"/>
      <c r="AI3386" s="28"/>
      <c r="AJ3386" s="28"/>
    </row>
    <row r="3387" spans="34:36" x14ac:dyDescent="0.25">
      <c r="AH3387" s="25"/>
      <c r="AI3387" s="28"/>
      <c r="AJ3387" s="28"/>
    </row>
    <row r="3388" spans="34:36" x14ac:dyDescent="0.25">
      <c r="AH3388" s="25"/>
      <c r="AI3388" s="28"/>
      <c r="AJ3388" s="28"/>
    </row>
    <row r="3389" spans="34:36" x14ac:dyDescent="0.25">
      <c r="AH3389" s="25"/>
      <c r="AI3389" s="28"/>
      <c r="AJ3389" s="28"/>
    </row>
    <row r="3390" spans="34:36" x14ac:dyDescent="0.25">
      <c r="AH3390" s="25"/>
      <c r="AI3390" s="28"/>
      <c r="AJ3390" s="28"/>
    </row>
    <row r="3391" spans="34:36" x14ac:dyDescent="0.25">
      <c r="AH3391" s="25"/>
      <c r="AI3391" s="28"/>
      <c r="AJ3391" s="28"/>
    </row>
    <row r="3392" spans="34:36" x14ac:dyDescent="0.25">
      <c r="AH3392" s="25"/>
      <c r="AI3392" s="28"/>
      <c r="AJ3392" s="28"/>
    </row>
    <row r="3393" spans="34:36" x14ac:dyDescent="0.25">
      <c r="AH3393" s="25"/>
      <c r="AI3393" s="28"/>
      <c r="AJ3393" s="28"/>
    </row>
    <row r="3394" spans="34:36" x14ac:dyDescent="0.25">
      <c r="AH3394" s="25"/>
      <c r="AI3394" s="28"/>
      <c r="AJ3394" s="28"/>
    </row>
    <row r="3395" spans="34:36" x14ac:dyDescent="0.25">
      <c r="AH3395" s="25"/>
      <c r="AI3395" s="28"/>
      <c r="AJ3395" s="28"/>
    </row>
    <row r="3396" spans="34:36" x14ac:dyDescent="0.25">
      <c r="AH3396" s="25"/>
      <c r="AI3396" s="28"/>
      <c r="AJ3396" s="28"/>
    </row>
    <row r="3397" spans="34:36" x14ac:dyDescent="0.25">
      <c r="AH3397" s="25"/>
      <c r="AI3397" s="28"/>
      <c r="AJ3397" s="28"/>
    </row>
    <row r="3398" spans="34:36" x14ac:dyDescent="0.25">
      <c r="AH3398" s="25"/>
      <c r="AI3398" s="28"/>
      <c r="AJ3398" s="28"/>
    </row>
    <row r="3399" spans="34:36" x14ac:dyDescent="0.25">
      <c r="AH3399" s="25"/>
      <c r="AI3399" s="28"/>
      <c r="AJ3399" s="28"/>
    </row>
    <row r="3400" spans="34:36" x14ac:dyDescent="0.25">
      <c r="AH3400" s="25"/>
      <c r="AI3400" s="28"/>
      <c r="AJ3400" s="28"/>
    </row>
    <row r="3401" spans="34:36" x14ac:dyDescent="0.25">
      <c r="AH3401" s="25"/>
      <c r="AI3401" s="28"/>
      <c r="AJ3401" s="28"/>
    </row>
    <row r="3402" spans="34:36" x14ac:dyDescent="0.25">
      <c r="AH3402" s="25"/>
      <c r="AI3402" s="28"/>
      <c r="AJ3402" s="28"/>
    </row>
    <row r="3403" spans="34:36" x14ac:dyDescent="0.25">
      <c r="AH3403" s="25"/>
      <c r="AI3403" s="28"/>
      <c r="AJ3403" s="28"/>
    </row>
    <row r="3404" spans="34:36" x14ac:dyDescent="0.25">
      <c r="AH3404" s="25"/>
      <c r="AI3404" s="28"/>
      <c r="AJ3404" s="28"/>
    </row>
    <row r="3405" spans="34:36" x14ac:dyDescent="0.25">
      <c r="AH3405" s="25"/>
      <c r="AI3405" s="28"/>
      <c r="AJ3405" s="28"/>
    </row>
    <row r="3406" spans="34:36" x14ac:dyDescent="0.25">
      <c r="AH3406" s="25"/>
      <c r="AI3406" s="28"/>
      <c r="AJ3406" s="28"/>
    </row>
    <row r="3407" spans="34:36" x14ac:dyDescent="0.25">
      <c r="AH3407" s="25"/>
      <c r="AI3407" s="28"/>
      <c r="AJ3407" s="28"/>
    </row>
    <row r="3408" spans="34:36" x14ac:dyDescent="0.25">
      <c r="AH3408" s="25"/>
      <c r="AI3408" s="28"/>
      <c r="AJ3408" s="28"/>
    </row>
    <row r="3409" spans="34:36" x14ac:dyDescent="0.25">
      <c r="AH3409" s="25"/>
      <c r="AI3409" s="28"/>
      <c r="AJ3409" s="28"/>
    </row>
    <row r="3410" spans="34:36" x14ac:dyDescent="0.25">
      <c r="AH3410" s="25"/>
      <c r="AI3410" s="28"/>
      <c r="AJ3410" s="28"/>
    </row>
    <row r="3411" spans="34:36" x14ac:dyDescent="0.25">
      <c r="AH3411" s="25"/>
      <c r="AI3411" s="28"/>
      <c r="AJ3411" s="28"/>
    </row>
    <row r="3412" spans="34:36" x14ac:dyDescent="0.25">
      <c r="AH3412" s="25"/>
      <c r="AI3412" s="28"/>
      <c r="AJ3412" s="28"/>
    </row>
    <row r="3413" spans="34:36" x14ac:dyDescent="0.25">
      <c r="AH3413" s="25"/>
      <c r="AI3413" s="28"/>
      <c r="AJ3413" s="28"/>
    </row>
    <row r="3414" spans="34:36" x14ac:dyDescent="0.25">
      <c r="AH3414" s="25"/>
      <c r="AI3414" s="28"/>
      <c r="AJ3414" s="28"/>
    </row>
    <row r="3415" spans="34:36" x14ac:dyDescent="0.25">
      <c r="AH3415" s="25"/>
      <c r="AI3415" s="28"/>
      <c r="AJ3415" s="28"/>
    </row>
    <row r="3416" spans="34:36" x14ac:dyDescent="0.25">
      <c r="AH3416" s="25"/>
      <c r="AI3416" s="28"/>
      <c r="AJ3416" s="28"/>
    </row>
    <row r="3417" spans="34:36" x14ac:dyDescent="0.25">
      <c r="AH3417" s="25"/>
      <c r="AI3417" s="28"/>
      <c r="AJ3417" s="28"/>
    </row>
    <row r="3418" spans="34:36" x14ac:dyDescent="0.25">
      <c r="AH3418" s="25"/>
      <c r="AI3418" s="28"/>
      <c r="AJ3418" s="28"/>
    </row>
    <row r="3419" spans="34:36" x14ac:dyDescent="0.25">
      <c r="AH3419" s="25"/>
      <c r="AI3419" s="28"/>
      <c r="AJ3419" s="28"/>
    </row>
    <row r="3420" spans="34:36" x14ac:dyDescent="0.25">
      <c r="AH3420" s="25"/>
      <c r="AI3420" s="28"/>
      <c r="AJ3420" s="28"/>
    </row>
    <row r="3421" spans="34:36" x14ac:dyDescent="0.25">
      <c r="AH3421" s="25"/>
      <c r="AI3421" s="28"/>
      <c r="AJ3421" s="28"/>
    </row>
    <row r="3422" spans="34:36" x14ac:dyDescent="0.25">
      <c r="AH3422" s="25"/>
      <c r="AI3422" s="28"/>
      <c r="AJ3422" s="28"/>
    </row>
    <row r="3423" spans="34:36" x14ac:dyDescent="0.25">
      <c r="AH3423" s="25"/>
      <c r="AI3423" s="28"/>
      <c r="AJ3423" s="28"/>
    </row>
    <row r="3424" spans="34:36" x14ac:dyDescent="0.25">
      <c r="AH3424" s="25"/>
      <c r="AI3424" s="28"/>
      <c r="AJ3424" s="28"/>
    </row>
    <row r="3425" spans="34:36" x14ac:dyDescent="0.25">
      <c r="AH3425" s="25"/>
      <c r="AI3425" s="28"/>
      <c r="AJ3425" s="28"/>
    </row>
    <row r="3426" spans="34:36" x14ac:dyDescent="0.25">
      <c r="AH3426" s="25"/>
      <c r="AI3426" s="28"/>
      <c r="AJ3426" s="28"/>
    </row>
    <row r="3427" spans="34:36" x14ac:dyDescent="0.25">
      <c r="AH3427" s="25"/>
      <c r="AI3427" s="28"/>
      <c r="AJ3427" s="28"/>
    </row>
    <row r="3428" spans="34:36" x14ac:dyDescent="0.25">
      <c r="AH3428" s="25"/>
      <c r="AI3428" s="28"/>
      <c r="AJ3428" s="28"/>
    </row>
    <row r="3429" spans="34:36" x14ac:dyDescent="0.25">
      <c r="AH3429" s="25"/>
      <c r="AI3429" s="28"/>
      <c r="AJ3429" s="28"/>
    </row>
    <row r="3430" spans="34:36" x14ac:dyDescent="0.25">
      <c r="AH3430" s="25"/>
      <c r="AI3430" s="28"/>
      <c r="AJ3430" s="28"/>
    </row>
    <row r="3431" spans="34:36" x14ac:dyDescent="0.25">
      <c r="AH3431" s="25"/>
      <c r="AI3431" s="28"/>
      <c r="AJ3431" s="28"/>
    </row>
    <row r="3432" spans="34:36" x14ac:dyDescent="0.25">
      <c r="AH3432" s="25"/>
      <c r="AI3432" s="28"/>
      <c r="AJ3432" s="28"/>
    </row>
    <row r="3433" spans="34:36" x14ac:dyDescent="0.25">
      <c r="AH3433" s="25"/>
      <c r="AI3433" s="28"/>
      <c r="AJ3433" s="28"/>
    </row>
    <row r="3434" spans="34:36" x14ac:dyDescent="0.25">
      <c r="AH3434" s="25"/>
      <c r="AI3434" s="28"/>
      <c r="AJ3434" s="28"/>
    </row>
    <row r="3435" spans="34:36" x14ac:dyDescent="0.25">
      <c r="AH3435" s="25"/>
      <c r="AI3435" s="28"/>
      <c r="AJ3435" s="28"/>
    </row>
    <row r="3436" spans="34:36" x14ac:dyDescent="0.25">
      <c r="AH3436" s="25"/>
      <c r="AI3436" s="28"/>
      <c r="AJ3436" s="28"/>
    </row>
    <row r="3437" spans="34:36" x14ac:dyDescent="0.25">
      <c r="AH3437" s="25"/>
      <c r="AI3437" s="28"/>
      <c r="AJ3437" s="28"/>
    </row>
    <row r="3438" spans="34:36" x14ac:dyDescent="0.25">
      <c r="AH3438" s="25"/>
      <c r="AI3438" s="28"/>
      <c r="AJ3438" s="28"/>
    </row>
    <row r="3439" spans="34:36" x14ac:dyDescent="0.25">
      <c r="AH3439" s="25"/>
      <c r="AI3439" s="28"/>
      <c r="AJ3439" s="28"/>
    </row>
    <row r="3440" spans="34:36" x14ac:dyDescent="0.25">
      <c r="AH3440" s="25"/>
      <c r="AI3440" s="28"/>
      <c r="AJ3440" s="28"/>
    </row>
    <row r="3441" spans="34:36" x14ac:dyDescent="0.25">
      <c r="AH3441" s="25"/>
      <c r="AI3441" s="28"/>
      <c r="AJ3441" s="28"/>
    </row>
    <row r="3442" spans="34:36" x14ac:dyDescent="0.25">
      <c r="AH3442" s="25"/>
      <c r="AI3442" s="28"/>
      <c r="AJ3442" s="28"/>
    </row>
    <row r="3443" spans="34:36" x14ac:dyDescent="0.25">
      <c r="AH3443" s="25"/>
      <c r="AI3443" s="28"/>
      <c r="AJ3443" s="28"/>
    </row>
    <row r="3444" spans="34:36" x14ac:dyDescent="0.25">
      <c r="AH3444" s="25"/>
      <c r="AI3444" s="28"/>
      <c r="AJ3444" s="28"/>
    </row>
    <row r="3445" spans="34:36" x14ac:dyDescent="0.25">
      <c r="AH3445" s="25"/>
      <c r="AI3445" s="28"/>
      <c r="AJ3445" s="28"/>
    </row>
    <row r="3446" spans="34:36" x14ac:dyDescent="0.25">
      <c r="AH3446" s="25"/>
      <c r="AI3446" s="28"/>
      <c r="AJ3446" s="28"/>
    </row>
    <row r="3447" spans="34:36" x14ac:dyDescent="0.25">
      <c r="AH3447" s="25"/>
      <c r="AI3447" s="28"/>
      <c r="AJ3447" s="28"/>
    </row>
    <row r="3448" spans="34:36" x14ac:dyDescent="0.25">
      <c r="AH3448" s="25"/>
      <c r="AI3448" s="28"/>
      <c r="AJ3448" s="28"/>
    </row>
    <row r="3449" spans="34:36" x14ac:dyDescent="0.25">
      <c r="AH3449" s="25"/>
      <c r="AI3449" s="28"/>
      <c r="AJ3449" s="28"/>
    </row>
    <row r="3450" spans="34:36" x14ac:dyDescent="0.25">
      <c r="AH3450" s="25"/>
      <c r="AI3450" s="28"/>
      <c r="AJ3450" s="28"/>
    </row>
    <row r="3451" spans="34:36" x14ac:dyDescent="0.25">
      <c r="AH3451" s="25"/>
      <c r="AI3451" s="28"/>
      <c r="AJ3451" s="28"/>
    </row>
    <row r="3452" spans="34:36" x14ac:dyDescent="0.25">
      <c r="AH3452" s="25"/>
      <c r="AI3452" s="28"/>
      <c r="AJ3452" s="28"/>
    </row>
    <row r="3453" spans="34:36" x14ac:dyDescent="0.25">
      <c r="AH3453" s="25"/>
      <c r="AI3453" s="28"/>
      <c r="AJ3453" s="28"/>
    </row>
    <row r="3454" spans="34:36" x14ac:dyDescent="0.25">
      <c r="AH3454" s="25"/>
      <c r="AI3454" s="28"/>
      <c r="AJ3454" s="28"/>
    </row>
    <row r="3455" spans="34:36" x14ac:dyDescent="0.25">
      <c r="AH3455" s="25"/>
      <c r="AI3455" s="28"/>
      <c r="AJ3455" s="28"/>
    </row>
    <row r="3456" spans="34:36" x14ac:dyDescent="0.25">
      <c r="AH3456" s="25"/>
      <c r="AI3456" s="28"/>
      <c r="AJ3456" s="28"/>
    </row>
    <row r="3457" spans="34:36" x14ac:dyDescent="0.25">
      <c r="AH3457" s="25"/>
      <c r="AI3457" s="28"/>
      <c r="AJ3457" s="28"/>
    </row>
    <row r="3458" spans="34:36" x14ac:dyDescent="0.25">
      <c r="AH3458" s="25"/>
      <c r="AI3458" s="28"/>
      <c r="AJ3458" s="28"/>
    </row>
    <row r="3459" spans="34:36" x14ac:dyDescent="0.25">
      <c r="AH3459" s="25"/>
      <c r="AI3459" s="28"/>
      <c r="AJ3459" s="28"/>
    </row>
    <row r="3460" spans="34:36" x14ac:dyDescent="0.25">
      <c r="AH3460" s="25"/>
      <c r="AI3460" s="28"/>
      <c r="AJ3460" s="28"/>
    </row>
    <row r="3461" spans="34:36" x14ac:dyDescent="0.25">
      <c r="AH3461" s="25"/>
      <c r="AI3461" s="28"/>
      <c r="AJ3461" s="28"/>
    </row>
    <row r="3462" spans="34:36" x14ac:dyDescent="0.25">
      <c r="AH3462" s="25"/>
      <c r="AI3462" s="28"/>
      <c r="AJ3462" s="28"/>
    </row>
    <row r="3463" spans="34:36" x14ac:dyDescent="0.25">
      <c r="AH3463" s="25"/>
      <c r="AI3463" s="28"/>
      <c r="AJ3463" s="28"/>
    </row>
    <row r="3464" spans="34:36" x14ac:dyDescent="0.25">
      <c r="AH3464" s="25"/>
      <c r="AI3464" s="28"/>
      <c r="AJ3464" s="28"/>
    </row>
    <row r="3465" spans="34:36" x14ac:dyDescent="0.25">
      <c r="AH3465" s="25"/>
      <c r="AI3465" s="28"/>
      <c r="AJ3465" s="28"/>
    </row>
    <row r="3466" spans="34:36" x14ac:dyDescent="0.25">
      <c r="AH3466" s="25"/>
      <c r="AI3466" s="28"/>
      <c r="AJ3466" s="28"/>
    </row>
    <row r="3467" spans="34:36" x14ac:dyDescent="0.25">
      <c r="AH3467" s="25"/>
      <c r="AI3467" s="28"/>
      <c r="AJ3467" s="28"/>
    </row>
    <row r="3468" spans="34:36" x14ac:dyDescent="0.25">
      <c r="AH3468" s="25"/>
      <c r="AI3468" s="28"/>
      <c r="AJ3468" s="28"/>
    </row>
    <row r="3469" spans="34:36" x14ac:dyDescent="0.25">
      <c r="AH3469" s="25"/>
      <c r="AI3469" s="28"/>
      <c r="AJ3469" s="28"/>
    </row>
    <row r="3470" spans="34:36" x14ac:dyDescent="0.25">
      <c r="AH3470" s="25"/>
      <c r="AI3470" s="28"/>
      <c r="AJ3470" s="28"/>
    </row>
    <row r="3471" spans="34:36" x14ac:dyDescent="0.25">
      <c r="AH3471" s="25"/>
      <c r="AI3471" s="28"/>
      <c r="AJ3471" s="28"/>
    </row>
    <row r="3472" spans="34:36" x14ac:dyDescent="0.25">
      <c r="AH3472" s="25"/>
      <c r="AI3472" s="28"/>
      <c r="AJ3472" s="28"/>
    </row>
    <row r="3473" spans="34:36" x14ac:dyDescent="0.25">
      <c r="AH3473" s="25"/>
      <c r="AI3473" s="28"/>
      <c r="AJ3473" s="28"/>
    </row>
    <row r="3474" spans="34:36" x14ac:dyDescent="0.25">
      <c r="AH3474" s="25"/>
      <c r="AI3474" s="28"/>
      <c r="AJ3474" s="28"/>
    </row>
    <row r="3475" spans="34:36" x14ac:dyDescent="0.25">
      <c r="AH3475" s="25"/>
      <c r="AI3475" s="28"/>
      <c r="AJ3475" s="28"/>
    </row>
    <row r="3476" spans="34:36" x14ac:dyDescent="0.25">
      <c r="AH3476" s="25"/>
      <c r="AI3476" s="28"/>
      <c r="AJ3476" s="28"/>
    </row>
    <row r="3477" spans="34:36" x14ac:dyDescent="0.25">
      <c r="AH3477" s="25"/>
      <c r="AI3477" s="28"/>
      <c r="AJ3477" s="28"/>
    </row>
    <row r="3478" spans="34:36" x14ac:dyDescent="0.25">
      <c r="AH3478" s="25"/>
      <c r="AI3478" s="28"/>
      <c r="AJ3478" s="28"/>
    </row>
    <row r="3479" spans="34:36" x14ac:dyDescent="0.25">
      <c r="AH3479" s="25"/>
      <c r="AI3479" s="28"/>
      <c r="AJ3479" s="28"/>
    </row>
    <row r="3480" spans="34:36" x14ac:dyDescent="0.25">
      <c r="AH3480" s="25"/>
      <c r="AI3480" s="28"/>
      <c r="AJ3480" s="28"/>
    </row>
    <row r="3481" spans="34:36" x14ac:dyDescent="0.25">
      <c r="AH3481" s="25"/>
      <c r="AI3481" s="28"/>
      <c r="AJ3481" s="28"/>
    </row>
    <row r="3482" spans="34:36" x14ac:dyDescent="0.25">
      <c r="AH3482" s="25"/>
      <c r="AI3482" s="28"/>
      <c r="AJ3482" s="28"/>
    </row>
    <row r="3483" spans="34:36" x14ac:dyDescent="0.25">
      <c r="AH3483" s="25"/>
      <c r="AI3483" s="28"/>
      <c r="AJ3483" s="28"/>
    </row>
    <row r="3484" spans="34:36" x14ac:dyDescent="0.25">
      <c r="AH3484" s="25"/>
      <c r="AI3484" s="28"/>
      <c r="AJ3484" s="28"/>
    </row>
    <row r="3485" spans="34:36" x14ac:dyDescent="0.25">
      <c r="AH3485" s="25"/>
      <c r="AI3485" s="28"/>
      <c r="AJ3485" s="28"/>
    </row>
    <row r="3486" spans="34:36" x14ac:dyDescent="0.25">
      <c r="AH3486" s="25"/>
      <c r="AI3486" s="28"/>
      <c r="AJ3486" s="28"/>
    </row>
    <row r="3487" spans="34:36" x14ac:dyDescent="0.25">
      <c r="AH3487" s="25"/>
      <c r="AI3487" s="28"/>
      <c r="AJ3487" s="28"/>
    </row>
    <row r="3488" spans="34:36" x14ac:dyDescent="0.25">
      <c r="AH3488" s="25"/>
      <c r="AI3488" s="28"/>
      <c r="AJ3488" s="28"/>
    </row>
    <row r="3489" spans="34:36" x14ac:dyDescent="0.25">
      <c r="AH3489" s="25"/>
      <c r="AI3489" s="28"/>
      <c r="AJ3489" s="28"/>
    </row>
    <row r="3490" spans="34:36" x14ac:dyDescent="0.25">
      <c r="AH3490" s="25"/>
      <c r="AI3490" s="28"/>
      <c r="AJ3490" s="28"/>
    </row>
    <row r="3491" spans="34:36" x14ac:dyDescent="0.25">
      <c r="AH3491" s="25"/>
      <c r="AI3491" s="28"/>
      <c r="AJ3491" s="28"/>
    </row>
    <row r="3492" spans="34:36" x14ac:dyDescent="0.25">
      <c r="AH3492" s="25"/>
      <c r="AI3492" s="28"/>
      <c r="AJ3492" s="28"/>
    </row>
    <row r="3493" spans="34:36" x14ac:dyDescent="0.25">
      <c r="AH3493" s="25"/>
      <c r="AI3493" s="28"/>
      <c r="AJ3493" s="28"/>
    </row>
    <row r="3494" spans="34:36" x14ac:dyDescent="0.25">
      <c r="AH3494" s="25"/>
      <c r="AI3494" s="28"/>
      <c r="AJ3494" s="28"/>
    </row>
    <row r="3495" spans="34:36" x14ac:dyDescent="0.25">
      <c r="AH3495" s="25"/>
      <c r="AI3495" s="28"/>
      <c r="AJ3495" s="28"/>
    </row>
    <row r="3496" spans="34:36" x14ac:dyDescent="0.25">
      <c r="AH3496" s="25"/>
      <c r="AI3496" s="28"/>
      <c r="AJ3496" s="28"/>
    </row>
    <row r="3497" spans="34:36" x14ac:dyDescent="0.25">
      <c r="AH3497" s="25"/>
      <c r="AI3497" s="28"/>
      <c r="AJ3497" s="28"/>
    </row>
    <row r="3498" spans="34:36" x14ac:dyDescent="0.25">
      <c r="AH3498" s="25"/>
      <c r="AI3498" s="28"/>
      <c r="AJ3498" s="28"/>
    </row>
    <row r="3499" spans="34:36" x14ac:dyDescent="0.25">
      <c r="AH3499" s="25"/>
      <c r="AI3499" s="28"/>
      <c r="AJ3499" s="28"/>
    </row>
    <row r="3500" spans="34:36" x14ac:dyDescent="0.25">
      <c r="AH3500" s="25"/>
      <c r="AI3500" s="28"/>
      <c r="AJ3500" s="28"/>
    </row>
    <row r="3501" spans="34:36" x14ac:dyDescent="0.25">
      <c r="AH3501" s="25"/>
      <c r="AI3501" s="28"/>
      <c r="AJ3501" s="28"/>
    </row>
    <row r="3502" spans="34:36" x14ac:dyDescent="0.25">
      <c r="AH3502" s="25"/>
      <c r="AI3502" s="28"/>
      <c r="AJ3502" s="28"/>
    </row>
    <row r="3503" spans="34:36" x14ac:dyDescent="0.25">
      <c r="AH3503" s="25"/>
      <c r="AI3503" s="28"/>
      <c r="AJ3503" s="28"/>
    </row>
    <row r="3504" spans="34:36" x14ac:dyDescent="0.25">
      <c r="AH3504" s="25"/>
      <c r="AI3504" s="28"/>
      <c r="AJ3504" s="28"/>
    </row>
    <row r="3505" spans="34:36" x14ac:dyDescent="0.25">
      <c r="AH3505" s="25"/>
      <c r="AI3505" s="28"/>
      <c r="AJ3505" s="28"/>
    </row>
    <row r="3506" spans="34:36" x14ac:dyDescent="0.25">
      <c r="AH3506" s="25"/>
      <c r="AI3506" s="28"/>
      <c r="AJ3506" s="28"/>
    </row>
    <row r="3507" spans="34:36" x14ac:dyDescent="0.25">
      <c r="AH3507" s="25"/>
      <c r="AI3507" s="28"/>
      <c r="AJ3507" s="28"/>
    </row>
    <row r="3508" spans="34:36" x14ac:dyDescent="0.25">
      <c r="AH3508" s="25"/>
      <c r="AI3508" s="28"/>
      <c r="AJ3508" s="28"/>
    </row>
    <row r="3509" spans="34:36" x14ac:dyDescent="0.25">
      <c r="AH3509" s="25"/>
      <c r="AI3509" s="28"/>
      <c r="AJ3509" s="28"/>
    </row>
    <row r="3510" spans="34:36" x14ac:dyDescent="0.25">
      <c r="AH3510" s="25"/>
      <c r="AI3510" s="28"/>
      <c r="AJ3510" s="28"/>
    </row>
    <row r="3511" spans="34:36" x14ac:dyDescent="0.25">
      <c r="AH3511" s="25"/>
      <c r="AI3511" s="28"/>
      <c r="AJ3511" s="28"/>
    </row>
    <row r="3512" spans="34:36" x14ac:dyDescent="0.25">
      <c r="AH3512" s="25"/>
      <c r="AI3512" s="28"/>
      <c r="AJ3512" s="28"/>
    </row>
    <row r="3513" spans="34:36" x14ac:dyDescent="0.25">
      <c r="AH3513" s="25"/>
      <c r="AI3513" s="28"/>
      <c r="AJ3513" s="28"/>
    </row>
    <row r="3514" spans="34:36" x14ac:dyDescent="0.25">
      <c r="AH3514" s="25"/>
      <c r="AI3514" s="28"/>
      <c r="AJ3514" s="28"/>
    </row>
    <row r="3515" spans="34:36" x14ac:dyDescent="0.25">
      <c r="AH3515" s="25"/>
      <c r="AI3515" s="28"/>
      <c r="AJ3515" s="28"/>
    </row>
    <row r="3516" spans="34:36" x14ac:dyDescent="0.25">
      <c r="AH3516" s="25"/>
      <c r="AI3516" s="28"/>
      <c r="AJ3516" s="28"/>
    </row>
    <row r="3517" spans="34:36" x14ac:dyDescent="0.25">
      <c r="AH3517" s="25"/>
      <c r="AI3517" s="28"/>
      <c r="AJ3517" s="28"/>
    </row>
    <row r="3518" spans="34:36" x14ac:dyDescent="0.25">
      <c r="AH3518" s="25"/>
      <c r="AI3518" s="28"/>
      <c r="AJ3518" s="28"/>
    </row>
    <row r="3519" spans="34:36" x14ac:dyDescent="0.25">
      <c r="AH3519" s="25"/>
      <c r="AI3519" s="28"/>
      <c r="AJ3519" s="28"/>
    </row>
    <row r="3520" spans="34:36" x14ac:dyDescent="0.25">
      <c r="AH3520" s="25"/>
      <c r="AI3520" s="28"/>
      <c r="AJ3520" s="28"/>
    </row>
    <row r="3521" spans="34:36" x14ac:dyDescent="0.25">
      <c r="AH3521" s="25"/>
      <c r="AI3521" s="28"/>
      <c r="AJ3521" s="28"/>
    </row>
    <row r="3522" spans="34:36" x14ac:dyDescent="0.25">
      <c r="AH3522" s="25"/>
      <c r="AI3522" s="28"/>
      <c r="AJ3522" s="28"/>
    </row>
    <row r="3523" spans="34:36" x14ac:dyDescent="0.25">
      <c r="AH3523" s="25"/>
      <c r="AI3523" s="28"/>
      <c r="AJ3523" s="28"/>
    </row>
    <row r="3524" spans="34:36" x14ac:dyDescent="0.25">
      <c r="AH3524" s="25"/>
      <c r="AI3524" s="28"/>
      <c r="AJ3524" s="28"/>
    </row>
    <row r="3525" spans="34:36" x14ac:dyDescent="0.25">
      <c r="AH3525" s="25"/>
      <c r="AI3525" s="28"/>
      <c r="AJ3525" s="28"/>
    </row>
    <row r="3526" spans="34:36" x14ac:dyDescent="0.25">
      <c r="AH3526" s="25"/>
      <c r="AI3526" s="28"/>
      <c r="AJ3526" s="28"/>
    </row>
    <row r="3527" spans="34:36" x14ac:dyDescent="0.25">
      <c r="AH3527" s="25"/>
      <c r="AI3527" s="28"/>
      <c r="AJ3527" s="28"/>
    </row>
    <row r="3528" spans="34:36" x14ac:dyDescent="0.25">
      <c r="AH3528" s="25"/>
      <c r="AI3528" s="28"/>
      <c r="AJ3528" s="28"/>
    </row>
    <row r="3529" spans="34:36" x14ac:dyDescent="0.25">
      <c r="AH3529" s="25"/>
      <c r="AI3529" s="28"/>
      <c r="AJ3529" s="28"/>
    </row>
    <row r="3530" spans="34:36" x14ac:dyDescent="0.25">
      <c r="AH3530" s="25"/>
      <c r="AI3530" s="28"/>
      <c r="AJ3530" s="28"/>
    </row>
    <row r="3531" spans="34:36" x14ac:dyDescent="0.25">
      <c r="AH3531" s="25"/>
      <c r="AI3531" s="28"/>
      <c r="AJ3531" s="28"/>
    </row>
    <row r="3532" spans="34:36" x14ac:dyDescent="0.25">
      <c r="AH3532" s="25"/>
      <c r="AI3532" s="28"/>
      <c r="AJ3532" s="28"/>
    </row>
    <row r="3533" spans="34:36" x14ac:dyDescent="0.25">
      <c r="AH3533" s="25"/>
      <c r="AI3533" s="28"/>
      <c r="AJ3533" s="28"/>
    </row>
    <row r="3534" spans="34:36" x14ac:dyDescent="0.25">
      <c r="AH3534" s="25"/>
      <c r="AI3534" s="28"/>
      <c r="AJ3534" s="28"/>
    </row>
    <row r="3535" spans="34:36" x14ac:dyDescent="0.25">
      <c r="AH3535" s="25"/>
      <c r="AI3535" s="28"/>
      <c r="AJ3535" s="28"/>
    </row>
    <row r="3536" spans="34:36" x14ac:dyDescent="0.25">
      <c r="AH3536" s="25"/>
      <c r="AI3536" s="28"/>
      <c r="AJ3536" s="28"/>
    </row>
    <row r="3537" spans="34:36" x14ac:dyDescent="0.25">
      <c r="AH3537" s="25"/>
      <c r="AI3537" s="28"/>
      <c r="AJ3537" s="28"/>
    </row>
    <row r="3538" spans="34:36" x14ac:dyDescent="0.25">
      <c r="AH3538" s="25"/>
      <c r="AI3538" s="28"/>
      <c r="AJ3538" s="28"/>
    </row>
    <row r="3539" spans="34:36" x14ac:dyDescent="0.25">
      <c r="AH3539" s="25"/>
      <c r="AI3539" s="28"/>
      <c r="AJ3539" s="28"/>
    </row>
    <row r="3540" spans="34:36" x14ac:dyDescent="0.25">
      <c r="AH3540" s="25"/>
      <c r="AI3540" s="28"/>
      <c r="AJ3540" s="28"/>
    </row>
    <row r="3541" spans="34:36" x14ac:dyDescent="0.25">
      <c r="AH3541" s="25"/>
      <c r="AI3541" s="28"/>
      <c r="AJ3541" s="28"/>
    </row>
    <row r="3542" spans="34:36" x14ac:dyDescent="0.25">
      <c r="AH3542" s="25"/>
      <c r="AI3542" s="28"/>
      <c r="AJ3542" s="28"/>
    </row>
    <row r="3543" spans="34:36" x14ac:dyDescent="0.25">
      <c r="AH3543" s="25"/>
      <c r="AI3543" s="28"/>
      <c r="AJ3543" s="28"/>
    </row>
    <row r="3544" spans="34:36" x14ac:dyDescent="0.25">
      <c r="AH3544" s="25"/>
      <c r="AI3544" s="28"/>
      <c r="AJ3544" s="28"/>
    </row>
    <row r="3545" spans="34:36" x14ac:dyDescent="0.25">
      <c r="AH3545" s="25"/>
      <c r="AI3545" s="28"/>
      <c r="AJ3545" s="28"/>
    </row>
    <row r="3546" spans="34:36" x14ac:dyDescent="0.25">
      <c r="AH3546" s="25"/>
      <c r="AI3546" s="28"/>
      <c r="AJ3546" s="28"/>
    </row>
    <row r="3547" spans="34:36" x14ac:dyDescent="0.25">
      <c r="AH3547" s="25"/>
      <c r="AI3547" s="28"/>
      <c r="AJ3547" s="28"/>
    </row>
    <row r="3548" spans="34:36" x14ac:dyDescent="0.25">
      <c r="AH3548" s="25"/>
      <c r="AI3548" s="28"/>
      <c r="AJ3548" s="28"/>
    </row>
    <row r="3549" spans="34:36" x14ac:dyDescent="0.25">
      <c r="AH3549" s="25"/>
      <c r="AI3549" s="28"/>
      <c r="AJ3549" s="28"/>
    </row>
    <row r="3550" spans="34:36" x14ac:dyDescent="0.25">
      <c r="AH3550" s="25"/>
      <c r="AI3550" s="28"/>
      <c r="AJ3550" s="28"/>
    </row>
    <row r="3551" spans="34:36" x14ac:dyDescent="0.25">
      <c r="AH3551" s="25"/>
      <c r="AI3551" s="28"/>
      <c r="AJ3551" s="28"/>
    </row>
    <row r="3552" spans="34:36" x14ac:dyDescent="0.25">
      <c r="AH3552" s="25"/>
      <c r="AI3552" s="28"/>
      <c r="AJ3552" s="28"/>
    </row>
    <row r="3553" spans="34:36" x14ac:dyDescent="0.25">
      <c r="AH3553" s="25"/>
      <c r="AI3553" s="28"/>
      <c r="AJ3553" s="28"/>
    </row>
    <row r="3554" spans="34:36" x14ac:dyDescent="0.25">
      <c r="AH3554" s="25"/>
      <c r="AI3554" s="28"/>
      <c r="AJ3554" s="28"/>
    </row>
    <row r="3555" spans="34:36" x14ac:dyDescent="0.25">
      <c r="AH3555" s="25"/>
      <c r="AI3555" s="28"/>
      <c r="AJ3555" s="28"/>
    </row>
    <row r="3556" spans="34:36" x14ac:dyDescent="0.25">
      <c r="AH3556" s="25"/>
      <c r="AI3556" s="28"/>
      <c r="AJ3556" s="28"/>
    </row>
    <row r="3557" spans="34:36" x14ac:dyDescent="0.25">
      <c r="AH3557" s="25"/>
      <c r="AI3557" s="28"/>
      <c r="AJ3557" s="28"/>
    </row>
    <row r="3558" spans="34:36" x14ac:dyDescent="0.25">
      <c r="AH3558" s="25"/>
      <c r="AI3558" s="28"/>
      <c r="AJ3558" s="28"/>
    </row>
    <row r="3559" spans="34:36" x14ac:dyDescent="0.25">
      <c r="AH3559" s="25"/>
      <c r="AI3559" s="28"/>
      <c r="AJ3559" s="28"/>
    </row>
    <row r="3560" spans="34:36" x14ac:dyDescent="0.25">
      <c r="AH3560" s="25"/>
      <c r="AI3560" s="28"/>
      <c r="AJ3560" s="28"/>
    </row>
    <row r="3561" spans="34:36" x14ac:dyDescent="0.25">
      <c r="AH3561" s="25"/>
      <c r="AI3561" s="28"/>
      <c r="AJ3561" s="28"/>
    </row>
    <row r="3562" spans="34:36" x14ac:dyDescent="0.25">
      <c r="AH3562" s="25"/>
      <c r="AI3562" s="28"/>
      <c r="AJ3562" s="28"/>
    </row>
    <row r="3563" spans="34:36" x14ac:dyDescent="0.25">
      <c r="AH3563" s="25"/>
      <c r="AI3563" s="28"/>
      <c r="AJ3563" s="28"/>
    </row>
    <row r="3564" spans="34:36" x14ac:dyDescent="0.25">
      <c r="AH3564" s="25"/>
      <c r="AI3564" s="28"/>
      <c r="AJ3564" s="28"/>
    </row>
    <row r="3565" spans="34:36" x14ac:dyDescent="0.25">
      <c r="AH3565" s="25"/>
      <c r="AI3565" s="28"/>
      <c r="AJ3565" s="28"/>
    </row>
    <row r="3566" spans="34:36" x14ac:dyDescent="0.25">
      <c r="AH3566" s="25"/>
      <c r="AI3566" s="28"/>
      <c r="AJ3566" s="28"/>
    </row>
    <row r="3567" spans="34:36" x14ac:dyDescent="0.25">
      <c r="AH3567" s="25"/>
      <c r="AI3567" s="28"/>
      <c r="AJ3567" s="28"/>
    </row>
    <row r="3568" spans="34:36" x14ac:dyDescent="0.25">
      <c r="AH3568" s="25"/>
      <c r="AI3568" s="28"/>
      <c r="AJ3568" s="28"/>
    </row>
    <row r="3569" spans="34:36" x14ac:dyDescent="0.25">
      <c r="AH3569" s="25"/>
      <c r="AI3569" s="28"/>
      <c r="AJ3569" s="28"/>
    </row>
    <row r="3570" spans="34:36" x14ac:dyDescent="0.25">
      <c r="AH3570" s="25"/>
      <c r="AI3570" s="28"/>
      <c r="AJ3570" s="28"/>
    </row>
    <row r="3571" spans="34:36" x14ac:dyDescent="0.25">
      <c r="AH3571" s="25"/>
      <c r="AI3571" s="28"/>
      <c r="AJ3571" s="28"/>
    </row>
    <row r="3572" spans="34:36" x14ac:dyDescent="0.25">
      <c r="AH3572" s="25"/>
      <c r="AI3572" s="28"/>
      <c r="AJ3572" s="28"/>
    </row>
    <row r="3573" spans="34:36" x14ac:dyDescent="0.25">
      <c r="AH3573" s="25"/>
      <c r="AI3573" s="28"/>
      <c r="AJ3573" s="28"/>
    </row>
    <row r="3574" spans="34:36" x14ac:dyDescent="0.25">
      <c r="AH3574" s="25"/>
      <c r="AI3574" s="28"/>
      <c r="AJ3574" s="28"/>
    </row>
    <row r="3575" spans="34:36" x14ac:dyDescent="0.25">
      <c r="AH3575" s="25"/>
      <c r="AI3575" s="28"/>
      <c r="AJ3575" s="28"/>
    </row>
    <row r="3576" spans="34:36" x14ac:dyDescent="0.25">
      <c r="AH3576" s="25"/>
      <c r="AI3576" s="28"/>
      <c r="AJ3576" s="28"/>
    </row>
    <row r="3577" spans="34:36" x14ac:dyDescent="0.25">
      <c r="AH3577" s="25"/>
      <c r="AI3577" s="28"/>
      <c r="AJ3577" s="28"/>
    </row>
    <row r="3578" spans="34:36" x14ac:dyDescent="0.25">
      <c r="AH3578" s="25"/>
      <c r="AI3578" s="28"/>
      <c r="AJ3578" s="28"/>
    </row>
    <row r="3579" spans="34:36" x14ac:dyDescent="0.25">
      <c r="AH3579" s="25"/>
      <c r="AI3579" s="28"/>
      <c r="AJ3579" s="28"/>
    </row>
    <row r="3580" spans="34:36" x14ac:dyDescent="0.25">
      <c r="AH3580" s="25"/>
      <c r="AI3580" s="28"/>
      <c r="AJ3580" s="28"/>
    </row>
    <row r="3581" spans="34:36" x14ac:dyDescent="0.25">
      <c r="AH3581" s="25"/>
      <c r="AI3581" s="28"/>
      <c r="AJ3581" s="28"/>
    </row>
    <row r="3582" spans="34:36" x14ac:dyDescent="0.25">
      <c r="AH3582" s="25"/>
      <c r="AI3582" s="28"/>
      <c r="AJ3582" s="28"/>
    </row>
    <row r="3583" spans="34:36" x14ac:dyDescent="0.25">
      <c r="AH3583" s="25"/>
      <c r="AI3583" s="28"/>
      <c r="AJ3583" s="28"/>
    </row>
    <row r="3584" spans="34:36" x14ac:dyDescent="0.25">
      <c r="AH3584" s="25"/>
      <c r="AI3584" s="28"/>
      <c r="AJ3584" s="28"/>
    </row>
    <row r="3585" spans="34:36" x14ac:dyDescent="0.25">
      <c r="AH3585" s="25"/>
      <c r="AI3585" s="28"/>
      <c r="AJ3585" s="28"/>
    </row>
    <row r="3586" spans="34:36" x14ac:dyDescent="0.25">
      <c r="AH3586" s="25"/>
      <c r="AI3586" s="28"/>
      <c r="AJ3586" s="28"/>
    </row>
    <row r="3587" spans="34:36" x14ac:dyDescent="0.25">
      <c r="AH3587" s="25"/>
      <c r="AI3587" s="28"/>
      <c r="AJ3587" s="28"/>
    </row>
    <row r="3588" spans="34:36" x14ac:dyDescent="0.25">
      <c r="AH3588" s="25"/>
      <c r="AI3588" s="28"/>
      <c r="AJ3588" s="28"/>
    </row>
    <row r="3589" spans="34:36" x14ac:dyDescent="0.25">
      <c r="AH3589" s="25"/>
      <c r="AI3589" s="28"/>
      <c r="AJ3589" s="28"/>
    </row>
    <row r="3590" spans="34:36" x14ac:dyDescent="0.25">
      <c r="AH3590" s="25"/>
      <c r="AI3590" s="28"/>
      <c r="AJ3590" s="28"/>
    </row>
    <row r="3591" spans="34:36" x14ac:dyDescent="0.25">
      <c r="AH3591" s="25"/>
      <c r="AI3591" s="28"/>
      <c r="AJ3591" s="28"/>
    </row>
    <row r="3592" spans="34:36" x14ac:dyDescent="0.25">
      <c r="AH3592" s="25"/>
      <c r="AI3592" s="28"/>
      <c r="AJ3592" s="28"/>
    </row>
    <row r="3593" spans="34:36" x14ac:dyDescent="0.25">
      <c r="AH3593" s="25"/>
      <c r="AI3593" s="28"/>
      <c r="AJ3593" s="28"/>
    </row>
    <row r="3594" spans="34:36" x14ac:dyDescent="0.25">
      <c r="AH3594" s="25"/>
      <c r="AI3594" s="28"/>
      <c r="AJ3594" s="28"/>
    </row>
    <row r="3595" spans="34:36" x14ac:dyDescent="0.25">
      <c r="AH3595" s="25"/>
      <c r="AI3595" s="28"/>
      <c r="AJ3595" s="28"/>
    </row>
    <row r="3596" spans="34:36" x14ac:dyDescent="0.25">
      <c r="AH3596" s="25"/>
      <c r="AI3596" s="28"/>
      <c r="AJ3596" s="28"/>
    </row>
    <row r="3597" spans="34:36" x14ac:dyDescent="0.25">
      <c r="AH3597" s="25"/>
      <c r="AI3597" s="28"/>
      <c r="AJ3597" s="28"/>
    </row>
    <row r="3598" spans="34:36" x14ac:dyDescent="0.25">
      <c r="AH3598" s="25"/>
      <c r="AI3598" s="28"/>
      <c r="AJ3598" s="28"/>
    </row>
    <row r="3599" spans="34:36" x14ac:dyDescent="0.25">
      <c r="AH3599" s="25"/>
      <c r="AI3599" s="28"/>
      <c r="AJ3599" s="28"/>
    </row>
    <row r="3600" spans="34:36" x14ac:dyDescent="0.25">
      <c r="AH3600" s="25"/>
      <c r="AI3600" s="28"/>
      <c r="AJ3600" s="28"/>
    </row>
    <row r="3601" spans="34:36" x14ac:dyDescent="0.25">
      <c r="AH3601" s="25"/>
      <c r="AI3601" s="28"/>
      <c r="AJ3601" s="28"/>
    </row>
    <row r="3602" spans="34:36" x14ac:dyDescent="0.25">
      <c r="AH3602" s="25"/>
      <c r="AI3602" s="28"/>
      <c r="AJ3602" s="28"/>
    </row>
    <row r="3603" spans="34:36" x14ac:dyDescent="0.25">
      <c r="AH3603" s="25"/>
      <c r="AI3603" s="28"/>
      <c r="AJ3603" s="28"/>
    </row>
    <row r="3604" spans="34:36" x14ac:dyDescent="0.25">
      <c r="AH3604" s="25"/>
      <c r="AI3604" s="28"/>
      <c r="AJ3604" s="28"/>
    </row>
    <row r="3605" spans="34:36" x14ac:dyDescent="0.25">
      <c r="AH3605" s="25"/>
      <c r="AI3605" s="28"/>
      <c r="AJ3605" s="28"/>
    </row>
    <row r="3606" spans="34:36" x14ac:dyDescent="0.25">
      <c r="AH3606" s="25"/>
      <c r="AI3606" s="28"/>
      <c r="AJ3606" s="28"/>
    </row>
    <row r="3607" spans="34:36" x14ac:dyDescent="0.25">
      <c r="AH3607" s="25"/>
      <c r="AI3607" s="28"/>
      <c r="AJ3607" s="28"/>
    </row>
    <row r="3608" spans="34:36" x14ac:dyDescent="0.25">
      <c r="AH3608" s="25"/>
      <c r="AI3608" s="28"/>
      <c r="AJ3608" s="28"/>
    </row>
    <row r="3609" spans="34:36" x14ac:dyDescent="0.25">
      <c r="AH3609" s="25"/>
      <c r="AI3609" s="28"/>
      <c r="AJ3609" s="28"/>
    </row>
    <row r="3610" spans="34:36" x14ac:dyDescent="0.25">
      <c r="AH3610" s="25"/>
      <c r="AI3610" s="28"/>
      <c r="AJ3610" s="28"/>
    </row>
    <row r="3611" spans="34:36" x14ac:dyDescent="0.25">
      <c r="AH3611" s="25"/>
      <c r="AI3611" s="28"/>
      <c r="AJ3611" s="28"/>
    </row>
    <row r="3612" spans="34:36" x14ac:dyDescent="0.25">
      <c r="AH3612" s="25"/>
      <c r="AI3612" s="28"/>
      <c r="AJ3612" s="28"/>
    </row>
    <row r="3613" spans="34:36" x14ac:dyDescent="0.25">
      <c r="AH3613" s="25"/>
      <c r="AI3613" s="28"/>
      <c r="AJ3613" s="28"/>
    </row>
    <row r="3614" spans="34:36" x14ac:dyDescent="0.25">
      <c r="AH3614" s="25"/>
      <c r="AI3614" s="28"/>
      <c r="AJ3614" s="28"/>
    </row>
    <row r="3615" spans="34:36" x14ac:dyDescent="0.25">
      <c r="AH3615" s="25"/>
      <c r="AI3615" s="28"/>
      <c r="AJ3615" s="28"/>
    </row>
    <row r="3616" spans="34:36" x14ac:dyDescent="0.25">
      <c r="AH3616" s="25"/>
      <c r="AI3616" s="28"/>
      <c r="AJ3616" s="28"/>
    </row>
    <row r="3617" spans="34:36" x14ac:dyDescent="0.25">
      <c r="AH3617" s="25"/>
      <c r="AI3617" s="28"/>
      <c r="AJ3617" s="28"/>
    </row>
    <row r="3618" spans="34:36" x14ac:dyDescent="0.25">
      <c r="AH3618" s="25"/>
      <c r="AI3618" s="28"/>
      <c r="AJ3618" s="28"/>
    </row>
    <row r="3619" spans="34:36" x14ac:dyDescent="0.25">
      <c r="AH3619" s="25"/>
      <c r="AI3619" s="28"/>
      <c r="AJ3619" s="28"/>
    </row>
    <row r="3620" spans="34:36" x14ac:dyDescent="0.25">
      <c r="AH3620" s="25"/>
      <c r="AI3620" s="28"/>
      <c r="AJ3620" s="28"/>
    </row>
    <row r="3621" spans="34:36" x14ac:dyDescent="0.25">
      <c r="AH3621" s="25"/>
      <c r="AI3621" s="28"/>
      <c r="AJ3621" s="28"/>
    </row>
    <row r="3622" spans="34:36" x14ac:dyDescent="0.25">
      <c r="AH3622" s="25"/>
      <c r="AI3622" s="28"/>
      <c r="AJ3622" s="28"/>
    </row>
    <row r="3623" spans="34:36" x14ac:dyDescent="0.25">
      <c r="AH3623" s="25"/>
      <c r="AI3623" s="28"/>
      <c r="AJ3623" s="28"/>
    </row>
    <row r="3624" spans="34:36" x14ac:dyDescent="0.25">
      <c r="AH3624" s="25"/>
      <c r="AI3624" s="28"/>
      <c r="AJ3624" s="28"/>
    </row>
    <row r="3625" spans="34:36" x14ac:dyDescent="0.25">
      <c r="AH3625" s="25"/>
      <c r="AI3625" s="28"/>
      <c r="AJ3625" s="28"/>
    </row>
    <row r="3626" spans="34:36" x14ac:dyDescent="0.25">
      <c r="AH3626" s="25"/>
      <c r="AI3626" s="28"/>
      <c r="AJ3626" s="28"/>
    </row>
    <row r="3627" spans="34:36" x14ac:dyDescent="0.25">
      <c r="AH3627" s="25"/>
      <c r="AI3627" s="28"/>
      <c r="AJ3627" s="28"/>
    </row>
    <row r="3628" spans="34:36" x14ac:dyDescent="0.25">
      <c r="AH3628" s="25"/>
      <c r="AI3628" s="28"/>
      <c r="AJ3628" s="28"/>
    </row>
    <row r="3629" spans="34:36" x14ac:dyDescent="0.25">
      <c r="AH3629" s="25"/>
      <c r="AI3629" s="28"/>
      <c r="AJ3629" s="28"/>
    </row>
    <row r="3630" spans="34:36" x14ac:dyDescent="0.25">
      <c r="AH3630" s="25"/>
      <c r="AI3630" s="28"/>
      <c r="AJ3630" s="28"/>
    </row>
    <row r="3631" spans="34:36" x14ac:dyDescent="0.25">
      <c r="AH3631" s="25"/>
      <c r="AI3631" s="28"/>
      <c r="AJ3631" s="28"/>
    </row>
    <row r="3632" spans="34:36" x14ac:dyDescent="0.25">
      <c r="AH3632" s="25"/>
      <c r="AI3632" s="28"/>
      <c r="AJ3632" s="28"/>
    </row>
    <row r="3633" spans="34:36" x14ac:dyDescent="0.25">
      <c r="AH3633" s="25"/>
      <c r="AI3633" s="28"/>
      <c r="AJ3633" s="28"/>
    </row>
    <row r="3634" spans="34:36" x14ac:dyDescent="0.25">
      <c r="AH3634" s="25"/>
      <c r="AI3634" s="28"/>
      <c r="AJ3634" s="28"/>
    </row>
    <row r="3635" spans="34:36" x14ac:dyDescent="0.25">
      <c r="AH3635" s="25"/>
      <c r="AI3635" s="28"/>
      <c r="AJ3635" s="28"/>
    </row>
    <row r="3636" spans="34:36" x14ac:dyDescent="0.25">
      <c r="AH3636" s="25"/>
      <c r="AI3636" s="28"/>
      <c r="AJ3636" s="28"/>
    </row>
    <row r="3637" spans="34:36" x14ac:dyDescent="0.25">
      <c r="AH3637" s="25"/>
      <c r="AI3637" s="28"/>
      <c r="AJ3637" s="28"/>
    </row>
    <row r="3638" spans="34:36" x14ac:dyDescent="0.25">
      <c r="AH3638" s="25"/>
      <c r="AI3638" s="28"/>
      <c r="AJ3638" s="28"/>
    </row>
    <row r="3639" spans="34:36" x14ac:dyDescent="0.25">
      <c r="AH3639" s="25"/>
      <c r="AI3639" s="28"/>
      <c r="AJ3639" s="28"/>
    </row>
    <row r="3640" spans="34:36" x14ac:dyDescent="0.25">
      <c r="AH3640" s="25"/>
      <c r="AI3640" s="28"/>
      <c r="AJ3640" s="28"/>
    </row>
    <row r="3641" spans="34:36" x14ac:dyDescent="0.25">
      <c r="AH3641" s="25"/>
      <c r="AI3641" s="28"/>
      <c r="AJ3641" s="28"/>
    </row>
    <row r="3642" spans="34:36" x14ac:dyDescent="0.25">
      <c r="AH3642" s="25"/>
      <c r="AI3642" s="28"/>
      <c r="AJ3642" s="28"/>
    </row>
    <row r="3643" spans="34:36" x14ac:dyDescent="0.25">
      <c r="AH3643" s="25"/>
      <c r="AI3643" s="28"/>
      <c r="AJ3643" s="28"/>
    </row>
    <row r="3644" spans="34:36" x14ac:dyDescent="0.25">
      <c r="AH3644" s="25"/>
      <c r="AI3644" s="28"/>
      <c r="AJ3644" s="28"/>
    </row>
    <row r="3645" spans="34:36" x14ac:dyDescent="0.25">
      <c r="AH3645" s="25"/>
      <c r="AI3645" s="28"/>
      <c r="AJ3645" s="28"/>
    </row>
    <row r="3646" spans="34:36" x14ac:dyDescent="0.25">
      <c r="AH3646" s="25"/>
      <c r="AI3646" s="28"/>
      <c r="AJ3646" s="28"/>
    </row>
    <row r="3647" spans="34:36" x14ac:dyDescent="0.25">
      <c r="AH3647" s="25"/>
      <c r="AI3647" s="28"/>
      <c r="AJ3647" s="28"/>
    </row>
    <row r="3648" spans="34:36" x14ac:dyDescent="0.25">
      <c r="AH3648" s="25"/>
      <c r="AI3648" s="28"/>
      <c r="AJ3648" s="28"/>
    </row>
    <row r="3649" spans="34:36" x14ac:dyDescent="0.25">
      <c r="AH3649" s="25"/>
      <c r="AI3649" s="28"/>
      <c r="AJ3649" s="28"/>
    </row>
    <row r="3650" spans="34:36" x14ac:dyDescent="0.25">
      <c r="AH3650" s="25"/>
      <c r="AI3650" s="28"/>
      <c r="AJ3650" s="28"/>
    </row>
    <row r="3651" spans="34:36" x14ac:dyDescent="0.25">
      <c r="AH3651" s="25"/>
      <c r="AI3651" s="28"/>
      <c r="AJ3651" s="28"/>
    </row>
    <row r="3652" spans="34:36" x14ac:dyDescent="0.25">
      <c r="AH3652" s="25"/>
      <c r="AI3652" s="28"/>
      <c r="AJ3652" s="28"/>
    </row>
    <row r="3653" spans="34:36" x14ac:dyDescent="0.25">
      <c r="AH3653" s="25"/>
      <c r="AI3653" s="28"/>
      <c r="AJ3653" s="28"/>
    </row>
    <row r="3654" spans="34:36" x14ac:dyDescent="0.25">
      <c r="AH3654" s="25"/>
      <c r="AI3654" s="28"/>
      <c r="AJ3654" s="28"/>
    </row>
    <row r="3655" spans="34:36" x14ac:dyDescent="0.25">
      <c r="AH3655" s="25"/>
      <c r="AI3655" s="28"/>
      <c r="AJ3655" s="28"/>
    </row>
    <row r="3656" spans="34:36" x14ac:dyDescent="0.25">
      <c r="AH3656" s="25"/>
      <c r="AI3656" s="28"/>
      <c r="AJ3656" s="28"/>
    </row>
    <row r="3657" spans="34:36" x14ac:dyDescent="0.25">
      <c r="AH3657" s="25"/>
      <c r="AI3657" s="28"/>
      <c r="AJ3657" s="28"/>
    </row>
    <row r="3658" spans="34:36" x14ac:dyDescent="0.25">
      <c r="AH3658" s="25"/>
      <c r="AI3658" s="28"/>
      <c r="AJ3658" s="28"/>
    </row>
    <row r="3659" spans="34:36" x14ac:dyDescent="0.25">
      <c r="AH3659" s="25"/>
      <c r="AI3659" s="28"/>
      <c r="AJ3659" s="28"/>
    </row>
    <row r="3660" spans="34:36" x14ac:dyDescent="0.25">
      <c r="AH3660" s="25"/>
      <c r="AI3660" s="28"/>
      <c r="AJ3660" s="28"/>
    </row>
    <row r="3661" spans="34:36" x14ac:dyDescent="0.25">
      <c r="AH3661" s="25"/>
      <c r="AI3661" s="28"/>
      <c r="AJ3661" s="28"/>
    </row>
    <row r="3662" spans="34:36" x14ac:dyDescent="0.25">
      <c r="AH3662" s="25"/>
      <c r="AI3662" s="28"/>
      <c r="AJ3662" s="28"/>
    </row>
    <row r="3663" spans="34:36" x14ac:dyDescent="0.25">
      <c r="AH3663" s="25"/>
      <c r="AI3663" s="28"/>
      <c r="AJ3663" s="28"/>
    </row>
    <row r="3664" spans="34:36" x14ac:dyDescent="0.25">
      <c r="AH3664" s="25"/>
      <c r="AI3664" s="28"/>
      <c r="AJ3664" s="28"/>
    </row>
    <row r="3665" spans="34:36" x14ac:dyDescent="0.25">
      <c r="AH3665" s="25"/>
      <c r="AI3665" s="28"/>
      <c r="AJ3665" s="28"/>
    </row>
    <row r="3666" spans="34:36" x14ac:dyDescent="0.25">
      <c r="AH3666" s="25"/>
      <c r="AI3666" s="28"/>
      <c r="AJ3666" s="28"/>
    </row>
    <row r="3667" spans="34:36" x14ac:dyDescent="0.25">
      <c r="AH3667" s="25"/>
      <c r="AI3667" s="28"/>
      <c r="AJ3667" s="28"/>
    </row>
    <row r="3668" spans="34:36" x14ac:dyDescent="0.25">
      <c r="AH3668" s="25"/>
      <c r="AI3668" s="28"/>
      <c r="AJ3668" s="28"/>
    </row>
    <row r="3669" spans="34:36" x14ac:dyDescent="0.25">
      <c r="AH3669" s="25"/>
      <c r="AI3669" s="28"/>
      <c r="AJ3669" s="28"/>
    </row>
    <row r="3670" spans="34:36" x14ac:dyDescent="0.25">
      <c r="AH3670" s="25"/>
      <c r="AI3670" s="28"/>
      <c r="AJ3670" s="28"/>
    </row>
    <row r="3671" spans="34:36" x14ac:dyDescent="0.25">
      <c r="AH3671" s="25"/>
      <c r="AI3671" s="28"/>
      <c r="AJ3671" s="28"/>
    </row>
    <row r="3672" spans="34:36" x14ac:dyDescent="0.25">
      <c r="AH3672" s="25"/>
      <c r="AI3672" s="28"/>
      <c r="AJ3672" s="28"/>
    </row>
    <row r="3673" spans="34:36" x14ac:dyDescent="0.25">
      <c r="AH3673" s="25"/>
      <c r="AI3673" s="28"/>
      <c r="AJ3673" s="28"/>
    </row>
    <row r="3674" spans="34:36" x14ac:dyDescent="0.25">
      <c r="AH3674" s="25"/>
      <c r="AI3674" s="28"/>
      <c r="AJ3674" s="28"/>
    </row>
    <row r="3675" spans="34:36" x14ac:dyDescent="0.25">
      <c r="AH3675" s="25"/>
      <c r="AI3675" s="28"/>
      <c r="AJ3675" s="28"/>
    </row>
    <row r="3676" spans="34:36" x14ac:dyDescent="0.25">
      <c r="AH3676" s="25"/>
      <c r="AI3676" s="28"/>
      <c r="AJ3676" s="28"/>
    </row>
    <row r="3677" spans="34:36" x14ac:dyDescent="0.25">
      <c r="AH3677" s="25"/>
      <c r="AI3677" s="28"/>
      <c r="AJ3677" s="28"/>
    </row>
    <row r="3678" spans="34:36" x14ac:dyDescent="0.25">
      <c r="AH3678" s="25"/>
      <c r="AI3678" s="28"/>
      <c r="AJ3678" s="28"/>
    </row>
    <row r="3679" spans="34:36" x14ac:dyDescent="0.25">
      <c r="AH3679" s="25"/>
      <c r="AI3679" s="28"/>
      <c r="AJ3679" s="28"/>
    </row>
    <row r="3680" spans="34:36" x14ac:dyDescent="0.25">
      <c r="AH3680" s="25"/>
      <c r="AI3680" s="28"/>
      <c r="AJ3680" s="28"/>
    </row>
    <row r="3681" spans="34:36" x14ac:dyDescent="0.25">
      <c r="AH3681" s="25"/>
      <c r="AI3681" s="28"/>
      <c r="AJ3681" s="28"/>
    </row>
    <row r="3682" spans="34:36" x14ac:dyDescent="0.25">
      <c r="AH3682" s="25"/>
      <c r="AI3682" s="28"/>
      <c r="AJ3682" s="28"/>
    </row>
    <row r="3683" spans="34:36" x14ac:dyDescent="0.25">
      <c r="AH3683" s="25"/>
      <c r="AI3683" s="28"/>
      <c r="AJ3683" s="28"/>
    </row>
    <row r="3684" spans="34:36" x14ac:dyDescent="0.25">
      <c r="AH3684" s="25"/>
      <c r="AI3684" s="28"/>
      <c r="AJ3684" s="28"/>
    </row>
    <row r="3685" spans="34:36" x14ac:dyDescent="0.25">
      <c r="AH3685" s="25"/>
      <c r="AI3685" s="28"/>
      <c r="AJ3685" s="28"/>
    </row>
    <row r="3686" spans="34:36" x14ac:dyDescent="0.25">
      <c r="AH3686" s="25"/>
      <c r="AI3686" s="28"/>
      <c r="AJ3686" s="28"/>
    </row>
    <row r="3687" spans="34:36" x14ac:dyDescent="0.25">
      <c r="AH3687" s="25"/>
      <c r="AI3687" s="28"/>
      <c r="AJ3687" s="28"/>
    </row>
    <row r="3688" spans="34:36" x14ac:dyDescent="0.25">
      <c r="AH3688" s="25"/>
      <c r="AI3688" s="28"/>
      <c r="AJ3688" s="28"/>
    </row>
    <row r="3689" spans="34:36" x14ac:dyDescent="0.25">
      <c r="AH3689" s="25"/>
      <c r="AI3689" s="28"/>
      <c r="AJ3689" s="28"/>
    </row>
    <row r="3690" spans="34:36" x14ac:dyDescent="0.25">
      <c r="AH3690" s="25"/>
      <c r="AI3690" s="28"/>
      <c r="AJ3690" s="28"/>
    </row>
    <row r="3691" spans="34:36" x14ac:dyDescent="0.25">
      <c r="AH3691" s="25"/>
      <c r="AI3691" s="28"/>
      <c r="AJ3691" s="28"/>
    </row>
    <row r="3692" spans="34:36" x14ac:dyDescent="0.25">
      <c r="AH3692" s="25"/>
      <c r="AI3692" s="28"/>
      <c r="AJ3692" s="28"/>
    </row>
    <row r="3693" spans="34:36" x14ac:dyDescent="0.25">
      <c r="AH3693" s="25"/>
      <c r="AI3693" s="28"/>
      <c r="AJ3693" s="28"/>
    </row>
    <row r="3694" spans="34:36" x14ac:dyDescent="0.25">
      <c r="AH3694" s="25"/>
      <c r="AI3694" s="28"/>
      <c r="AJ3694" s="28"/>
    </row>
    <row r="3695" spans="34:36" x14ac:dyDescent="0.25">
      <c r="AH3695" s="25"/>
      <c r="AI3695" s="28"/>
      <c r="AJ3695" s="28"/>
    </row>
    <row r="3696" spans="34:36" x14ac:dyDescent="0.25">
      <c r="AH3696" s="25"/>
      <c r="AI3696" s="28"/>
      <c r="AJ3696" s="28"/>
    </row>
    <row r="3697" spans="34:36" x14ac:dyDescent="0.25">
      <c r="AH3697" s="25"/>
      <c r="AI3697" s="28"/>
      <c r="AJ3697" s="28"/>
    </row>
    <row r="3698" spans="34:36" x14ac:dyDescent="0.25">
      <c r="AH3698" s="25"/>
      <c r="AI3698" s="28"/>
      <c r="AJ3698" s="28"/>
    </row>
    <row r="3699" spans="34:36" x14ac:dyDescent="0.25">
      <c r="AH3699" s="25"/>
      <c r="AI3699" s="28"/>
      <c r="AJ3699" s="28"/>
    </row>
    <row r="3700" spans="34:36" x14ac:dyDescent="0.25">
      <c r="AH3700" s="25"/>
      <c r="AI3700" s="28"/>
      <c r="AJ3700" s="28"/>
    </row>
    <row r="3701" spans="34:36" x14ac:dyDescent="0.25">
      <c r="AH3701" s="25"/>
      <c r="AI3701" s="28"/>
      <c r="AJ3701" s="28"/>
    </row>
    <row r="3702" spans="34:36" x14ac:dyDescent="0.25">
      <c r="AH3702" s="25"/>
      <c r="AI3702" s="28"/>
      <c r="AJ3702" s="28"/>
    </row>
    <row r="3703" spans="34:36" x14ac:dyDescent="0.25">
      <c r="AH3703" s="25"/>
      <c r="AI3703" s="28"/>
      <c r="AJ3703" s="28"/>
    </row>
    <row r="3704" spans="34:36" x14ac:dyDescent="0.25">
      <c r="AH3704" s="25"/>
      <c r="AI3704" s="28"/>
      <c r="AJ3704" s="28"/>
    </row>
    <row r="3705" spans="34:36" x14ac:dyDescent="0.25">
      <c r="AH3705" s="25"/>
      <c r="AI3705" s="28"/>
      <c r="AJ3705" s="28"/>
    </row>
    <row r="3706" spans="34:36" x14ac:dyDescent="0.25">
      <c r="AH3706" s="25"/>
      <c r="AI3706" s="28"/>
      <c r="AJ3706" s="28"/>
    </row>
    <row r="3707" spans="34:36" x14ac:dyDescent="0.25">
      <c r="AH3707" s="25"/>
      <c r="AI3707" s="28"/>
      <c r="AJ3707" s="28"/>
    </row>
    <row r="3708" spans="34:36" x14ac:dyDescent="0.25">
      <c r="AH3708" s="25"/>
      <c r="AI3708" s="28"/>
      <c r="AJ3708" s="28"/>
    </row>
    <row r="3709" spans="34:36" x14ac:dyDescent="0.25">
      <c r="AH3709" s="25"/>
      <c r="AI3709" s="28"/>
      <c r="AJ3709" s="28"/>
    </row>
    <row r="3710" spans="34:36" x14ac:dyDescent="0.25">
      <c r="AH3710" s="25"/>
      <c r="AI3710" s="28"/>
      <c r="AJ3710" s="28"/>
    </row>
    <row r="3711" spans="34:36" x14ac:dyDescent="0.25">
      <c r="AH3711" s="25"/>
      <c r="AI3711" s="28"/>
      <c r="AJ3711" s="28"/>
    </row>
    <row r="3712" spans="34:36" x14ac:dyDescent="0.25">
      <c r="AH3712" s="25"/>
      <c r="AI3712" s="28"/>
      <c r="AJ3712" s="28"/>
    </row>
    <row r="3713" spans="34:36" x14ac:dyDescent="0.25">
      <c r="AH3713" s="25"/>
      <c r="AI3713" s="28"/>
      <c r="AJ3713" s="28"/>
    </row>
    <row r="3714" spans="34:36" x14ac:dyDescent="0.25">
      <c r="AH3714" s="25"/>
      <c r="AI3714" s="28"/>
      <c r="AJ3714" s="28"/>
    </row>
    <row r="3715" spans="34:36" x14ac:dyDescent="0.25">
      <c r="AH3715" s="25"/>
      <c r="AI3715" s="28"/>
      <c r="AJ3715" s="28"/>
    </row>
    <row r="3716" spans="34:36" x14ac:dyDescent="0.25">
      <c r="AH3716" s="25"/>
      <c r="AI3716" s="28"/>
      <c r="AJ3716" s="28"/>
    </row>
    <row r="3717" spans="34:36" x14ac:dyDescent="0.25">
      <c r="AH3717" s="25"/>
      <c r="AI3717" s="28"/>
      <c r="AJ3717" s="28"/>
    </row>
    <row r="3718" spans="34:36" x14ac:dyDescent="0.25">
      <c r="AH3718" s="25"/>
      <c r="AI3718" s="28"/>
      <c r="AJ3718" s="28"/>
    </row>
    <row r="3719" spans="34:36" x14ac:dyDescent="0.25">
      <c r="AH3719" s="25"/>
      <c r="AI3719" s="28"/>
      <c r="AJ3719" s="28"/>
    </row>
    <row r="3720" spans="34:36" x14ac:dyDescent="0.25">
      <c r="AH3720" s="25"/>
      <c r="AI3720" s="28"/>
      <c r="AJ3720" s="28"/>
    </row>
    <row r="3721" spans="34:36" x14ac:dyDescent="0.25">
      <c r="AH3721" s="25"/>
      <c r="AI3721" s="28"/>
      <c r="AJ3721" s="28"/>
    </row>
    <row r="3722" spans="34:36" x14ac:dyDescent="0.25">
      <c r="AH3722" s="25"/>
      <c r="AI3722" s="28"/>
      <c r="AJ3722" s="28"/>
    </row>
    <row r="3723" spans="34:36" x14ac:dyDescent="0.25">
      <c r="AH3723" s="25"/>
      <c r="AI3723" s="28"/>
      <c r="AJ3723" s="28"/>
    </row>
    <row r="3724" spans="34:36" x14ac:dyDescent="0.25">
      <c r="AH3724" s="25"/>
      <c r="AI3724" s="28"/>
      <c r="AJ3724" s="28"/>
    </row>
    <row r="3725" spans="34:36" x14ac:dyDescent="0.25">
      <c r="AH3725" s="25"/>
      <c r="AI3725" s="28"/>
      <c r="AJ3725" s="28"/>
    </row>
    <row r="3726" spans="34:36" x14ac:dyDescent="0.25">
      <c r="AH3726" s="25"/>
      <c r="AI3726" s="28"/>
      <c r="AJ3726" s="28"/>
    </row>
    <row r="3727" spans="34:36" x14ac:dyDescent="0.25">
      <c r="AH3727" s="25"/>
      <c r="AI3727" s="28"/>
      <c r="AJ3727" s="28"/>
    </row>
    <row r="3728" spans="34:36" x14ac:dyDescent="0.25">
      <c r="AH3728" s="25"/>
      <c r="AI3728" s="28"/>
      <c r="AJ3728" s="28"/>
    </row>
    <row r="3729" spans="34:36" x14ac:dyDescent="0.25">
      <c r="AH3729" s="25"/>
      <c r="AI3729" s="28"/>
      <c r="AJ3729" s="28"/>
    </row>
    <row r="3730" spans="34:36" x14ac:dyDescent="0.25">
      <c r="AH3730" s="25"/>
      <c r="AI3730" s="28"/>
      <c r="AJ3730" s="28"/>
    </row>
    <row r="3731" spans="34:36" x14ac:dyDescent="0.25">
      <c r="AH3731" s="25"/>
      <c r="AI3731" s="28"/>
      <c r="AJ3731" s="28"/>
    </row>
    <row r="3732" spans="34:36" x14ac:dyDescent="0.25">
      <c r="AH3732" s="25"/>
      <c r="AI3732" s="28"/>
      <c r="AJ3732" s="28"/>
    </row>
    <row r="3733" spans="34:36" x14ac:dyDescent="0.25">
      <c r="AH3733" s="25"/>
      <c r="AI3733" s="28"/>
      <c r="AJ3733" s="28"/>
    </row>
    <row r="3734" spans="34:36" x14ac:dyDescent="0.25">
      <c r="AH3734" s="25"/>
      <c r="AI3734" s="28"/>
      <c r="AJ3734" s="28"/>
    </row>
    <row r="3735" spans="34:36" x14ac:dyDescent="0.25">
      <c r="AH3735" s="25"/>
      <c r="AI3735" s="28"/>
      <c r="AJ3735" s="28"/>
    </row>
    <row r="3736" spans="34:36" x14ac:dyDescent="0.25">
      <c r="AH3736" s="25"/>
      <c r="AI3736" s="28"/>
      <c r="AJ3736" s="28"/>
    </row>
    <row r="3737" spans="34:36" x14ac:dyDescent="0.25">
      <c r="AH3737" s="25"/>
      <c r="AI3737" s="28"/>
      <c r="AJ3737" s="28"/>
    </row>
    <row r="3738" spans="34:36" x14ac:dyDescent="0.25">
      <c r="AH3738" s="25"/>
      <c r="AI3738" s="28"/>
      <c r="AJ3738" s="28"/>
    </row>
    <row r="3739" spans="34:36" x14ac:dyDescent="0.25">
      <c r="AH3739" s="25"/>
      <c r="AI3739" s="28"/>
      <c r="AJ3739" s="28"/>
    </row>
    <row r="3740" spans="34:36" x14ac:dyDescent="0.25">
      <c r="AH3740" s="25"/>
      <c r="AI3740" s="28"/>
      <c r="AJ3740" s="28"/>
    </row>
    <row r="3741" spans="34:36" x14ac:dyDescent="0.25">
      <c r="AH3741" s="25"/>
      <c r="AI3741" s="28"/>
      <c r="AJ3741" s="28"/>
    </row>
    <row r="3742" spans="34:36" x14ac:dyDescent="0.25">
      <c r="AH3742" s="25"/>
      <c r="AI3742" s="28"/>
      <c r="AJ3742" s="28"/>
    </row>
    <row r="3743" spans="34:36" x14ac:dyDescent="0.25">
      <c r="AH3743" s="25"/>
      <c r="AI3743" s="28"/>
      <c r="AJ3743" s="28"/>
    </row>
    <row r="3744" spans="34:36" x14ac:dyDescent="0.25">
      <c r="AH3744" s="25"/>
      <c r="AI3744" s="28"/>
      <c r="AJ3744" s="28"/>
    </row>
    <row r="3745" spans="34:36" x14ac:dyDescent="0.25">
      <c r="AH3745" s="25"/>
      <c r="AI3745" s="28"/>
      <c r="AJ3745" s="28"/>
    </row>
    <row r="3746" spans="34:36" x14ac:dyDescent="0.25">
      <c r="AH3746" s="25"/>
      <c r="AI3746" s="28"/>
      <c r="AJ3746" s="28"/>
    </row>
    <row r="3747" spans="34:36" x14ac:dyDescent="0.25">
      <c r="AH3747" s="25"/>
      <c r="AI3747" s="28"/>
      <c r="AJ3747" s="28"/>
    </row>
    <row r="3748" spans="34:36" x14ac:dyDescent="0.25">
      <c r="AH3748" s="25"/>
      <c r="AI3748" s="28"/>
      <c r="AJ3748" s="28"/>
    </row>
    <row r="3749" spans="34:36" x14ac:dyDescent="0.25">
      <c r="AH3749" s="25"/>
      <c r="AI3749" s="28"/>
      <c r="AJ3749" s="28"/>
    </row>
    <row r="3750" spans="34:36" x14ac:dyDescent="0.25">
      <c r="AH3750" s="25"/>
      <c r="AI3750" s="28"/>
      <c r="AJ3750" s="28"/>
    </row>
    <row r="3751" spans="34:36" x14ac:dyDescent="0.25">
      <c r="AH3751" s="25"/>
      <c r="AI3751" s="28"/>
      <c r="AJ3751" s="28"/>
    </row>
    <row r="3752" spans="34:36" x14ac:dyDescent="0.25">
      <c r="AH3752" s="25"/>
      <c r="AI3752" s="28"/>
      <c r="AJ3752" s="28"/>
    </row>
    <row r="3753" spans="34:36" x14ac:dyDescent="0.25">
      <c r="AH3753" s="25"/>
      <c r="AI3753" s="28"/>
      <c r="AJ3753" s="28"/>
    </row>
    <row r="3754" spans="34:36" x14ac:dyDescent="0.25">
      <c r="AH3754" s="25"/>
      <c r="AI3754" s="28"/>
      <c r="AJ3754" s="28"/>
    </row>
    <row r="3755" spans="34:36" x14ac:dyDescent="0.25">
      <c r="AH3755" s="25"/>
      <c r="AI3755" s="28"/>
      <c r="AJ3755" s="28"/>
    </row>
    <row r="3756" spans="34:36" x14ac:dyDescent="0.25">
      <c r="AH3756" s="25"/>
      <c r="AI3756" s="28"/>
      <c r="AJ3756" s="28"/>
    </row>
    <row r="3757" spans="34:36" x14ac:dyDescent="0.25">
      <c r="AH3757" s="25"/>
      <c r="AI3757" s="28"/>
      <c r="AJ3757" s="28"/>
    </row>
    <row r="3758" spans="34:36" x14ac:dyDescent="0.25">
      <c r="AH3758" s="25"/>
      <c r="AI3758" s="28"/>
      <c r="AJ3758" s="28"/>
    </row>
    <row r="3759" spans="34:36" x14ac:dyDescent="0.25">
      <c r="AH3759" s="25"/>
      <c r="AI3759" s="28"/>
      <c r="AJ3759" s="28"/>
    </row>
    <row r="3760" spans="34:36" x14ac:dyDescent="0.25">
      <c r="AH3760" s="25"/>
      <c r="AI3760" s="28"/>
      <c r="AJ3760" s="28"/>
    </row>
    <row r="3761" spans="34:36" x14ac:dyDescent="0.25">
      <c r="AH3761" s="25"/>
      <c r="AI3761" s="28"/>
      <c r="AJ3761" s="28"/>
    </row>
    <row r="3762" spans="34:36" x14ac:dyDescent="0.25">
      <c r="AH3762" s="25"/>
      <c r="AI3762" s="28"/>
      <c r="AJ3762" s="28"/>
    </row>
    <row r="3763" spans="34:36" x14ac:dyDescent="0.25">
      <c r="AH3763" s="25"/>
      <c r="AI3763" s="28"/>
      <c r="AJ3763" s="28"/>
    </row>
    <row r="3764" spans="34:36" x14ac:dyDescent="0.25">
      <c r="AH3764" s="25"/>
      <c r="AI3764" s="28"/>
      <c r="AJ3764" s="28"/>
    </row>
    <row r="3765" spans="34:36" x14ac:dyDescent="0.25">
      <c r="AH3765" s="25"/>
      <c r="AI3765" s="28"/>
      <c r="AJ3765" s="28"/>
    </row>
    <row r="3766" spans="34:36" x14ac:dyDescent="0.25">
      <c r="AH3766" s="25"/>
      <c r="AI3766" s="28"/>
      <c r="AJ3766" s="28"/>
    </row>
    <row r="3767" spans="34:36" x14ac:dyDescent="0.25">
      <c r="AH3767" s="25"/>
      <c r="AI3767" s="28"/>
      <c r="AJ3767" s="28"/>
    </row>
    <row r="3768" spans="34:36" x14ac:dyDescent="0.25">
      <c r="AH3768" s="25"/>
      <c r="AI3768" s="28"/>
      <c r="AJ3768" s="28"/>
    </row>
    <row r="3769" spans="34:36" x14ac:dyDescent="0.25">
      <c r="AH3769" s="25"/>
      <c r="AI3769" s="28"/>
      <c r="AJ3769" s="28"/>
    </row>
    <row r="3770" spans="34:36" x14ac:dyDescent="0.25">
      <c r="AH3770" s="25"/>
      <c r="AI3770" s="28"/>
      <c r="AJ3770" s="28"/>
    </row>
    <row r="3771" spans="34:36" x14ac:dyDescent="0.25">
      <c r="AH3771" s="25"/>
      <c r="AI3771" s="28"/>
      <c r="AJ3771" s="28"/>
    </row>
    <row r="3772" spans="34:36" x14ac:dyDescent="0.25">
      <c r="AH3772" s="25"/>
      <c r="AI3772" s="28"/>
      <c r="AJ3772" s="28"/>
    </row>
    <row r="3773" spans="34:36" x14ac:dyDescent="0.25">
      <c r="AH3773" s="25"/>
      <c r="AI3773" s="28"/>
      <c r="AJ3773" s="28"/>
    </row>
    <row r="3774" spans="34:36" x14ac:dyDescent="0.25">
      <c r="AH3774" s="25"/>
      <c r="AI3774" s="28"/>
      <c r="AJ3774" s="28"/>
    </row>
    <row r="3775" spans="34:36" x14ac:dyDescent="0.25">
      <c r="AH3775" s="25"/>
      <c r="AI3775" s="28"/>
      <c r="AJ3775" s="28"/>
    </row>
    <row r="3776" spans="34:36" x14ac:dyDescent="0.25">
      <c r="AH3776" s="25"/>
      <c r="AI3776" s="28"/>
      <c r="AJ3776" s="28"/>
    </row>
    <row r="3777" spans="34:36" x14ac:dyDescent="0.25">
      <c r="AH3777" s="25"/>
      <c r="AI3777" s="28"/>
      <c r="AJ3777" s="28"/>
    </row>
    <row r="3778" spans="34:36" x14ac:dyDescent="0.25">
      <c r="AH3778" s="25"/>
      <c r="AI3778" s="28"/>
      <c r="AJ3778" s="28"/>
    </row>
    <row r="3779" spans="34:36" x14ac:dyDescent="0.25">
      <c r="AH3779" s="25"/>
      <c r="AI3779" s="28"/>
      <c r="AJ3779" s="28"/>
    </row>
    <row r="3780" spans="34:36" x14ac:dyDescent="0.25">
      <c r="AH3780" s="25"/>
      <c r="AI3780" s="28"/>
      <c r="AJ3780" s="28"/>
    </row>
    <row r="3781" spans="34:36" x14ac:dyDescent="0.25">
      <c r="AH3781" s="25"/>
      <c r="AI3781" s="28"/>
      <c r="AJ3781" s="28"/>
    </row>
    <row r="3782" spans="34:36" x14ac:dyDescent="0.25">
      <c r="AH3782" s="25"/>
      <c r="AI3782" s="28"/>
      <c r="AJ3782" s="28"/>
    </row>
    <row r="3783" spans="34:36" x14ac:dyDescent="0.25">
      <c r="AH3783" s="25"/>
      <c r="AI3783" s="28"/>
      <c r="AJ3783" s="28"/>
    </row>
    <row r="3784" spans="34:36" x14ac:dyDescent="0.25">
      <c r="AH3784" s="25"/>
      <c r="AI3784" s="28"/>
      <c r="AJ3784" s="28"/>
    </row>
    <row r="3785" spans="34:36" x14ac:dyDescent="0.25">
      <c r="AH3785" s="25"/>
      <c r="AI3785" s="28"/>
      <c r="AJ3785" s="28"/>
    </row>
    <row r="3786" spans="34:36" x14ac:dyDescent="0.25">
      <c r="AH3786" s="25"/>
      <c r="AI3786" s="28"/>
      <c r="AJ3786" s="28"/>
    </row>
    <row r="3787" spans="34:36" x14ac:dyDescent="0.25">
      <c r="AH3787" s="25"/>
      <c r="AI3787" s="28"/>
      <c r="AJ3787" s="28"/>
    </row>
    <row r="3788" spans="34:36" x14ac:dyDescent="0.25">
      <c r="AH3788" s="25"/>
      <c r="AI3788" s="28"/>
      <c r="AJ3788" s="28"/>
    </row>
    <row r="3789" spans="34:36" x14ac:dyDescent="0.25">
      <c r="AH3789" s="25"/>
      <c r="AI3789" s="28"/>
      <c r="AJ3789" s="28"/>
    </row>
    <row r="3790" spans="34:36" x14ac:dyDescent="0.25">
      <c r="AH3790" s="25"/>
      <c r="AI3790" s="28"/>
      <c r="AJ3790" s="28"/>
    </row>
    <row r="3791" spans="34:36" x14ac:dyDescent="0.25">
      <c r="AH3791" s="25"/>
      <c r="AI3791" s="28"/>
      <c r="AJ3791" s="28"/>
    </row>
    <row r="3792" spans="34:36" x14ac:dyDescent="0.25">
      <c r="AH3792" s="25"/>
      <c r="AI3792" s="28"/>
      <c r="AJ3792" s="28"/>
    </row>
    <row r="3793" spans="34:36" x14ac:dyDescent="0.25">
      <c r="AH3793" s="25"/>
      <c r="AI3793" s="28"/>
      <c r="AJ3793" s="28"/>
    </row>
    <row r="3794" spans="34:36" x14ac:dyDescent="0.25">
      <c r="AH3794" s="25"/>
      <c r="AI3794" s="28"/>
      <c r="AJ3794" s="28"/>
    </row>
    <row r="3795" spans="34:36" x14ac:dyDescent="0.25">
      <c r="AH3795" s="25"/>
      <c r="AI3795" s="28"/>
      <c r="AJ3795" s="28"/>
    </row>
    <row r="3796" spans="34:36" x14ac:dyDescent="0.25">
      <c r="AH3796" s="25"/>
      <c r="AI3796" s="28"/>
      <c r="AJ3796" s="28"/>
    </row>
    <row r="3797" spans="34:36" x14ac:dyDescent="0.25">
      <c r="AH3797" s="25"/>
      <c r="AI3797" s="28"/>
      <c r="AJ3797" s="28"/>
    </row>
    <row r="3798" spans="34:36" x14ac:dyDescent="0.25">
      <c r="AH3798" s="25"/>
      <c r="AI3798" s="28"/>
      <c r="AJ3798" s="28"/>
    </row>
    <row r="3799" spans="34:36" x14ac:dyDescent="0.25">
      <c r="AH3799" s="25"/>
      <c r="AI3799" s="28"/>
      <c r="AJ3799" s="28"/>
    </row>
    <row r="3800" spans="34:36" x14ac:dyDescent="0.25">
      <c r="AH3800" s="25"/>
      <c r="AI3800" s="28"/>
      <c r="AJ3800" s="28"/>
    </row>
    <row r="3801" spans="34:36" x14ac:dyDescent="0.25">
      <c r="AH3801" s="25"/>
      <c r="AI3801" s="28"/>
      <c r="AJ3801" s="28"/>
    </row>
    <row r="3802" spans="34:36" x14ac:dyDescent="0.25">
      <c r="AH3802" s="25"/>
      <c r="AI3802" s="28"/>
      <c r="AJ3802" s="28"/>
    </row>
    <row r="3803" spans="34:36" x14ac:dyDescent="0.25">
      <c r="AH3803" s="25"/>
      <c r="AI3803" s="28"/>
      <c r="AJ3803" s="28"/>
    </row>
    <row r="3804" spans="34:36" x14ac:dyDescent="0.25">
      <c r="AH3804" s="25"/>
      <c r="AI3804" s="28"/>
      <c r="AJ3804" s="28"/>
    </row>
    <row r="3805" spans="34:36" x14ac:dyDescent="0.25">
      <c r="AH3805" s="25"/>
      <c r="AI3805" s="28"/>
      <c r="AJ3805" s="28"/>
    </row>
    <row r="3806" spans="34:36" x14ac:dyDescent="0.25">
      <c r="AH3806" s="25"/>
      <c r="AI3806" s="28"/>
      <c r="AJ3806" s="28"/>
    </row>
    <row r="3807" spans="34:36" x14ac:dyDescent="0.25">
      <c r="AH3807" s="25"/>
      <c r="AI3807" s="28"/>
      <c r="AJ3807" s="28"/>
    </row>
    <row r="3808" spans="34:36" x14ac:dyDescent="0.25">
      <c r="AH3808" s="25"/>
      <c r="AI3808" s="28"/>
      <c r="AJ3808" s="28"/>
    </row>
    <row r="3809" spans="34:36" x14ac:dyDescent="0.25">
      <c r="AH3809" s="25"/>
      <c r="AI3809" s="28"/>
      <c r="AJ3809" s="28"/>
    </row>
    <row r="3810" spans="34:36" x14ac:dyDescent="0.25">
      <c r="AH3810" s="25"/>
      <c r="AI3810" s="28"/>
      <c r="AJ3810" s="28"/>
    </row>
    <row r="3811" spans="34:36" x14ac:dyDescent="0.25">
      <c r="AH3811" s="25"/>
      <c r="AI3811" s="28"/>
      <c r="AJ3811" s="28"/>
    </row>
    <row r="3812" spans="34:36" x14ac:dyDescent="0.25">
      <c r="AH3812" s="25"/>
      <c r="AI3812" s="28"/>
      <c r="AJ3812" s="28"/>
    </row>
    <row r="3813" spans="34:36" x14ac:dyDescent="0.25">
      <c r="AH3813" s="25"/>
      <c r="AI3813" s="28"/>
      <c r="AJ3813" s="28"/>
    </row>
    <row r="3814" spans="34:36" x14ac:dyDescent="0.25">
      <c r="AH3814" s="25"/>
      <c r="AI3814" s="28"/>
      <c r="AJ3814" s="28"/>
    </row>
    <row r="3815" spans="34:36" x14ac:dyDescent="0.25">
      <c r="AH3815" s="25"/>
      <c r="AI3815" s="28"/>
      <c r="AJ3815" s="28"/>
    </row>
    <row r="3816" spans="34:36" x14ac:dyDescent="0.25">
      <c r="AH3816" s="25"/>
      <c r="AI3816" s="28"/>
      <c r="AJ3816" s="28"/>
    </row>
    <row r="3817" spans="34:36" x14ac:dyDescent="0.25">
      <c r="AH3817" s="25"/>
      <c r="AI3817" s="28"/>
      <c r="AJ3817" s="28"/>
    </row>
    <row r="3818" spans="34:36" x14ac:dyDescent="0.25">
      <c r="AH3818" s="25"/>
      <c r="AI3818" s="28"/>
      <c r="AJ3818" s="28"/>
    </row>
    <row r="3819" spans="34:36" x14ac:dyDescent="0.25">
      <c r="AH3819" s="25"/>
      <c r="AI3819" s="28"/>
      <c r="AJ3819" s="28"/>
    </row>
    <row r="3820" spans="34:36" x14ac:dyDescent="0.25">
      <c r="AH3820" s="25"/>
      <c r="AI3820" s="28"/>
      <c r="AJ3820" s="28"/>
    </row>
    <row r="3821" spans="34:36" x14ac:dyDescent="0.25">
      <c r="AH3821" s="25"/>
      <c r="AI3821" s="28"/>
      <c r="AJ3821" s="28"/>
    </row>
    <row r="3822" spans="34:36" x14ac:dyDescent="0.25">
      <c r="AH3822" s="25"/>
      <c r="AI3822" s="28"/>
      <c r="AJ3822" s="28"/>
    </row>
    <row r="3823" spans="34:36" x14ac:dyDescent="0.25">
      <c r="AH3823" s="25"/>
      <c r="AI3823" s="28"/>
      <c r="AJ3823" s="28"/>
    </row>
    <row r="3824" spans="34:36" x14ac:dyDescent="0.25">
      <c r="AH3824" s="25"/>
      <c r="AI3824" s="28"/>
      <c r="AJ3824" s="28"/>
    </row>
    <row r="3825" spans="34:36" x14ac:dyDescent="0.25">
      <c r="AH3825" s="25"/>
      <c r="AI3825" s="28"/>
      <c r="AJ3825" s="28"/>
    </row>
    <row r="3826" spans="34:36" x14ac:dyDescent="0.25">
      <c r="AH3826" s="25"/>
      <c r="AI3826" s="28"/>
      <c r="AJ3826" s="28"/>
    </row>
    <row r="3827" spans="34:36" x14ac:dyDescent="0.25">
      <c r="AH3827" s="25"/>
      <c r="AI3827" s="28"/>
      <c r="AJ3827" s="28"/>
    </row>
    <row r="3828" spans="34:36" x14ac:dyDescent="0.25">
      <c r="AH3828" s="25"/>
      <c r="AI3828" s="28"/>
      <c r="AJ3828" s="28"/>
    </row>
    <row r="3829" spans="34:36" x14ac:dyDescent="0.25">
      <c r="AH3829" s="25"/>
      <c r="AI3829" s="28"/>
      <c r="AJ3829" s="28"/>
    </row>
    <row r="3830" spans="34:36" x14ac:dyDescent="0.25">
      <c r="AH3830" s="25"/>
      <c r="AI3830" s="28"/>
      <c r="AJ3830" s="28"/>
    </row>
    <row r="3831" spans="34:36" x14ac:dyDescent="0.25">
      <c r="AH3831" s="25"/>
      <c r="AI3831" s="28"/>
      <c r="AJ3831" s="28"/>
    </row>
    <row r="3832" spans="34:36" x14ac:dyDescent="0.25">
      <c r="AH3832" s="25"/>
      <c r="AI3832" s="28"/>
      <c r="AJ3832" s="28"/>
    </row>
    <row r="3833" spans="34:36" x14ac:dyDescent="0.25">
      <c r="AH3833" s="25"/>
      <c r="AI3833" s="28"/>
      <c r="AJ3833" s="28"/>
    </row>
    <row r="3834" spans="34:36" x14ac:dyDescent="0.25">
      <c r="AH3834" s="25"/>
      <c r="AI3834" s="28"/>
      <c r="AJ3834" s="28"/>
    </row>
    <row r="3835" spans="34:36" x14ac:dyDescent="0.25">
      <c r="AH3835" s="25"/>
      <c r="AI3835" s="28"/>
      <c r="AJ3835" s="28"/>
    </row>
    <row r="3836" spans="34:36" x14ac:dyDescent="0.25">
      <c r="AH3836" s="25"/>
      <c r="AI3836" s="28"/>
      <c r="AJ3836" s="28"/>
    </row>
    <row r="3837" spans="34:36" x14ac:dyDescent="0.25">
      <c r="AH3837" s="25"/>
      <c r="AI3837" s="28"/>
      <c r="AJ3837" s="28"/>
    </row>
    <row r="3838" spans="34:36" x14ac:dyDescent="0.25">
      <c r="AH3838" s="25"/>
      <c r="AI3838" s="28"/>
      <c r="AJ3838" s="28"/>
    </row>
    <row r="3839" spans="34:36" x14ac:dyDescent="0.25">
      <c r="AH3839" s="25"/>
      <c r="AI3839" s="28"/>
      <c r="AJ3839" s="28"/>
    </row>
    <row r="3840" spans="34:36" x14ac:dyDescent="0.25">
      <c r="AH3840" s="25"/>
      <c r="AI3840" s="28"/>
      <c r="AJ3840" s="28"/>
    </row>
    <row r="3841" spans="34:36" x14ac:dyDescent="0.25">
      <c r="AH3841" s="25"/>
      <c r="AI3841" s="28"/>
      <c r="AJ3841" s="28"/>
    </row>
    <row r="3842" spans="34:36" x14ac:dyDescent="0.25">
      <c r="AH3842" s="25"/>
      <c r="AI3842" s="28"/>
      <c r="AJ3842" s="28"/>
    </row>
    <row r="3843" spans="34:36" x14ac:dyDescent="0.25">
      <c r="AH3843" s="25"/>
      <c r="AI3843" s="28"/>
      <c r="AJ3843" s="28"/>
    </row>
    <row r="3844" spans="34:36" x14ac:dyDescent="0.25">
      <c r="AH3844" s="25"/>
      <c r="AI3844" s="28"/>
      <c r="AJ3844" s="28"/>
    </row>
    <row r="3845" spans="34:36" x14ac:dyDescent="0.25">
      <c r="AH3845" s="25"/>
      <c r="AI3845" s="28"/>
      <c r="AJ3845" s="28"/>
    </row>
    <row r="3846" spans="34:36" x14ac:dyDescent="0.25">
      <c r="AH3846" s="25"/>
      <c r="AI3846" s="28"/>
      <c r="AJ3846" s="28"/>
    </row>
    <row r="3847" spans="34:36" x14ac:dyDescent="0.25">
      <c r="AH3847" s="25"/>
      <c r="AI3847" s="28"/>
      <c r="AJ3847" s="28"/>
    </row>
    <row r="3848" spans="34:36" x14ac:dyDescent="0.25">
      <c r="AH3848" s="25"/>
      <c r="AI3848" s="28"/>
      <c r="AJ3848" s="28"/>
    </row>
    <row r="3849" spans="34:36" x14ac:dyDescent="0.25">
      <c r="AH3849" s="25"/>
      <c r="AI3849" s="28"/>
      <c r="AJ3849" s="28"/>
    </row>
    <row r="3850" spans="34:36" x14ac:dyDescent="0.25">
      <c r="AH3850" s="25"/>
      <c r="AI3850" s="28"/>
      <c r="AJ3850" s="28"/>
    </row>
    <row r="3851" spans="34:36" x14ac:dyDescent="0.25">
      <c r="AH3851" s="25"/>
      <c r="AI3851" s="28"/>
      <c r="AJ3851" s="28"/>
    </row>
    <row r="3852" spans="34:36" x14ac:dyDescent="0.25">
      <c r="AH3852" s="25"/>
      <c r="AI3852" s="28"/>
      <c r="AJ3852" s="28"/>
    </row>
    <row r="3853" spans="34:36" x14ac:dyDescent="0.25">
      <c r="AH3853" s="25"/>
      <c r="AI3853" s="28"/>
      <c r="AJ3853" s="28"/>
    </row>
    <row r="3854" spans="34:36" x14ac:dyDescent="0.25">
      <c r="AH3854" s="25"/>
      <c r="AI3854" s="28"/>
      <c r="AJ3854" s="28"/>
    </row>
    <row r="3855" spans="34:36" x14ac:dyDescent="0.25">
      <c r="AH3855" s="25"/>
      <c r="AI3855" s="28"/>
      <c r="AJ3855" s="28"/>
    </row>
    <row r="3856" spans="34:36" x14ac:dyDescent="0.25">
      <c r="AH3856" s="25"/>
      <c r="AI3856" s="28"/>
      <c r="AJ3856" s="28"/>
    </row>
    <row r="3857" spans="34:36" x14ac:dyDescent="0.25">
      <c r="AH3857" s="25"/>
      <c r="AI3857" s="28"/>
      <c r="AJ3857" s="28"/>
    </row>
    <row r="3858" spans="34:36" x14ac:dyDescent="0.25">
      <c r="AH3858" s="25"/>
      <c r="AI3858" s="28"/>
      <c r="AJ3858" s="28"/>
    </row>
    <row r="3859" spans="34:36" x14ac:dyDescent="0.25">
      <c r="AH3859" s="25"/>
      <c r="AI3859" s="28"/>
      <c r="AJ3859" s="28"/>
    </row>
    <row r="3860" spans="34:36" x14ac:dyDescent="0.25">
      <c r="AH3860" s="25"/>
      <c r="AI3860" s="28"/>
      <c r="AJ3860" s="28"/>
    </row>
    <row r="3861" spans="34:36" x14ac:dyDescent="0.25">
      <c r="AH3861" s="25"/>
      <c r="AI3861" s="28"/>
      <c r="AJ3861" s="28"/>
    </row>
    <row r="3862" spans="34:36" x14ac:dyDescent="0.25">
      <c r="AH3862" s="25"/>
      <c r="AI3862" s="28"/>
      <c r="AJ3862" s="28"/>
    </row>
    <row r="3863" spans="34:36" x14ac:dyDescent="0.25">
      <c r="AH3863" s="25"/>
      <c r="AI3863" s="28"/>
      <c r="AJ3863" s="28"/>
    </row>
    <row r="3864" spans="34:36" x14ac:dyDescent="0.25">
      <c r="AH3864" s="25"/>
      <c r="AI3864" s="28"/>
      <c r="AJ3864" s="28"/>
    </row>
    <row r="3865" spans="34:36" x14ac:dyDescent="0.25">
      <c r="AH3865" s="25"/>
      <c r="AI3865" s="28"/>
      <c r="AJ3865" s="28"/>
    </row>
    <row r="3866" spans="34:36" x14ac:dyDescent="0.25">
      <c r="AH3866" s="25"/>
      <c r="AI3866" s="28"/>
      <c r="AJ3866" s="28"/>
    </row>
    <row r="3867" spans="34:36" x14ac:dyDescent="0.25">
      <c r="AH3867" s="25"/>
      <c r="AI3867" s="28"/>
      <c r="AJ3867" s="28"/>
    </row>
    <row r="3868" spans="34:36" x14ac:dyDescent="0.25">
      <c r="AH3868" s="25"/>
      <c r="AI3868" s="28"/>
      <c r="AJ3868" s="28"/>
    </row>
    <row r="3869" spans="34:36" x14ac:dyDescent="0.25">
      <c r="AH3869" s="25"/>
      <c r="AI3869" s="28"/>
      <c r="AJ3869" s="28"/>
    </row>
    <row r="3870" spans="34:36" x14ac:dyDescent="0.25">
      <c r="AH3870" s="25"/>
      <c r="AI3870" s="28"/>
      <c r="AJ3870" s="28"/>
    </row>
    <row r="3871" spans="34:36" x14ac:dyDescent="0.25">
      <c r="AH3871" s="25"/>
      <c r="AI3871" s="28"/>
      <c r="AJ3871" s="28"/>
    </row>
    <row r="3872" spans="34:36" x14ac:dyDescent="0.25">
      <c r="AH3872" s="25"/>
      <c r="AI3872" s="28"/>
      <c r="AJ3872" s="28"/>
    </row>
    <row r="3873" spans="34:36" x14ac:dyDescent="0.25">
      <c r="AH3873" s="25"/>
      <c r="AI3873" s="28"/>
      <c r="AJ3873" s="28"/>
    </row>
    <row r="3874" spans="34:36" x14ac:dyDescent="0.25">
      <c r="AH3874" s="25"/>
      <c r="AI3874" s="28"/>
      <c r="AJ3874" s="28"/>
    </row>
    <row r="3875" spans="34:36" x14ac:dyDescent="0.25">
      <c r="AH3875" s="25"/>
      <c r="AI3875" s="28"/>
      <c r="AJ3875" s="28"/>
    </row>
    <row r="3876" spans="34:36" x14ac:dyDescent="0.25">
      <c r="AH3876" s="25"/>
      <c r="AI3876" s="28"/>
      <c r="AJ3876" s="28"/>
    </row>
    <row r="3877" spans="34:36" x14ac:dyDescent="0.25">
      <c r="AH3877" s="25"/>
      <c r="AI3877" s="28"/>
      <c r="AJ3877" s="28"/>
    </row>
    <row r="3878" spans="34:36" x14ac:dyDescent="0.25">
      <c r="AH3878" s="25"/>
      <c r="AI3878" s="28"/>
      <c r="AJ3878" s="28"/>
    </row>
    <row r="3879" spans="34:36" x14ac:dyDescent="0.25">
      <c r="AH3879" s="25"/>
      <c r="AI3879" s="28"/>
      <c r="AJ3879" s="28"/>
    </row>
    <row r="3880" spans="34:36" x14ac:dyDescent="0.25">
      <c r="AH3880" s="25"/>
      <c r="AI3880" s="28"/>
      <c r="AJ3880" s="28"/>
    </row>
    <row r="3881" spans="34:36" x14ac:dyDescent="0.25">
      <c r="AH3881" s="25"/>
      <c r="AI3881" s="28"/>
      <c r="AJ3881" s="28"/>
    </row>
    <row r="3882" spans="34:36" x14ac:dyDescent="0.25">
      <c r="AH3882" s="25"/>
      <c r="AI3882" s="28"/>
      <c r="AJ3882" s="28"/>
    </row>
    <row r="3883" spans="34:36" x14ac:dyDescent="0.25">
      <c r="AH3883" s="25"/>
      <c r="AI3883" s="28"/>
      <c r="AJ3883" s="28"/>
    </row>
    <row r="3884" spans="34:36" x14ac:dyDescent="0.25">
      <c r="AH3884" s="25"/>
      <c r="AI3884" s="28"/>
      <c r="AJ3884" s="28"/>
    </row>
    <row r="3885" spans="34:36" x14ac:dyDescent="0.25">
      <c r="AH3885" s="25"/>
      <c r="AI3885" s="28"/>
      <c r="AJ3885" s="28"/>
    </row>
    <row r="3886" spans="34:36" x14ac:dyDescent="0.25">
      <c r="AH3886" s="25"/>
      <c r="AI3886" s="28"/>
      <c r="AJ3886" s="28"/>
    </row>
    <row r="3887" spans="34:36" x14ac:dyDescent="0.25">
      <c r="AH3887" s="25"/>
      <c r="AI3887" s="28"/>
      <c r="AJ3887" s="28"/>
    </row>
    <row r="3888" spans="34:36" x14ac:dyDescent="0.25">
      <c r="AH3888" s="25"/>
      <c r="AI3888" s="28"/>
      <c r="AJ3888" s="28"/>
    </row>
    <row r="3889" spans="34:36" x14ac:dyDescent="0.25">
      <c r="AH3889" s="25"/>
      <c r="AI3889" s="28"/>
      <c r="AJ3889" s="28"/>
    </row>
    <row r="3890" spans="34:36" x14ac:dyDescent="0.25">
      <c r="AH3890" s="25"/>
      <c r="AI3890" s="28"/>
      <c r="AJ3890" s="28"/>
    </row>
    <row r="3891" spans="34:36" x14ac:dyDescent="0.25">
      <c r="AH3891" s="25"/>
      <c r="AI3891" s="28"/>
      <c r="AJ3891" s="28"/>
    </row>
    <row r="3892" spans="34:36" x14ac:dyDescent="0.25">
      <c r="AH3892" s="25"/>
      <c r="AI3892" s="28"/>
      <c r="AJ3892" s="28"/>
    </row>
    <row r="3893" spans="34:36" x14ac:dyDescent="0.25">
      <c r="AH3893" s="25"/>
      <c r="AI3893" s="28"/>
      <c r="AJ3893" s="28"/>
    </row>
    <row r="3894" spans="34:36" x14ac:dyDescent="0.25">
      <c r="AH3894" s="25"/>
      <c r="AI3894" s="28"/>
      <c r="AJ3894" s="28"/>
    </row>
    <row r="3895" spans="34:36" x14ac:dyDescent="0.25">
      <c r="AH3895" s="25"/>
      <c r="AI3895" s="28"/>
      <c r="AJ3895" s="28"/>
    </row>
    <row r="3896" spans="34:36" x14ac:dyDescent="0.25">
      <c r="AH3896" s="25"/>
      <c r="AI3896" s="28"/>
      <c r="AJ3896" s="28"/>
    </row>
    <row r="3897" spans="34:36" x14ac:dyDescent="0.25">
      <c r="AH3897" s="25"/>
      <c r="AI3897" s="28"/>
      <c r="AJ3897" s="28"/>
    </row>
    <row r="3898" spans="34:36" x14ac:dyDescent="0.25">
      <c r="AH3898" s="25"/>
      <c r="AI3898" s="28"/>
      <c r="AJ3898" s="28"/>
    </row>
    <row r="3899" spans="34:36" x14ac:dyDescent="0.25">
      <c r="AH3899" s="25"/>
      <c r="AI3899" s="28"/>
      <c r="AJ3899" s="28"/>
    </row>
    <row r="3900" spans="34:36" x14ac:dyDescent="0.25">
      <c r="AH3900" s="25"/>
      <c r="AI3900" s="28"/>
      <c r="AJ3900" s="28"/>
    </row>
    <row r="3901" spans="34:36" x14ac:dyDescent="0.25">
      <c r="AH3901" s="25"/>
      <c r="AI3901" s="28"/>
      <c r="AJ3901" s="28"/>
    </row>
    <row r="3902" spans="34:36" x14ac:dyDescent="0.25">
      <c r="AH3902" s="25"/>
      <c r="AI3902" s="28"/>
      <c r="AJ3902" s="28"/>
    </row>
    <row r="3903" spans="34:36" x14ac:dyDescent="0.25">
      <c r="AH3903" s="25"/>
      <c r="AI3903" s="28"/>
      <c r="AJ3903" s="28"/>
    </row>
    <row r="3904" spans="34:36" x14ac:dyDescent="0.25">
      <c r="AH3904" s="25"/>
      <c r="AI3904" s="28"/>
      <c r="AJ3904" s="28"/>
    </row>
    <row r="3905" spans="34:36" x14ac:dyDescent="0.25">
      <c r="AH3905" s="25"/>
      <c r="AI3905" s="28"/>
      <c r="AJ3905" s="28"/>
    </row>
    <row r="3906" spans="34:36" x14ac:dyDescent="0.25">
      <c r="AH3906" s="25"/>
      <c r="AI3906" s="28"/>
      <c r="AJ3906" s="28"/>
    </row>
    <row r="3907" spans="34:36" x14ac:dyDescent="0.25">
      <c r="AH3907" s="25"/>
      <c r="AI3907" s="28"/>
      <c r="AJ3907" s="28"/>
    </row>
    <row r="3908" spans="34:36" x14ac:dyDescent="0.25">
      <c r="AH3908" s="25"/>
      <c r="AI3908" s="28"/>
      <c r="AJ3908" s="28"/>
    </row>
    <row r="3909" spans="34:36" x14ac:dyDescent="0.25">
      <c r="AH3909" s="25"/>
      <c r="AI3909" s="28"/>
      <c r="AJ3909" s="28"/>
    </row>
    <row r="3910" spans="34:36" x14ac:dyDescent="0.25">
      <c r="AH3910" s="25"/>
      <c r="AI3910" s="28"/>
      <c r="AJ3910" s="28"/>
    </row>
    <row r="3911" spans="34:36" x14ac:dyDescent="0.25">
      <c r="AH3911" s="25"/>
      <c r="AI3911" s="28"/>
      <c r="AJ3911" s="28"/>
    </row>
    <row r="3912" spans="34:36" x14ac:dyDescent="0.25">
      <c r="AH3912" s="25"/>
      <c r="AI3912" s="28"/>
      <c r="AJ3912" s="28"/>
    </row>
    <row r="3913" spans="34:36" x14ac:dyDescent="0.25">
      <c r="AH3913" s="25"/>
      <c r="AI3913" s="28"/>
      <c r="AJ3913" s="28"/>
    </row>
    <row r="3914" spans="34:36" x14ac:dyDescent="0.25">
      <c r="AH3914" s="25"/>
      <c r="AI3914" s="28"/>
      <c r="AJ3914" s="28"/>
    </row>
    <row r="3915" spans="34:36" x14ac:dyDescent="0.25">
      <c r="AH3915" s="25"/>
      <c r="AI3915" s="28"/>
      <c r="AJ3915" s="28"/>
    </row>
    <row r="3916" spans="34:36" x14ac:dyDescent="0.25">
      <c r="AH3916" s="25"/>
      <c r="AI3916" s="28"/>
      <c r="AJ3916" s="28"/>
    </row>
    <row r="3917" spans="34:36" x14ac:dyDescent="0.25">
      <c r="AH3917" s="25"/>
      <c r="AI3917" s="28"/>
      <c r="AJ3917" s="28"/>
    </row>
    <row r="3918" spans="34:36" x14ac:dyDescent="0.25">
      <c r="AH3918" s="25"/>
      <c r="AI3918" s="28"/>
      <c r="AJ3918" s="28"/>
    </row>
    <row r="3919" spans="34:36" x14ac:dyDescent="0.25">
      <c r="AH3919" s="25"/>
      <c r="AI3919" s="28"/>
      <c r="AJ3919" s="28"/>
    </row>
    <row r="3920" spans="34:36" x14ac:dyDescent="0.25">
      <c r="AH3920" s="25"/>
      <c r="AI3920" s="28"/>
      <c r="AJ3920" s="28"/>
    </row>
    <row r="3921" spans="34:36" x14ac:dyDescent="0.25">
      <c r="AH3921" s="25"/>
      <c r="AI3921" s="28"/>
      <c r="AJ3921" s="28"/>
    </row>
    <row r="3922" spans="34:36" x14ac:dyDescent="0.25">
      <c r="AH3922" s="25"/>
      <c r="AI3922" s="28"/>
      <c r="AJ3922" s="28"/>
    </row>
    <row r="3923" spans="34:36" x14ac:dyDescent="0.25">
      <c r="AH3923" s="25"/>
      <c r="AI3923" s="28"/>
      <c r="AJ3923" s="28"/>
    </row>
    <row r="3924" spans="34:36" x14ac:dyDescent="0.25">
      <c r="AH3924" s="25"/>
      <c r="AI3924" s="28"/>
      <c r="AJ3924" s="28"/>
    </row>
    <row r="3925" spans="34:36" x14ac:dyDescent="0.25">
      <c r="AH3925" s="25"/>
      <c r="AI3925" s="28"/>
      <c r="AJ3925" s="28"/>
    </row>
    <row r="3926" spans="34:36" x14ac:dyDescent="0.25">
      <c r="AH3926" s="25"/>
      <c r="AI3926" s="28"/>
      <c r="AJ3926" s="28"/>
    </row>
    <row r="3927" spans="34:36" x14ac:dyDescent="0.25">
      <c r="AH3927" s="25"/>
      <c r="AI3927" s="28"/>
      <c r="AJ3927" s="28"/>
    </row>
    <row r="3928" spans="34:36" x14ac:dyDescent="0.25">
      <c r="AH3928" s="25"/>
      <c r="AI3928" s="28"/>
      <c r="AJ3928" s="28"/>
    </row>
    <row r="3929" spans="34:36" x14ac:dyDescent="0.25">
      <c r="AH3929" s="25"/>
      <c r="AI3929" s="28"/>
      <c r="AJ3929" s="28"/>
    </row>
    <row r="3930" spans="34:36" x14ac:dyDescent="0.25">
      <c r="AH3930" s="25"/>
      <c r="AI3930" s="28"/>
      <c r="AJ3930" s="28"/>
    </row>
    <row r="3931" spans="34:36" x14ac:dyDescent="0.25">
      <c r="AH3931" s="25"/>
      <c r="AI3931" s="28"/>
      <c r="AJ3931" s="28"/>
    </row>
    <row r="3932" spans="34:36" x14ac:dyDescent="0.25">
      <c r="AH3932" s="25"/>
      <c r="AI3932" s="28"/>
      <c r="AJ3932" s="28"/>
    </row>
    <row r="3933" spans="34:36" x14ac:dyDescent="0.25">
      <c r="AH3933" s="25"/>
      <c r="AI3933" s="28"/>
      <c r="AJ3933" s="28"/>
    </row>
    <row r="3934" spans="34:36" x14ac:dyDescent="0.25">
      <c r="AH3934" s="25"/>
      <c r="AI3934" s="28"/>
      <c r="AJ3934" s="28"/>
    </row>
    <row r="3935" spans="34:36" x14ac:dyDescent="0.25">
      <c r="AH3935" s="25"/>
      <c r="AI3935" s="28"/>
      <c r="AJ3935" s="28"/>
    </row>
    <row r="3936" spans="34:36" x14ac:dyDescent="0.25">
      <c r="AH3936" s="25"/>
      <c r="AI3936" s="28"/>
      <c r="AJ3936" s="28"/>
    </row>
    <row r="3937" spans="34:36" x14ac:dyDescent="0.25">
      <c r="AH3937" s="25"/>
      <c r="AI3937" s="28"/>
      <c r="AJ3937" s="28"/>
    </row>
    <row r="3938" spans="34:36" x14ac:dyDescent="0.25">
      <c r="AH3938" s="25"/>
      <c r="AI3938" s="28"/>
      <c r="AJ3938" s="28"/>
    </row>
    <row r="3939" spans="34:36" x14ac:dyDescent="0.25">
      <c r="AH3939" s="25"/>
      <c r="AI3939" s="28"/>
      <c r="AJ3939" s="28"/>
    </row>
    <row r="3940" spans="34:36" x14ac:dyDescent="0.25">
      <c r="AH3940" s="25"/>
      <c r="AI3940" s="28"/>
      <c r="AJ3940" s="28"/>
    </row>
    <row r="3941" spans="34:36" x14ac:dyDescent="0.25">
      <c r="AH3941" s="25"/>
      <c r="AI3941" s="28"/>
      <c r="AJ3941" s="28"/>
    </row>
    <row r="3942" spans="34:36" x14ac:dyDescent="0.25">
      <c r="AH3942" s="25"/>
      <c r="AI3942" s="28"/>
      <c r="AJ3942" s="28"/>
    </row>
    <row r="3943" spans="34:36" x14ac:dyDescent="0.25">
      <c r="AH3943" s="25"/>
      <c r="AI3943" s="28"/>
      <c r="AJ3943" s="28"/>
    </row>
    <row r="3944" spans="34:36" x14ac:dyDescent="0.25">
      <c r="AH3944" s="25"/>
      <c r="AI3944" s="28"/>
      <c r="AJ3944" s="28"/>
    </row>
    <row r="3945" spans="34:36" x14ac:dyDescent="0.25">
      <c r="AH3945" s="25"/>
      <c r="AI3945" s="28"/>
      <c r="AJ3945" s="28"/>
    </row>
    <row r="3946" spans="34:36" x14ac:dyDescent="0.25">
      <c r="AH3946" s="25"/>
      <c r="AI3946" s="28"/>
      <c r="AJ3946" s="28"/>
    </row>
    <row r="3947" spans="34:36" x14ac:dyDescent="0.25">
      <c r="AH3947" s="25"/>
      <c r="AI3947" s="28"/>
      <c r="AJ3947" s="28"/>
    </row>
    <row r="3948" spans="34:36" x14ac:dyDescent="0.25">
      <c r="AH3948" s="25"/>
      <c r="AI3948" s="28"/>
      <c r="AJ3948" s="28"/>
    </row>
    <row r="3949" spans="34:36" x14ac:dyDescent="0.25">
      <c r="AH3949" s="25"/>
      <c r="AI3949" s="28"/>
      <c r="AJ3949" s="28"/>
    </row>
    <row r="3950" spans="34:36" x14ac:dyDescent="0.25">
      <c r="AH3950" s="25"/>
      <c r="AI3950" s="28"/>
      <c r="AJ3950" s="28"/>
    </row>
    <row r="3951" spans="34:36" x14ac:dyDescent="0.25">
      <c r="AH3951" s="25"/>
      <c r="AI3951" s="28"/>
      <c r="AJ3951" s="28"/>
    </row>
    <row r="3952" spans="34:36" x14ac:dyDescent="0.25">
      <c r="AH3952" s="25"/>
      <c r="AI3952" s="28"/>
      <c r="AJ3952" s="28"/>
    </row>
    <row r="3953" spans="34:36" x14ac:dyDescent="0.25">
      <c r="AH3953" s="25"/>
      <c r="AI3953" s="28"/>
      <c r="AJ3953" s="28"/>
    </row>
    <row r="3954" spans="34:36" x14ac:dyDescent="0.25">
      <c r="AH3954" s="25"/>
      <c r="AI3954" s="28"/>
      <c r="AJ3954" s="28"/>
    </row>
    <row r="3955" spans="34:36" x14ac:dyDescent="0.25">
      <c r="AH3955" s="25"/>
      <c r="AI3955" s="28"/>
      <c r="AJ3955" s="28"/>
    </row>
    <row r="3956" spans="34:36" x14ac:dyDescent="0.25">
      <c r="AH3956" s="25"/>
      <c r="AI3956" s="28"/>
      <c r="AJ3956" s="28"/>
    </row>
    <row r="3957" spans="34:36" x14ac:dyDescent="0.25">
      <c r="AH3957" s="25"/>
      <c r="AI3957" s="28"/>
      <c r="AJ3957" s="28"/>
    </row>
    <row r="3958" spans="34:36" x14ac:dyDescent="0.25">
      <c r="AH3958" s="25"/>
      <c r="AI3958" s="28"/>
      <c r="AJ3958" s="28"/>
    </row>
    <row r="3959" spans="34:36" x14ac:dyDescent="0.25">
      <c r="AH3959" s="25"/>
      <c r="AI3959" s="28"/>
      <c r="AJ3959" s="28"/>
    </row>
    <row r="3960" spans="34:36" x14ac:dyDescent="0.25">
      <c r="AH3960" s="25"/>
      <c r="AI3960" s="28"/>
      <c r="AJ3960" s="28"/>
    </row>
    <row r="3961" spans="34:36" x14ac:dyDescent="0.25">
      <c r="AH3961" s="25"/>
      <c r="AI3961" s="28"/>
      <c r="AJ3961" s="28"/>
    </row>
    <row r="3962" spans="34:36" x14ac:dyDescent="0.25">
      <c r="AH3962" s="25"/>
      <c r="AI3962" s="28"/>
      <c r="AJ3962" s="28"/>
    </row>
    <row r="3963" spans="34:36" x14ac:dyDescent="0.25">
      <c r="AH3963" s="25"/>
      <c r="AI3963" s="28"/>
      <c r="AJ3963" s="28"/>
    </row>
    <row r="3964" spans="34:36" x14ac:dyDescent="0.25">
      <c r="AH3964" s="25"/>
      <c r="AI3964" s="28"/>
      <c r="AJ3964" s="28"/>
    </row>
    <row r="3965" spans="34:36" x14ac:dyDescent="0.25">
      <c r="AH3965" s="25"/>
      <c r="AI3965" s="28"/>
      <c r="AJ3965" s="28"/>
    </row>
    <row r="3966" spans="34:36" x14ac:dyDescent="0.25">
      <c r="AH3966" s="25"/>
      <c r="AI3966" s="28"/>
      <c r="AJ3966" s="28"/>
    </row>
    <row r="3967" spans="34:36" x14ac:dyDescent="0.25">
      <c r="AH3967" s="25"/>
      <c r="AI3967" s="28"/>
      <c r="AJ3967" s="28"/>
    </row>
    <row r="3968" spans="34:36" x14ac:dyDescent="0.25">
      <c r="AH3968" s="25"/>
      <c r="AI3968" s="28"/>
      <c r="AJ3968" s="28"/>
    </row>
    <row r="3969" spans="34:36" x14ac:dyDescent="0.25">
      <c r="AH3969" s="25"/>
      <c r="AI3969" s="28"/>
      <c r="AJ3969" s="28"/>
    </row>
    <row r="3970" spans="34:36" x14ac:dyDescent="0.25">
      <c r="AH3970" s="25"/>
      <c r="AI3970" s="28"/>
      <c r="AJ3970" s="28"/>
    </row>
    <row r="3971" spans="34:36" x14ac:dyDescent="0.25">
      <c r="AH3971" s="25"/>
      <c r="AI3971" s="28"/>
      <c r="AJ3971" s="28"/>
    </row>
    <row r="3972" spans="34:36" x14ac:dyDescent="0.25">
      <c r="AH3972" s="25"/>
      <c r="AI3972" s="28"/>
      <c r="AJ3972" s="28"/>
    </row>
    <row r="3973" spans="34:36" x14ac:dyDescent="0.25">
      <c r="AH3973" s="25"/>
      <c r="AI3973" s="28"/>
      <c r="AJ3973" s="28"/>
    </row>
    <row r="3974" spans="34:36" x14ac:dyDescent="0.25">
      <c r="AH3974" s="25"/>
      <c r="AI3974" s="28"/>
      <c r="AJ3974" s="28"/>
    </row>
    <row r="3975" spans="34:36" x14ac:dyDescent="0.25">
      <c r="AH3975" s="25"/>
      <c r="AI3975" s="28"/>
      <c r="AJ3975" s="28"/>
    </row>
    <row r="3976" spans="34:36" x14ac:dyDescent="0.25">
      <c r="AH3976" s="25"/>
      <c r="AI3976" s="28"/>
      <c r="AJ3976" s="28"/>
    </row>
    <row r="3977" spans="34:36" x14ac:dyDescent="0.25">
      <c r="AH3977" s="25"/>
      <c r="AI3977" s="28"/>
      <c r="AJ3977" s="28"/>
    </row>
    <row r="3978" spans="34:36" x14ac:dyDescent="0.25">
      <c r="AH3978" s="25"/>
      <c r="AI3978" s="28"/>
      <c r="AJ3978" s="28"/>
    </row>
    <row r="3979" spans="34:36" x14ac:dyDescent="0.25">
      <c r="AH3979" s="25"/>
      <c r="AI3979" s="28"/>
      <c r="AJ3979" s="28"/>
    </row>
    <row r="3980" spans="34:36" x14ac:dyDescent="0.25">
      <c r="AH3980" s="25"/>
      <c r="AI3980" s="28"/>
      <c r="AJ3980" s="28"/>
    </row>
    <row r="3981" spans="34:36" x14ac:dyDescent="0.25">
      <c r="AH3981" s="25"/>
      <c r="AI3981" s="28"/>
      <c r="AJ3981" s="28"/>
    </row>
    <row r="3982" spans="34:36" x14ac:dyDescent="0.25">
      <c r="AH3982" s="25"/>
      <c r="AI3982" s="28"/>
      <c r="AJ3982" s="28"/>
    </row>
    <row r="3983" spans="34:36" x14ac:dyDescent="0.25">
      <c r="AH3983" s="25"/>
      <c r="AI3983" s="28"/>
      <c r="AJ3983" s="28"/>
    </row>
    <row r="3984" spans="34:36" x14ac:dyDescent="0.25">
      <c r="AH3984" s="25"/>
      <c r="AI3984" s="28"/>
      <c r="AJ3984" s="28"/>
    </row>
    <row r="3985" spans="34:36" x14ac:dyDescent="0.25">
      <c r="AH3985" s="25"/>
      <c r="AI3985" s="28"/>
      <c r="AJ3985" s="28"/>
    </row>
    <row r="3986" spans="34:36" x14ac:dyDescent="0.25">
      <c r="AH3986" s="25"/>
      <c r="AI3986" s="28"/>
      <c r="AJ3986" s="28"/>
    </row>
    <row r="3987" spans="34:36" x14ac:dyDescent="0.25">
      <c r="AH3987" s="25"/>
      <c r="AI3987" s="28"/>
      <c r="AJ3987" s="28"/>
    </row>
    <row r="3988" spans="34:36" x14ac:dyDescent="0.25">
      <c r="AH3988" s="25"/>
      <c r="AI3988" s="28"/>
      <c r="AJ3988" s="28"/>
    </row>
    <row r="3989" spans="34:36" x14ac:dyDescent="0.25">
      <c r="AH3989" s="25"/>
      <c r="AI3989" s="28"/>
      <c r="AJ3989" s="28"/>
    </row>
    <row r="3990" spans="34:36" x14ac:dyDescent="0.25">
      <c r="AH3990" s="25"/>
      <c r="AI3990" s="28"/>
      <c r="AJ3990" s="28"/>
    </row>
    <row r="3991" spans="34:36" x14ac:dyDescent="0.25">
      <c r="AH3991" s="25"/>
      <c r="AI3991" s="28"/>
      <c r="AJ3991" s="28"/>
    </row>
    <row r="3992" spans="34:36" x14ac:dyDescent="0.25">
      <c r="AH3992" s="25"/>
      <c r="AI3992" s="28"/>
      <c r="AJ3992" s="28"/>
    </row>
    <row r="3993" spans="34:36" x14ac:dyDescent="0.25">
      <c r="AH3993" s="25"/>
      <c r="AI3993" s="28"/>
      <c r="AJ3993" s="28"/>
    </row>
    <row r="3994" spans="34:36" x14ac:dyDescent="0.25">
      <c r="AH3994" s="25"/>
      <c r="AI3994" s="28"/>
      <c r="AJ3994" s="28"/>
    </row>
    <row r="3995" spans="34:36" x14ac:dyDescent="0.25">
      <c r="AH3995" s="25"/>
      <c r="AI3995" s="28"/>
      <c r="AJ3995" s="28"/>
    </row>
    <row r="3996" spans="34:36" x14ac:dyDescent="0.25">
      <c r="AH3996" s="25"/>
      <c r="AI3996" s="28"/>
      <c r="AJ3996" s="28"/>
    </row>
    <row r="3997" spans="34:36" x14ac:dyDescent="0.25">
      <c r="AH3997" s="25"/>
      <c r="AI3997" s="28"/>
      <c r="AJ3997" s="28"/>
    </row>
    <row r="3998" spans="34:36" x14ac:dyDescent="0.25">
      <c r="AH3998" s="25"/>
      <c r="AI3998" s="28"/>
      <c r="AJ3998" s="28"/>
    </row>
    <row r="3999" spans="34:36" x14ac:dyDescent="0.25">
      <c r="AH3999" s="25"/>
      <c r="AI3999" s="28"/>
      <c r="AJ3999" s="28"/>
    </row>
    <row r="4000" spans="34:36" x14ac:dyDescent="0.25">
      <c r="AH4000" s="25"/>
      <c r="AI4000" s="28"/>
      <c r="AJ4000" s="28"/>
    </row>
    <row r="4001" spans="34:36" x14ac:dyDescent="0.25">
      <c r="AH4001" s="25"/>
      <c r="AI4001" s="28"/>
      <c r="AJ4001" s="28"/>
    </row>
    <row r="4002" spans="34:36" x14ac:dyDescent="0.25">
      <c r="AH4002" s="25"/>
      <c r="AI4002" s="28"/>
      <c r="AJ4002" s="28"/>
    </row>
    <row r="4003" spans="34:36" x14ac:dyDescent="0.25">
      <c r="AH4003" s="25"/>
      <c r="AI4003" s="28"/>
      <c r="AJ4003" s="28"/>
    </row>
    <row r="4004" spans="34:36" x14ac:dyDescent="0.25">
      <c r="AH4004" s="25"/>
      <c r="AI4004" s="28"/>
      <c r="AJ4004" s="28"/>
    </row>
    <row r="4005" spans="34:36" x14ac:dyDescent="0.25">
      <c r="AH4005" s="25"/>
      <c r="AI4005" s="28"/>
      <c r="AJ4005" s="28"/>
    </row>
    <row r="4006" spans="34:36" x14ac:dyDescent="0.25">
      <c r="AH4006" s="25"/>
      <c r="AI4006" s="28"/>
      <c r="AJ4006" s="28"/>
    </row>
    <row r="4007" spans="34:36" x14ac:dyDescent="0.25">
      <c r="AH4007" s="25"/>
      <c r="AI4007" s="28"/>
      <c r="AJ4007" s="28"/>
    </row>
    <row r="4008" spans="34:36" x14ac:dyDescent="0.25">
      <c r="AH4008" s="25"/>
      <c r="AI4008" s="28"/>
      <c r="AJ4008" s="28"/>
    </row>
    <row r="4009" spans="34:36" x14ac:dyDescent="0.25">
      <c r="AH4009" s="25"/>
      <c r="AI4009" s="28"/>
      <c r="AJ4009" s="28"/>
    </row>
    <row r="4010" spans="34:36" x14ac:dyDescent="0.25">
      <c r="AH4010" s="25"/>
      <c r="AI4010" s="28"/>
      <c r="AJ4010" s="28"/>
    </row>
    <row r="4011" spans="34:36" x14ac:dyDescent="0.25">
      <c r="AH4011" s="25"/>
      <c r="AI4011" s="28"/>
      <c r="AJ4011" s="28"/>
    </row>
    <row r="4012" spans="34:36" x14ac:dyDescent="0.25">
      <c r="AH4012" s="25"/>
      <c r="AI4012" s="28"/>
      <c r="AJ4012" s="28"/>
    </row>
    <row r="4013" spans="34:36" x14ac:dyDescent="0.25">
      <c r="AH4013" s="25"/>
      <c r="AI4013" s="28"/>
      <c r="AJ4013" s="28"/>
    </row>
    <row r="4014" spans="34:36" x14ac:dyDescent="0.25">
      <c r="AH4014" s="25"/>
      <c r="AI4014" s="28"/>
      <c r="AJ4014" s="28"/>
    </row>
    <row r="4015" spans="34:36" x14ac:dyDescent="0.25">
      <c r="AH4015" s="25"/>
      <c r="AI4015" s="28"/>
      <c r="AJ4015" s="28"/>
    </row>
    <row r="4016" spans="34:36" x14ac:dyDescent="0.25">
      <c r="AH4016" s="25"/>
      <c r="AI4016" s="28"/>
      <c r="AJ4016" s="28"/>
    </row>
    <row r="4017" spans="34:36" x14ac:dyDescent="0.25">
      <c r="AH4017" s="25"/>
      <c r="AI4017" s="28"/>
      <c r="AJ4017" s="28"/>
    </row>
    <row r="4018" spans="34:36" x14ac:dyDescent="0.25">
      <c r="AH4018" s="25"/>
      <c r="AI4018" s="28"/>
      <c r="AJ4018" s="28"/>
    </row>
    <row r="4019" spans="34:36" x14ac:dyDescent="0.25">
      <c r="AH4019" s="25"/>
      <c r="AI4019" s="28"/>
      <c r="AJ4019" s="28"/>
    </row>
    <row r="4020" spans="34:36" x14ac:dyDescent="0.25">
      <c r="AH4020" s="25"/>
      <c r="AI4020" s="28"/>
      <c r="AJ4020" s="28"/>
    </row>
    <row r="4021" spans="34:36" x14ac:dyDescent="0.25">
      <c r="AH4021" s="25"/>
      <c r="AI4021" s="28"/>
      <c r="AJ4021" s="28"/>
    </row>
    <row r="4022" spans="34:36" x14ac:dyDescent="0.25">
      <c r="AH4022" s="25"/>
      <c r="AI4022" s="28"/>
      <c r="AJ4022" s="28"/>
    </row>
    <row r="4023" spans="34:36" x14ac:dyDescent="0.25">
      <c r="AH4023" s="25"/>
      <c r="AI4023" s="28"/>
      <c r="AJ4023" s="28"/>
    </row>
    <row r="4024" spans="34:36" x14ac:dyDescent="0.25">
      <c r="AH4024" s="25"/>
      <c r="AI4024" s="28"/>
      <c r="AJ4024" s="28"/>
    </row>
    <row r="4025" spans="34:36" x14ac:dyDescent="0.25">
      <c r="AH4025" s="25"/>
      <c r="AI4025" s="28"/>
      <c r="AJ4025" s="28"/>
    </row>
    <row r="4026" spans="34:36" x14ac:dyDescent="0.25">
      <c r="AH4026" s="25"/>
      <c r="AI4026" s="28"/>
      <c r="AJ4026" s="28"/>
    </row>
    <row r="4027" spans="34:36" x14ac:dyDescent="0.25">
      <c r="AH4027" s="25"/>
      <c r="AI4027" s="28"/>
      <c r="AJ4027" s="28"/>
    </row>
    <row r="4028" spans="34:36" x14ac:dyDescent="0.25">
      <c r="AH4028" s="25"/>
      <c r="AI4028" s="28"/>
      <c r="AJ4028" s="28"/>
    </row>
    <row r="4029" spans="34:36" x14ac:dyDescent="0.25">
      <c r="AH4029" s="25"/>
      <c r="AI4029" s="28"/>
      <c r="AJ4029" s="28"/>
    </row>
    <row r="4030" spans="34:36" x14ac:dyDescent="0.25">
      <c r="AH4030" s="25"/>
      <c r="AI4030" s="28"/>
      <c r="AJ4030" s="28"/>
    </row>
    <row r="4031" spans="34:36" x14ac:dyDescent="0.25">
      <c r="AH4031" s="25"/>
      <c r="AI4031" s="28"/>
      <c r="AJ4031" s="28"/>
    </row>
    <row r="4032" spans="34:36" x14ac:dyDescent="0.25">
      <c r="AH4032" s="25"/>
      <c r="AI4032" s="28"/>
      <c r="AJ4032" s="28"/>
    </row>
    <row r="4033" spans="34:36" x14ac:dyDescent="0.25">
      <c r="AH4033" s="25"/>
      <c r="AI4033" s="28"/>
      <c r="AJ4033" s="28"/>
    </row>
    <row r="4034" spans="34:36" x14ac:dyDescent="0.25">
      <c r="AH4034" s="25"/>
      <c r="AI4034" s="28"/>
      <c r="AJ4034" s="28"/>
    </row>
    <row r="4035" spans="34:36" x14ac:dyDescent="0.25">
      <c r="AH4035" s="25"/>
      <c r="AI4035" s="28"/>
      <c r="AJ4035" s="28"/>
    </row>
    <row r="4036" spans="34:36" x14ac:dyDescent="0.25">
      <c r="AH4036" s="25"/>
      <c r="AI4036" s="28"/>
      <c r="AJ4036" s="28"/>
    </row>
    <row r="4037" spans="34:36" x14ac:dyDescent="0.25">
      <c r="AH4037" s="25"/>
      <c r="AI4037" s="28"/>
      <c r="AJ4037" s="28"/>
    </row>
    <row r="4038" spans="34:36" x14ac:dyDescent="0.25">
      <c r="AH4038" s="25"/>
      <c r="AI4038" s="28"/>
      <c r="AJ4038" s="28"/>
    </row>
    <row r="4039" spans="34:36" x14ac:dyDescent="0.25">
      <c r="AH4039" s="25"/>
      <c r="AI4039" s="28"/>
      <c r="AJ4039" s="28"/>
    </row>
    <row r="4040" spans="34:36" x14ac:dyDescent="0.25">
      <c r="AH4040" s="25"/>
      <c r="AI4040" s="28"/>
      <c r="AJ4040" s="28"/>
    </row>
    <row r="4041" spans="34:36" x14ac:dyDescent="0.25">
      <c r="AH4041" s="25"/>
      <c r="AI4041" s="28"/>
      <c r="AJ4041" s="28"/>
    </row>
    <row r="4042" spans="34:36" x14ac:dyDescent="0.25">
      <c r="AH4042" s="25"/>
      <c r="AI4042" s="28"/>
      <c r="AJ4042" s="28"/>
    </row>
    <row r="4043" spans="34:36" x14ac:dyDescent="0.25">
      <c r="AH4043" s="25"/>
      <c r="AI4043" s="28"/>
      <c r="AJ4043" s="28"/>
    </row>
    <row r="4044" spans="34:36" x14ac:dyDescent="0.25">
      <c r="AH4044" s="25"/>
      <c r="AI4044" s="28"/>
      <c r="AJ4044" s="28"/>
    </row>
    <row r="4045" spans="34:36" x14ac:dyDescent="0.25">
      <c r="AH4045" s="25"/>
      <c r="AI4045" s="28"/>
      <c r="AJ4045" s="28"/>
    </row>
    <row r="4046" spans="34:36" x14ac:dyDescent="0.25">
      <c r="AH4046" s="25"/>
      <c r="AI4046" s="28"/>
      <c r="AJ4046" s="28"/>
    </row>
    <row r="4047" spans="34:36" x14ac:dyDescent="0.25">
      <c r="AH4047" s="25"/>
      <c r="AI4047" s="28"/>
      <c r="AJ4047" s="28"/>
    </row>
    <row r="4048" spans="34:36" x14ac:dyDescent="0.25">
      <c r="AH4048" s="25"/>
      <c r="AI4048" s="28"/>
      <c r="AJ4048" s="28"/>
    </row>
    <row r="4049" spans="34:36" x14ac:dyDescent="0.25">
      <c r="AH4049" s="25"/>
      <c r="AI4049" s="28"/>
      <c r="AJ4049" s="28"/>
    </row>
    <row r="4050" spans="34:36" x14ac:dyDescent="0.25">
      <c r="AH4050" s="25"/>
      <c r="AI4050" s="28"/>
      <c r="AJ4050" s="28"/>
    </row>
    <row r="4051" spans="34:36" x14ac:dyDescent="0.25">
      <c r="AH4051" s="25"/>
      <c r="AI4051" s="28"/>
      <c r="AJ4051" s="28"/>
    </row>
    <row r="4052" spans="34:36" x14ac:dyDescent="0.25">
      <c r="AH4052" s="25"/>
      <c r="AI4052" s="28"/>
      <c r="AJ4052" s="28"/>
    </row>
    <row r="4053" spans="34:36" x14ac:dyDescent="0.25">
      <c r="AH4053" s="25"/>
      <c r="AI4053" s="28"/>
      <c r="AJ4053" s="28"/>
    </row>
    <row r="4054" spans="34:36" x14ac:dyDescent="0.25">
      <c r="AH4054" s="25"/>
      <c r="AI4054" s="28"/>
      <c r="AJ4054" s="28"/>
    </row>
    <row r="4055" spans="34:36" x14ac:dyDescent="0.25">
      <c r="AH4055" s="25"/>
      <c r="AI4055" s="28"/>
      <c r="AJ4055" s="28"/>
    </row>
    <row r="4056" spans="34:36" x14ac:dyDescent="0.25">
      <c r="AH4056" s="25"/>
      <c r="AI4056" s="28"/>
      <c r="AJ4056" s="28"/>
    </row>
    <row r="4057" spans="34:36" x14ac:dyDescent="0.25">
      <c r="AH4057" s="25"/>
      <c r="AI4057" s="28"/>
      <c r="AJ4057" s="28"/>
    </row>
    <row r="4058" spans="34:36" x14ac:dyDescent="0.25">
      <c r="AH4058" s="25"/>
      <c r="AI4058" s="28"/>
      <c r="AJ4058" s="28"/>
    </row>
    <row r="4059" spans="34:36" x14ac:dyDescent="0.25">
      <c r="AH4059" s="25"/>
      <c r="AI4059" s="28"/>
      <c r="AJ4059" s="28"/>
    </row>
    <row r="4060" spans="34:36" x14ac:dyDescent="0.25">
      <c r="AH4060" s="25"/>
      <c r="AI4060" s="28"/>
      <c r="AJ4060" s="28"/>
    </row>
    <row r="4061" spans="34:36" x14ac:dyDescent="0.25">
      <c r="AH4061" s="25"/>
      <c r="AI4061" s="28"/>
      <c r="AJ4061" s="28"/>
    </row>
    <row r="4062" spans="34:36" x14ac:dyDescent="0.25">
      <c r="AH4062" s="25"/>
      <c r="AI4062" s="28"/>
      <c r="AJ4062" s="28"/>
    </row>
    <row r="4063" spans="34:36" x14ac:dyDescent="0.25">
      <c r="AH4063" s="25"/>
      <c r="AI4063" s="28"/>
      <c r="AJ4063" s="28"/>
    </row>
    <row r="4064" spans="34:36" x14ac:dyDescent="0.25">
      <c r="AH4064" s="25"/>
      <c r="AI4064" s="28"/>
      <c r="AJ4064" s="28"/>
    </row>
    <row r="4065" spans="34:36" x14ac:dyDescent="0.25">
      <c r="AH4065" s="25"/>
      <c r="AI4065" s="28"/>
      <c r="AJ4065" s="28"/>
    </row>
    <row r="4066" spans="34:36" x14ac:dyDescent="0.25">
      <c r="AH4066" s="25"/>
      <c r="AI4066" s="28"/>
      <c r="AJ4066" s="28"/>
    </row>
    <row r="4067" spans="34:36" x14ac:dyDescent="0.25">
      <c r="AH4067" s="25"/>
      <c r="AI4067" s="28"/>
      <c r="AJ4067" s="28"/>
    </row>
    <row r="4068" spans="34:36" x14ac:dyDescent="0.25">
      <c r="AH4068" s="25"/>
      <c r="AI4068" s="28"/>
      <c r="AJ4068" s="28"/>
    </row>
    <row r="4069" spans="34:36" x14ac:dyDescent="0.25">
      <c r="AH4069" s="25"/>
      <c r="AI4069" s="28"/>
      <c r="AJ4069" s="28"/>
    </row>
    <row r="4070" spans="34:36" x14ac:dyDescent="0.25">
      <c r="AH4070" s="25"/>
      <c r="AI4070" s="28"/>
      <c r="AJ4070" s="28"/>
    </row>
    <row r="4071" spans="34:36" x14ac:dyDescent="0.25">
      <c r="AH4071" s="25"/>
      <c r="AI4071" s="28"/>
      <c r="AJ4071" s="28"/>
    </row>
    <row r="4072" spans="34:36" x14ac:dyDescent="0.25">
      <c r="AH4072" s="25"/>
      <c r="AI4072" s="28"/>
      <c r="AJ4072" s="28"/>
    </row>
    <row r="4073" spans="34:36" x14ac:dyDescent="0.25">
      <c r="AH4073" s="25"/>
      <c r="AI4073" s="28"/>
      <c r="AJ4073" s="28"/>
    </row>
    <row r="4074" spans="34:36" x14ac:dyDescent="0.25">
      <c r="AH4074" s="25"/>
      <c r="AI4074" s="28"/>
      <c r="AJ4074" s="28"/>
    </row>
    <row r="4075" spans="34:36" x14ac:dyDescent="0.25">
      <c r="AH4075" s="25"/>
      <c r="AI4075" s="28"/>
      <c r="AJ4075" s="28"/>
    </row>
    <row r="4076" spans="34:36" x14ac:dyDescent="0.25">
      <c r="AH4076" s="25"/>
      <c r="AI4076" s="28"/>
      <c r="AJ4076" s="28"/>
    </row>
    <row r="4077" spans="34:36" x14ac:dyDescent="0.25">
      <c r="AH4077" s="25"/>
      <c r="AI4077" s="28"/>
      <c r="AJ4077" s="28"/>
    </row>
    <row r="4078" spans="34:36" x14ac:dyDescent="0.25">
      <c r="AH4078" s="25"/>
      <c r="AI4078" s="28"/>
      <c r="AJ4078" s="28"/>
    </row>
    <row r="4079" spans="34:36" x14ac:dyDescent="0.25">
      <c r="AH4079" s="25"/>
      <c r="AI4079" s="28"/>
      <c r="AJ4079" s="28"/>
    </row>
    <row r="4080" spans="34:36" x14ac:dyDescent="0.25">
      <c r="AH4080" s="25"/>
      <c r="AI4080" s="28"/>
      <c r="AJ4080" s="28"/>
    </row>
    <row r="4081" spans="34:36" x14ac:dyDescent="0.25">
      <c r="AH4081" s="25"/>
      <c r="AI4081" s="28"/>
      <c r="AJ4081" s="28"/>
    </row>
    <row r="4082" spans="34:36" x14ac:dyDescent="0.25">
      <c r="AH4082" s="25"/>
      <c r="AI4082" s="28"/>
      <c r="AJ4082" s="28"/>
    </row>
    <row r="4083" spans="34:36" x14ac:dyDescent="0.25">
      <c r="AH4083" s="25"/>
      <c r="AI4083" s="28"/>
      <c r="AJ4083" s="28"/>
    </row>
    <row r="4084" spans="34:36" x14ac:dyDescent="0.25">
      <c r="AH4084" s="25"/>
      <c r="AI4084" s="28"/>
      <c r="AJ4084" s="28"/>
    </row>
    <row r="4085" spans="34:36" x14ac:dyDescent="0.25">
      <c r="AH4085" s="25"/>
      <c r="AI4085" s="28"/>
      <c r="AJ4085" s="28"/>
    </row>
    <row r="4086" spans="34:36" x14ac:dyDescent="0.25">
      <c r="AH4086" s="25"/>
      <c r="AI4086" s="28"/>
      <c r="AJ4086" s="28"/>
    </row>
    <row r="4087" spans="34:36" x14ac:dyDescent="0.25">
      <c r="AH4087" s="25"/>
      <c r="AI4087" s="28"/>
      <c r="AJ4087" s="28"/>
    </row>
    <row r="4088" spans="34:36" x14ac:dyDescent="0.25">
      <c r="AH4088" s="25"/>
      <c r="AI4088" s="28"/>
      <c r="AJ4088" s="28"/>
    </row>
    <row r="4089" spans="34:36" x14ac:dyDescent="0.25">
      <c r="AH4089" s="25"/>
      <c r="AI4089" s="28"/>
      <c r="AJ4089" s="28"/>
    </row>
    <row r="4090" spans="34:36" x14ac:dyDescent="0.25">
      <c r="AH4090" s="25"/>
      <c r="AI4090" s="28"/>
      <c r="AJ4090" s="28"/>
    </row>
    <row r="4091" spans="34:36" x14ac:dyDescent="0.25">
      <c r="AH4091" s="25"/>
      <c r="AI4091" s="28"/>
      <c r="AJ4091" s="28"/>
    </row>
    <row r="4092" spans="34:36" x14ac:dyDescent="0.25">
      <c r="AH4092" s="25"/>
      <c r="AI4092" s="28"/>
      <c r="AJ4092" s="28"/>
    </row>
    <row r="4093" spans="34:36" x14ac:dyDescent="0.25">
      <c r="AH4093" s="25"/>
      <c r="AI4093" s="28"/>
      <c r="AJ4093" s="28"/>
    </row>
    <row r="4094" spans="34:36" x14ac:dyDescent="0.25">
      <c r="AH4094" s="25"/>
      <c r="AI4094" s="28"/>
      <c r="AJ4094" s="28"/>
    </row>
    <row r="4095" spans="34:36" x14ac:dyDescent="0.25">
      <c r="AH4095" s="25"/>
      <c r="AI4095" s="28"/>
      <c r="AJ4095" s="28"/>
    </row>
    <row r="4096" spans="34:36" x14ac:dyDescent="0.25">
      <c r="AH4096" s="25"/>
      <c r="AI4096" s="28"/>
      <c r="AJ4096" s="28"/>
    </row>
    <row r="4097" spans="34:36" x14ac:dyDescent="0.25">
      <c r="AH4097" s="25"/>
      <c r="AI4097" s="28"/>
      <c r="AJ4097" s="28"/>
    </row>
    <row r="4098" spans="34:36" x14ac:dyDescent="0.25">
      <c r="AH4098" s="25"/>
      <c r="AI4098" s="28"/>
      <c r="AJ4098" s="28"/>
    </row>
    <row r="4099" spans="34:36" x14ac:dyDescent="0.25">
      <c r="AH4099" s="25"/>
      <c r="AI4099" s="28"/>
      <c r="AJ4099" s="28"/>
    </row>
    <row r="4100" spans="34:36" x14ac:dyDescent="0.25">
      <c r="AH4100" s="25"/>
      <c r="AI4100" s="28"/>
      <c r="AJ4100" s="28"/>
    </row>
    <row r="4101" spans="34:36" x14ac:dyDescent="0.25">
      <c r="AH4101" s="25"/>
      <c r="AI4101" s="28"/>
      <c r="AJ4101" s="28"/>
    </row>
    <row r="4102" spans="34:36" x14ac:dyDescent="0.25">
      <c r="AH4102" s="25"/>
      <c r="AI4102" s="28"/>
      <c r="AJ4102" s="28"/>
    </row>
    <row r="4103" spans="34:36" x14ac:dyDescent="0.25">
      <c r="AH4103" s="25"/>
      <c r="AI4103" s="28"/>
      <c r="AJ4103" s="28"/>
    </row>
    <row r="4104" spans="34:36" x14ac:dyDescent="0.25">
      <c r="AH4104" s="25"/>
      <c r="AI4104" s="28"/>
      <c r="AJ4104" s="28"/>
    </row>
    <row r="4105" spans="34:36" x14ac:dyDescent="0.25">
      <c r="AH4105" s="25"/>
      <c r="AI4105" s="28"/>
      <c r="AJ4105" s="28"/>
    </row>
    <row r="4106" spans="34:36" x14ac:dyDescent="0.25">
      <c r="AH4106" s="25"/>
      <c r="AI4106" s="28"/>
      <c r="AJ4106" s="28"/>
    </row>
    <row r="4107" spans="34:36" x14ac:dyDescent="0.25">
      <c r="AH4107" s="25"/>
      <c r="AI4107" s="28"/>
      <c r="AJ4107" s="28"/>
    </row>
    <row r="4108" spans="34:36" x14ac:dyDescent="0.25">
      <c r="AH4108" s="25"/>
      <c r="AI4108" s="28"/>
      <c r="AJ4108" s="28"/>
    </row>
    <row r="4109" spans="34:36" x14ac:dyDescent="0.25">
      <c r="AH4109" s="25"/>
      <c r="AI4109" s="28"/>
      <c r="AJ4109" s="28"/>
    </row>
    <row r="4110" spans="34:36" x14ac:dyDescent="0.25">
      <c r="AH4110" s="25"/>
      <c r="AI4110" s="28"/>
      <c r="AJ4110" s="28"/>
    </row>
    <row r="4111" spans="34:36" x14ac:dyDescent="0.25">
      <c r="AH4111" s="25"/>
      <c r="AI4111" s="28"/>
      <c r="AJ4111" s="28"/>
    </row>
    <row r="4112" spans="34:36" x14ac:dyDescent="0.25">
      <c r="AH4112" s="25"/>
      <c r="AI4112" s="28"/>
      <c r="AJ4112" s="28"/>
    </row>
    <row r="4113" spans="34:36" x14ac:dyDescent="0.25">
      <c r="AH4113" s="25"/>
      <c r="AI4113" s="28"/>
      <c r="AJ4113" s="28"/>
    </row>
    <row r="4114" spans="34:36" x14ac:dyDescent="0.25">
      <c r="AH4114" s="25"/>
      <c r="AI4114" s="28"/>
      <c r="AJ4114" s="28"/>
    </row>
    <row r="4115" spans="34:36" x14ac:dyDescent="0.25">
      <c r="AH4115" s="25"/>
      <c r="AI4115" s="28"/>
      <c r="AJ4115" s="28"/>
    </row>
    <row r="4116" spans="34:36" x14ac:dyDescent="0.25">
      <c r="AH4116" s="25"/>
      <c r="AI4116" s="28"/>
      <c r="AJ4116" s="28"/>
    </row>
    <row r="4117" spans="34:36" x14ac:dyDescent="0.25">
      <c r="AH4117" s="25"/>
      <c r="AI4117" s="28"/>
      <c r="AJ4117" s="28"/>
    </row>
    <row r="4118" spans="34:36" x14ac:dyDescent="0.25">
      <c r="AH4118" s="25"/>
      <c r="AI4118" s="28"/>
      <c r="AJ4118" s="28"/>
    </row>
    <row r="4119" spans="34:36" x14ac:dyDescent="0.25">
      <c r="AH4119" s="25"/>
      <c r="AI4119" s="28"/>
      <c r="AJ4119" s="28"/>
    </row>
    <row r="4120" spans="34:36" x14ac:dyDescent="0.25">
      <c r="AH4120" s="25"/>
      <c r="AI4120" s="28"/>
      <c r="AJ4120" s="28"/>
    </row>
    <row r="4121" spans="34:36" x14ac:dyDescent="0.25">
      <c r="AH4121" s="25"/>
      <c r="AI4121" s="28"/>
      <c r="AJ4121" s="28"/>
    </row>
    <row r="4122" spans="34:36" x14ac:dyDescent="0.25">
      <c r="AH4122" s="25"/>
      <c r="AI4122" s="28"/>
      <c r="AJ4122" s="28"/>
    </row>
    <row r="4123" spans="34:36" x14ac:dyDescent="0.25">
      <c r="AH4123" s="25"/>
      <c r="AI4123" s="28"/>
      <c r="AJ4123" s="28"/>
    </row>
    <row r="4124" spans="34:36" x14ac:dyDescent="0.25">
      <c r="AH4124" s="25"/>
      <c r="AI4124" s="28"/>
      <c r="AJ4124" s="28"/>
    </row>
    <row r="4125" spans="34:36" x14ac:dyDescent="0.25">
      <c r="AH4125" s="25"/>
      <c r="AI4125" s="28"/>
      <c r="AJ4125" s="28"/>
    </row>
    <row r="4126" spans="34:36" x14ac:dyDescent="0.25">
      <c r="AH4126" s="25"/>
      <c r="AI4126" s="28"/>
      <c r="AJ4126" s="28"/>
    </row>
    <row r="4127" spans="34:36" x14ac:dyDescent="0.25">
      <c r="AH4127" s="25"/>
      <c r="AI4127" s="28"/>
      <c r="AJ4127" s="28"/>
    </row>
    <row r="4128" spans="34:36" x14ac:dyDescent="0.25">
      <c r="AH4128" s="25"/>
      <c r="AI4128" s="28"/>
      <c r="AJ4128" s="28"/>
    </row>
    <row r="4129" spans="34:36" x14ac:dyDescent="0.25">
      <c r="AH4129" s="25"/>
      <c r="AI4129" s="28"/>
      <c r="AJ4129" s="28"/>
    </row>
    <row r="4130" spans="34:36" x14ac:dyDescent="0.25">
      <c r="AH4130" s="25"/>
      <c r="AI4130" s="28"/>
      <c r="AJ4130" s="28"/>
    </row>
    <row r="4131" spans="34:36" x14ac:dyDescent="0.25">
      <c r="AH4131" s="25"/>
      <c r="AI4131" s="28"/>
      <c r="AJ4131" s="28"/>
    </row>
    <row r="4132" spans="34:36" x14ac:dyDescent="0.25">
      <c r="AH4132" s="25"/>
      <c r="AI4132" s="28"/>
      <c r="AJ4132" s="28"/>
    </row>
    <row r="4133" spans="34:36" x14ac:dyDescent="0.25">
      <c r="AH4133" s="25"/>
      <c r="AI4133" s="28"/>
      <c r="AJ4133" s="28"/>
    </row>
    <row r="4134" spans="34:36" x14ac:dyDescent="0.25">
      <c r="AH4134" s="25"/>
      <c r="AI4134" s="28"/>
      <c r="AJ4134" s="28"/>
    </row>
    <row r="4135" spans="34:36" x14ac:dyDescent="0.25">
      <c r="AH4135" s="25"/>
      <c r="AI4135" s="28"/>
      <c r="AJ4135" s="28"/>
    </row>
    <row r="4136" spans="34:36" x14ac:dyDescent="0.25">
      <c r="AH4136" s="25"/>
      <c r="AI4136" s="28"/>
      <c r="AJ4136" s="28"/>
    </row>
    <row r="4137" spans="34:36" x14ac:dyDescent="0.25">
      <c r="AH4137" s="25"/>
      <c r="AI4137" s="28"/>
      <c r="AJ4137" s="28"/>
    </row>
    <row r="4138" spans="34:36" x14ac:dyDescent="0.25">
      <c r="AH4138" s="25"/>
      <c r="AI4138" s="28"/>
      <c r="AJ4138" s="28"/>
    </row>
    <row r="4139" spans="34:36" x14ac:dyDescent="0.25">
      <c r="AH4139" s="25"/>
      <c r="AI4139" s="28"/>
      <c r="AJ4139" s="28"/>
    </row>
    <row r="4140" spans="34:36" x14ac:dyDescent="0.25">
      <c r="AH4140" s="25"/>
      <c r="AI4140" s="28"/>
      <c r="AJ4140" s="28"/>
    </row>
    <row r="4141" spans="34:36" x14ac:dyDescent="0.25">
      <c r="AH4141" s="25"/>
      <c r="AI4141" s="28"/>
      <c r="AJ4141" s="28"/>
    </row>
    <row r="4142" spans="34:36" x14ac:dyDescent="0.25">
      <c r="AH4142" s="25"/>
      <c r="AI4142" s="28"/>
      <c r="AJ4142" s="28"/>
    </row>
    <row r="4143" spans="34:36" x14ac:dyDescent="0.25">
      <c r="AH4143" s="25"/>
      <c r="AI4143" s="28"/>
      <c r="AJ4143" s="28"/>
    </row>
    <row r="4144" spans="34:36" x14ac:dyDescent="0.25">
      <c r="AH4144" s="25"/>
      <c r="AI4144" s="28"/>
      <c r="AJ4144" s="28"/>
    </row>
    <row r="4145" spans="34:36" x14ac:dyDescent="0.25">
      <c r="AH4145" s="25"/>
      <c r="AI4145" s="28"/>
      <c r="AJ4145" s="28"/>
    </row>
    <row r="4146" spans="34:36" x14ac:dyDescent="0.25">
      <c r="AH4146" s="25"/>
      <c r="AI4146" s="28"/>
      <c r="AJ4146" s="28"/>
    </row>
    <row r="4147" spans="34:36" x14ac:dyDescent="0.25">
      <c r="AH4147" s="25"/>
      <c r="AI4147" s="28"/>
      <c r="AJ4147" s="28"/>
    </row>
    <row r="4148" spans="34:36" x14ac:dyDescent="0.25">
      <c r="AH4148" s="25"/>
      <c r="AI4148" s="28"/>
      <c r="AJ4148" s="28"/>
    </row>
    <row r="4149" spans="34:36" x14ac:dyDescent="0.25">
      <c r="AH4149" s="25"/>
      <c r="AI4149" s="28"/>
      <c r="AJ4149" s="28"/>
    </row>
    <row r="4150" spans="34:36" x14ac:dyDescent="0.25">
      <c r="AH4150" s="25"/>
      <c r="AI4150" s="28"/>
      <c r="AJ4150" s="28"/>
    </row>
    <row r="4151" spans="34:36" x14ac:dyDescent="0.25">
      <c r="AH4151" s="25"/>
      <c r="AI4151" s="28"/>
      <c r="AJ4151" s="28"/>
    </row>
    <row r="4152" spans="34:36" x14ac:dyDescent="0.25">
      <c r="AH4152" s="25"/>
      <c r="AI4152" s="28"/>
      <c r="AJ4152" s="28"/>
    </row>
    <row r="4153" spans="34:36" x14ac:dyDescent="0.25">
      <c r="AH4153" s="25"/>
      <c r="AI4153" s="28"/>
      <c r="AJ4153" s="28"/>
    </row>
    <row r="4154" spans="34:36" x14ac:dyDescent="0.25">
      <c r="AH4154" s="25"/>
      <c r="AI4154" s="28"/>
      <c r="AJ4154" s="28"/>
    </row>
    <row r="4155" spans="34:36" x14ac:dyDescent="0.25">
      <c r="AH4155" s="25"/>
      <c r="AI4155" s="28"/>
      <c r="AJ4155" s="28"/>
    </row>
    <row r="4156" spans="34:36" x14ac:dyDescent="0.25">
      <c r="AH4156" s="25"/>
      <c r="AI4156" s="28"/>
      <c r="AJ4156" s="28"/>
    </row>
    <row r="4157" spans="34:36" x14ac:dyDescent="0.25">
      <c r="AH4157" s="25"/>
      <c r="AI4157" s="28"/>
      <c r="AJ4157" s="28"/>
    </row>
    <row r="4158" spans="34:36" x14ac:dyDescent="0.25">
      <c r="AH4158" s="25"/>
      <c r="AI4158" s="28"/>
      <c r="AJ4158" s="28"/>
    </row>
    <row r="4159" spans="34:36" x14ac:dyDescent="0.25">
      <c r="AH4159" s="25"/>
      <c r="AI4159" s="28"/>
      <c r="AJ4159" s="28"/>
    </row>
    <row r="4160" spans="34:36" x14ac:dyDescent="0.25">
      <c r="AH4160" s="25"/>
      <c r="AI4160" s="28"/>
      <c r="AJ4160" s="28"/>
    </row>
    <row r="4161" spans="34:36" x14ac:dyDescent="0.25">
      <c r="AH4161" s="25"/>
      <c r="AI4161" s="28"/>
      <c r="AJ4161" s="28"/>
    </row>
    <row r="4162" spans="34:36" x14ac:dyDescent="0.25">
      <c r="AH4162" s="25"/>
      <c r="AI4162" s="28"/>
      <c r="AJ4162" s="28"/>
    </row>
    <row r="4163" spans="34:36" x14ac:dyDescent="0.25">
      <c r="AH4163" s="25"/>
      <c r="AI4163" s="28"/>
      <c r="AJ4163" s="28"/>
    </row>
    <row r="4164" spans="34:36" x14ac:dyDescent="0.25">
      <c r="AH4164" s="25"/>
      <c r="AI4164" s="28"/>
      <c r="AJ4164" s="28"/>
    </row>
    <row r="4165" spans="34:36" x14ac:dyDescent="0.25">
      <c r="AH4165" s="25"/>
      <c r="AI4165" s="28"/>
      <c r="AJ4165" s="28"/>
    </row>
    <row r="4166" spans="34:36" x14ac:dyDescent="0.25">
      <c r="AH4166" s="25"/>
      <c r="AI4166" s="28"/>
      <c r="AJ4166" s="28"/>
    </row>
    <row r="4167" spans="34:36" x14ac:dyDescent="0.25">
      <c r="AH4167" s="25"/>
      <c r="AI4167" s="28"/>
      <c r="AJ4167" s="28"/>
    </row>
    <row r="4168" spans="34:36" x14ac:dyDescent="0.25">
      <c r="AH4168" s="25"/>
      <c r="AI4168" s="28"/>
      <c r="AJ4168" s="28"/>
    </row>
    <row r="4169" spans="34:36" x14ac:dyDescent="0.25">
      <c r="AH4169" s="25"/>
      <c r="AI4169" s="28"/>
      <c r="AJ4169" s="28"/>
    </row>
    <row r="4170" spans="34:36" x14ac:dyDescent="0.25">
      <c r="AH4170" s="25"/>
      <c r="AI4170" s="28"/>
      <c r="AJ4170" s="28"/>
    </row>
    <row r="4171" spans="34:36" x14ac:dyDescent="0.25">
      <c r="AH4171" s="25"/>
      <c r="AI4171" s="28"/>
      <c r="AJ4171" s="28"/>
    </row>
    <row r="4172" spans="34:36" x14ac:dyDescent="0.25">
      <c r="AH4172" s="25"/>
      <c r="AI4172" s="28"/>
      <c r="AJ4172" s="28"/>
    </row>
    <row r="4173" spans="34:36" x14ac:dyDescent="0.25">
      <c r="AH4173" s="25"/>
      <c r="AI4173" s="28"/>
      <c r="AJ4173" s="28"/>
    </row>
    <row r="4174" spans="34:36" x14ac:dyDescent="0.25">
      <c r="AH4174" s="25"/>
      <c r="AI4174" s="28"/>
      <c r="AJ4174" s="28"/>
    </row>
    <row r="4175" spans="34:36" x14ac:dyDescent="0.25">
      <c r="AH4175" s="25"/>
      <c r="AI4175" s="28"/>
      <c r="AJ4175" s="28"/>
    </row>
    <row r="4176" spans="34:36" x14ac:dyDescent="0.25">
      <c r="AH4176" s="25"/>
      <c r="AI4176" s="28"/>
      <c r="AJ4176" s="28"/>
    </row>
    <row r="4177" spans="34:36" x14ac:dyDescent="0.25">
      <c r="AH4177" s="25"/>
      <c r="AI4177" s="28"/>
      <c r="AJ4177" s="28"/>
    </row>
    <row r="4178" spans="34:36" x14ac:dyDescent="0.25">
      <c r="AH4178" s="25"/>
      <c r="AI4178" s="28"/>
      <c r="AJ4178" s="28"/>
    </row>
    <row r="4179" spans="34:36" x14ac:dyDescent="0.25">
      <c r="AH4179" s="25"/>
      <c r="AI4179" s="28"/>
      <c r="AJ4179" s="28"/>
    </row>
    <row r="4180" spans="34:36" x14ac:dyDescent="0.25">
      <c r="AH4180" s="25"/>
      <c r="AI4180" s="28"/>
      <c r="AJ4180" s="28"/>
    </row>
    <row r="4181" spans="34:36" x14ac:dyDescent="0.25">
      <c r="AH4181" s="25"/>
      <c r="AI4181" s="28"/>
      <c r="AJ4181" s="28"/>
    </row>
    <row r="4182" spans="34:36" x14ac:dyDescent="0.25">
      <c r="AH4182" s="25"/>
      <c r="AI4182" s="28"/>
      <c r="AJ4182" s="28"/>
    </row>
    <row r="4183" spans="34:36" x14ac:dyDescent="0.25">
      <c r="AH4183" s="25"/>
      <c r="AI4183" s="28"/>
      <c r="AJ4183" s="28"/>
    </row>
    <row r="4184" spans="34:36" x14ac:dyDescent="0.25">
      <c r="AH4184" s="25"/>
      <c r="AI4184" s="28"/>
      <c r="AJ4184" s="28"/>
    </row>
    <row r="4185" spans="34:36" x14ac:dyDescent="0.25">
      <c r="AH4185" s="25"/>
      <c r="AI4185" s="28"/>
      <c r="AJ4185" s="28"/>
    </row>
    <row r="4186" spans="34:36" x14ac:dyDescent="0.25">
      <c r="AH4186" s="25"/>
      <c r="AI4186" s="28"/>
      <c r="AJ4186" s="28"/>
    </row>
    <row r="4187" spans="34:36" x14ac:dyDescent="0.25">
      <c r="AH4187" s="25"/>
      <c r="AI4187" s="28"/>
      <c r="AJ4187" s="28"/>
    </row>
    <row r="4188" spans="34:36" x14ac:dyDescent="0.25">
      <c r="AH4188" s="25"/>
      <c r="AI4188" s="28"/>
      <c r="AJ4188" s="28"/>
    </row>
    <row r="4189" spans="34:36" x14ac:dyDescent="0.25">
      <c r="AH4189" s="25"/>
      <c r="AI4189" s="28"/>
      <c r="AJ4189" s="28"/>
    </row>
    <row r="4190" spans="34:36" x14ac:dyDescent="0.25">
      <c r="AH4190" s="25"/>
      <c r="AI4190" s="28"/>
      <c r="AJ4190" s="28"/>
    </row>
    <row r="4191" spans="34:36" x14ac:dyDescent="0.25">
      <c r="AH4191" s="25"/>
      <c r="AI4191" s="28"/>
      <c r="AJ4191" s="28"/>
    </row>
    <row r="4192" spans="34:36" x14ac:dyDescent="0.25">
      <c r="AH4192" s="25"/>
      <c r="AI4192" s="28"/>
      <c r="AJ4192" s="28"/>
    </row>
    <row r="4193" spans="34:36" x14ac:dyDescent="0.25">
      <c r="AH4193" s="25"/>
      <c r="AI4193" s="28"/>
      <c r="AJ4193" s="28"/>
    </row>
    <row r="4194" spans="34:36" x14ac:dyDescent="0.25">
      <c r="AH4194" s="25"/>
      <c r="AI4194" s="28"/>
      <c r="AJ4194" s="28"/>
    </row>
    <row r="4195" spans="34:36" x14ac:dyDescent="0.25">
      <c r="AH4195" s="25"/>
      <c r="AI4195" s="28"/>
      <c r="AJ4195" s="28"/>
    </row>
    <row r="4196" spans="34:36" x14ac:dyDescent="0.25">
      <c r="AH4196" s="25"/>
      <c r="AI4196" s="28"/>
      <c r="AJ4196" s="28"/>
    </row>
    <row r="4197" spans="34:36" x14ac:dyDescent="0.25">
      <c r="AH4197" s="25"/>
      <c r="AI4197" s="28"/>
      <c r="AJ4197" s="28"/>
    </row>
    <row r="4198" spans="34:36" x14ac:dyDescent="0.25">
      <c r="AH4198" s="25"/>
      <c r="AI4198" s="28"/>
      <c r="AJ4198" s="28"/>
    </row>
    <row r="4199" spans="34:36" x14ac:dyDescent="0.25">
      <c r="AH4199" s="25"/>
      <c r="AI4199" s="28"/>
      <c r="AJ4199" s="28"/>
    </row>
    <row r="4200" spans="34:36" x14ac:dyDescent="0.25">
      <c r="AH4200" s="25"/>
      <c r="AI4200" s="28"/>
      <c r="AJ4200" s="28"/>
    </row>
    <row r="4201" spans="34:36" x14ac:dyDescent="0.25">
      <c r="AH4201" s="25"/>
      <c r="AI4201" s="28"/>
      <c r="AJ4201" s="28"/>
    </row>
    <row r="4202" spans="34:36" x14ac:dyDescent="0.25">
      <c r="AH4202" s="25"/>
      <c r="AI4202" s="28"/>
      <c r="AJ4202" s="28"/>
    </row>
    <row r="4203" spans="34:36" x14ac:dyDescent="0.25">
      <c r="AH4203" s="25"/>
      <c r="AI4203" s="28"/>
      <c r="AJ4203" s="28"/>
    </row>
    <row r="4204" spans="34:36" x14ac:dyDescent="0.25">
      <c r="AH4204" s="25"/>
      <c r="AI4204" s="28"/>
      <c r="AJ4204" s="28"/>
    </row>
    <row r="4205" spans="34:36" x14ac:dyDescent="0.25">
      <c r="AH4205" s="25"/>
      <c r="AI4205" s="28"/>
      <c r="AJ4205" s="28"/>
    </row>
    <row r="4206" spans="34:36" x14ac:dyDescent="0.25">
      <c r="AH4206" s="25"/>
      <c r="AI4206" s="28"/>
      <c r="AJ4206" s="28"/>
    </row>
    <row r="4207" spans="34:36" x14ac:dyDescent="0.25">
      <c r="AH4207" s="25"/>
      <c r="AI4207" s="28"/>
      <c r="AJ4207" s="28"/>
    </row>
    <row r="4208" spans="34:36" x14ac:dyDescent="0.25">
      <c r="AH4208" s="25"/>
      <c r="AI4208" s="28"/>
      <c r="AJ4208" s="28"/>
    </row>
    <row r="4209" spans="34:36" x14ac:dyDescent="0.25">
      <c r="AH4209" s="25"/>
      <c r="AI4209" s="28"/>
      <c r="AJ4209" s="28"/>
    </row>
    <row r="4210" spans="34:36" x14ac:dyDescent="0.25">
      <c r="AH4210" s="25"/>
      <c r="AI4210" s="28"/>
      <c r="AJ4210" s="28"/>
    </row>
    <row r="4211" spans="34:36" x14ac:dyDescent="0.25">
      <c r="AH4211" s="25"/>
      <c r="AI4211" s="28"/>
      <c r="AJ4211" s="28"/>
    </row>
    <row r="4212" spans="34:36" x14ac:dyDescent="0.25">
      <c r="AH4212" s="25"/>
      <c r="AI4212" s="28"/>
      <c r="AJ4212" s="28"/>
    </row>
    <row r="4213" spans="34:36" x14ac:dyDescent="0.25">
      <c r="AH4213" s="25"/>
      <c r="AI4213" s="28"/>
      <c r="AJ4213" s="28"/>
    </row>
    <row r="4214" spans="34:36" x14ac:dyDescent="0.25">
      <c r="AH4214" s="25"/>
      <c r="AI4214" s="28"/>
      <c r="AJ4214" s="28"/>
    </row>
    <row r="4215" spans="34:36" x14ac:dyDescent="0.25">
      <c r="AH4215" s="25"/>
      <c r="AI4215" s="28"/>
      <c r="AJ4215" s="28"/>
    </row>
    <row r="4216" spans="34:36" x14ac:dyDescent="0.25">
      <c r="AH4216" s="25"/>
      <c r="AI4216" s="28"/>
      <c r="AJ4216" s="28"/>
    </row>
    <row r="4217" spans="34:36" x14ac:dyDescent="0.25">
      <c r="AH4217" s="25"/>
      <c r="AI4217" s="28"/>
      <c r="AJ4217" s="28"/>
    </row>
    <row r="4218" spans="34:36" x14ac:dyDescent="0.25">
      <c r="AH4218" s="25"/>
      <c r="AI4218" s="28"/>
      <c r="AJ4218" s="28"/>
    </row>
    <row r="4219" spans="34:36" x14ac:dyDescent="0.25">
      <c r="AH4219" s="25"/>
      <c r="AI4219" s="28"/>
      <c r="AJ4219" s="28"/>
    </row>
    <row r="4220" spans="34:36" x14ac:dyDescent="0.25">
      <c r="AH4220" s="25"/>
      <c r="AI4220" s="28"/>
      <c r="AJ4220" s="28"/>
    </row>
    <row r="4221" spans="34:36" x14ac:dyDescent="0.25">
      <c r="AH4221" s="25"/>
      <c r="AI4221" s="28"/>
      <c r="AJ4221" s="28"/>
    </row>
    <row r="4222" spans="34:36" x14ac:dyDescent="0.25">
      <c r="AH4222" s="25"/>
      <c r="AI4222" s="28"/>
      <c r="AJ4222" s="28"/>
    </row>
    <row r="4223" spans="34:36" x14ac:dyDescent="0.25">
      <c r="AH4223" s="25"/>
      <c r="AI4223" s="28"/>
      <c r="AJ4223" s="28"/>
    </row>
    <row r="4224" spans="34:36" x14ac:dyDescent="0.25">
      <c r="AH4224" s="25"/>
      <c r="AI4224" s="28"/>
      <c r="AJ4224" s="28"/>
    </row>
    <row r="4225" spans="34:36" x14ac:dyDescent="0.25">
      <c r="AH4225" s="25"/>
      <c r="AI4225" s="28"/>
      <c r="AJ4225" s="28"/>
    </row>
    <row r="4226" spans="34:36" x14ac:dyDescent="0.25">
      <c r="AH4226" s="25"/>
      <c r="AI4226" s="28"/>
      <c r="AJ4226" s="28"/>
    </row>
    <row r="4227" spans="34:36" x14ac:dyDescent="0.25">
      <c r="AH4227" s="25"/>
      <c r="AI4227" s="28"/>
      <c r="AJ4227" s="28"/>
    </row>
    <row r="4228" spans="34:36" x14ac:dyDescent="0.25">
      <c r="AH4228" s="25"/>
      <c r="AI4228" s="28"/>
      <c r="AJ4228" s="28"/>
    </row>
    <row r="4229" spans="34:36" x14ac:dyDescent="0.25">
      <c r="AH4229" s="25"/>
      <c r="AI4229" s="28"/>
      <c r="AJ4229" s="28"/>
    </row>
    <row r="4230" spans="34:36" x14ac:dyDescent="0.25">
      <c r="AH4230" s="25"/>
      <c r="AI4230" s="28"/>
      <c r="AJ4230" s="28"/>
    </row>
    <row r="4231" spans="34:36" x14ac:dyDescent="0.25">
      <c r="AH4231" s="25"/>
      <c r="AI4231" s="28"/>
      <c r="AJ4231" s="28"/>
    </row>
    <row r="4232" spans="34:36" x14ac:dyDescent="0.25">
      <c r="AH4232" s="25"/>
      <c r="AI4232" s="28"/>
      <c r="AJ4232" s="28"/>
    </row>
    <row r="4233" spans="34:36" x14ac:dyDescent="0.25">
      <c r="AH4233" s="25"/>
      <c r="AI4233" s="28"/>
      <c r="AJ4233" s="28"/>
    </row>
    <row r="4234" spans="34:36" x14ac:dyDescent="0.25">
      <c r="AH4234" s="25"/>
      <c r="AI4234" s="28"/>
      <c r="AJ4234" s="28"/>
    </row>
    <row r="4235" spans="34:36" x14ac:dyDescent="0.25">
      <c r="AH4235" s="25"/>
      <c r="AI4235" s="28"/>
      <c r="AJ4235" s="28"/>
    </row>
    <row r="4236" spans="34:36" x14ac:dyDescent="0.25">
      <c r="AH4236" s="25"/>
      <c r="AI4236" s="28"/>
      <c r="AJ4236" s="28"/>
    </row>
    <row r="4237" spans="34:36" x14ac:dyDescent="0.25">
      <c r="AH4237" s="25"/>
      <c r="AI4237" s="28"/>
      <c r="AJ4237" s="28"/>
    </row>
    <row r="4238" spans="34:36" x14ac:dyDescent="0.25">
      <c r="AH4238" s="25"/>
      <c r="AI4238" s="28"/>
      <c r="AJ4238" s="28"/>
    </row>
    <row r="4239" spans="34:36" x14ac:dyDescent="0.25">
      <c r="AH4239" s="25"/>
      <c r="AI4239" s="28"/>
      <c r="AJ4239" s="28"/>
    </row>
    <row r="4240" spans="34:36" x14ac:dyDescent="0.25">
      <c r="AH4240" s="25"/>
      <c r="AI4240" s="28"/>
      <c r="AJ4240" s="28"/>
    </row>
    <row r="4241" spans="34:36" x14ac:dyDescent="0.25">
      <c r="AH4241" s="25"/>
      <c r="AI4241" s="28"/>
      <c r="AJ4241" s="28"/>
    </row>
    <row r="4242" spans="34:36" x14ac:dyDescent="0.25">
      <c r="AH4242" s="25"/>
      <c r="AI4242" s="28"/>
      <c r="AJ4242" s="28"/>
    </row>
    <row r="4243" spans="34:36" x14ac:dyDescent="0.25">
      <c r="AH4243" s="25"/>
      <c r="AI4243" s="28"/>
      <c r="AJ4243" s="28"/>
    </row>
    <row r="4244" spans="34:36" x14ac:dyDescent="0.25">
      <c r="AH4244" s="25"/>
      <c r="AI4244" s="28"/>
      <c r="AJ4244" s="28"/>
    </row>
    <row r="4245" spans="34:36" x14ac:dyDescent="0.25">
      <c r="AH4245" s="25"/>
      <c r="AI4245" s="28"/>
      <c r="AJ4245" s="28"/>
    </row>
    <row r="4246" spans="34:36" x14ac:dyDescent="0.25">
      <c r="AH4246" s="25"/>
      <c r="AI4246" s="28"/>
      <c r="AJ4246" s="28"/>
    </row>
    <row r="4247" spans="34:36" x14ac:dyDescent="0.25">
      <c r="AH4247" s="25"/>
      <c r="AI4247" s="28"/>
      <c r="AJ4247" s="28"/>
    </row>
    <row r="4248" spans="34:36" x14ac:dyDescent="0.25">
      <c r="AH4248" s="25"/>
      <c r="AI4248" s="28"/>
      <c r="AJ4248" s="28"/>
    </row>
    <row r="4249" spans="34:36" x14ac:dyDescent="0.25">
      <c r="AH4249" s="25"/>
      <c r="AI4249" s="28"/>
      <c r="AJ4249" s="28"/>
    </row>
    <row r="4250" spans="34:36" x14ac:dyDescent="0.25">
      <c r="AH4250" s="25"/>
      <c r="AI4250" s="28"/>
      <c r="AJ4250" s="28"/>
    </row>
    <row r="4251" spans="34:36" x14ac:dyDescent="0.25">
      <c r="AH4251" s="25"/>
      <c r="AI4251" s="28"/>
      <c r="AJ4251" s="28"/>
    </row>
    <row r="4252" spans="34:36" x14ac:dyDescent="0.25">
      <c r="AH4252" s="25"/>
      <c r="AI4252" s="28"/>
      <c r="AJ4252" s="28"/>
    </row>
    <row r="4253" spans="34:36" x14ac:dyDescent="0.25">
      <c r="AH4253" s="25"/>
      <c r="AI4253" s="28"/>
      <c r="AJ4253" s="28"/>
    </row>
    <row r="4254" spans="34:36" x14ac:dyDescent="0.25">
      <c r="AH4254" s="25"/>
      <c r="AI4254" s="28"/>
      <c r="AJ4254" s="28"/>
    </row>
    <row r="4255" spans="34:36" x14ac:dyDescent="0.25">
      <c r="AH4255" s="25"/>
      <c r="AI4255" s="28"/>
      <c r="AJ4255" s="28"/>
    </row>
    <row r="4256" spans="34:36" x14ac:dyDescent="0.25">
      <c r="AH4256" s="25"/>
      <c r="AI4256" s="28"/>
      <c r="AJ4256" s="28"/>
    </row>
    <row r="4257" spans="34:36" x14ac:dyDescent="0.25">
      <c r="AH4257" s="25"/>
      <c r="AI4257" s="28"/>
      <c r="AJ4257" s="28"/>
    </row>
    <row r="4258" spans="34:36" x14ac:dyDescent="0.25">
      <c r="AH4258" s="25"/>
      <c r="AI4258" s="28"/>
      <c r="AJ4258" s="28"/>
    </row>
    <row r="4259" spans="34:36" x14ac:dyDescent="0.25">
      <c r="AH4259" s="25"/>
      <c r="AI4259" s="28"/>
      <c r="AJ4259" s="28"/>
    </row>
    <row r="4260" spans="34:36" x14ac:dyDescent="0.25">
      <c r="AH4260" s="25"/>
      <c r="AI4260" s="28"/>
      <c r="AJ4260" s="28"/>
    </row>
    <row r="4261" spans="34:36" x14ac:dyDescent="0.25">
      <c r="AH4261" s="25"/>
      <c r="AI4261" s="28"/>
      <c r="AJ4261" s="28"/>
    </row>
    <row r="4262" spans="34:36" x14ac:dyDescent="0.25">
      <c r="AH4262" s="25"/>
      <c r="AI4262" s="28"/>
      <c r="AJ4262" s="28"/>
    </row>
    <row r="4263" spans="34:36" x14ac:dyDescent="0.25">
      <c r="AH4263" s="25"/>
      <c r="AI4263" s="28"/>
      <c r="AJ4263" s="28"/>
    </row>
    <row r="4264" spans="34:36" x14ac:dyDescent="0.25">
      <c r="AH4264" s="25"/>
      <c r="AI4264" s="28"/>
      <c r="AJ4264" s="28"/>
    </row>
    <row r="4265" spans="34:36" x14ac:dyDescent="0.25">
      <c r="AH4265" s="25"/>
      <c r="AI4265" s="28"/>
      <c r="AJ4265" s="28"/>
    </row>
    <row r="4266" spans="34:36" x14ac:dyDescent="0.25">
      <c r="AH4266" s="25"/>
      <c r="AI4266" s="28"/>
      <c r="AJ4266" s="28"/>
    </row>
    <row r="4267" spans="34:36" x14ac:dyDescent="0.25">
      <c r="AH4267" s="25"/>
      <c r="AI4267" s="28"/>
      <c r="AJ4267" s="28"/>
    </row>
    <row r="4268" spans="34:36" x14ac:dyDescent="0.25">
      <c r="AH4268" s="25"/>
      <c r="AI4268" s="28"/>
      <c r="AJ4268" s="28"/>
    </row>
    <row r="4269" spans="34:36" x14ac:dyDescent="0.25">
      <c r="AH4269" s="25"/>
      <c r="AI4269" s="28"/>
      <c r="AJ4269" s="28"/>
    </row>
    <row r="4270" spans="34:36" x14ac:dyDescent="0.25">
      <c r="AH4270" s="25"/>
      <c r="AI4270" s="28"/>
      <c r="AJ4270" s="28"/>
    </row>
    <row r="4271" spans="34:36" x14ac:dyDescent="0.25">
      <c r="AH4271" s="25"/>
      <c r="AI4271" s="28"/>
      <c r="AJ4271" s="28"/>
    </row>
    <row r="4272" spans="34:36" x14ac:dyDescent="0.25">
      <c r="AH4272" s="25"/>
      <c r="AI4272" s="28"/>
      <c r="AJ4272" s="28"/>
    </row>
    <row r="4273" spans="34:36" x14ac:dyDescent="0.25">
      <c r="AH4273" s="25"/>
      <c r="AI4273" s="28"/>
      <c r="AJ4273" s="28"/>
    </row>
    <row r="4274" spans="34:36" x14ac:dyDescent="0.25">
      <c r="AH4274" s="25"/>
      <c r="AI4274" s="28"/>
      <c r="AJ4274" s="28"/>
    </row>
    <row r="4275" spans="34:36" x14ac:dyDescent="0.25">
      <c r="AH4275" s="25"/>
      <c r="AI4275" s="28"/>
      <c r="AJ4275" s="28"/>
    </row>
    <row r="4276" spans="34:36" x14ac:dyDescent="0.25">
      <c r="AH4276" s="25"/>
      <c r="AI4276" s="28"/>
      <c r="AJ4276" s="28"/>
    </row>
    <row r="4277" spans="34:36" x14ac:dyDescent="0.25">
      <c r="AH4277" s="25"/>
      <c r="AI4277" s="28"/>
      <c r="AJ4277" s="28"/>
    </row>
    <row r="4278" spans="34:36" x14ac:dyDescent="0.25">
      <c r="AH4278" s="25"/>
      <c r="AI4278" s="28"/>
      <c r="AJ4278" s="28"/>
    </row>
    <row r="4279" spans="34:36" x14ac:dyDescent="0.25">
      <c r="AH4279" s="25"/>
      <c r="AI4279" s="28"/>
      <c r="AJ4279" s="28"/>
    </row>
    <row r="4280" spans="34:36" x14ac:dyDescent="0.25">
      <c r="AH4280" s="25"/>
      <c r="AI4280" s="28"/>
      <c r="AJ4280" s="28"/>
    </row>
    <row r="4281" spans="34:36" x14ac:dyDescent="0.25">
      <c r="AH4281" s="25"/>
      <c r="AI4281" s="28"/>
      <c r="AJ4281" s="28"/>
    </row>
    <row r="4282" spans="34:36" x14ac:dyDescent="0.25">
      <c r="AH4282" s="25"/>
      <c r="AI4282" s="28"/>
      <c r="AJ4282" s="28"/>
    </row>
    <row r="4283" spans="34:36" x14ac:dyDescent="0.25">
      <c r="AH4283" s="25"/>
      <c r="AI4283" s="28"/>
      <c r="AJ4283" s="28"/>
    </row>
    <row r="4284" spans="34:36" x14ac:dyDescent="0.25">
      <c r="AH4284" s="25"/>
      <c r="AI4284" s="28"/>
      <c r="AJ4284" s="28"/>
    </row>
    <row r="4285" spans="34:36" x14ac:dyDescent="0.25">
      <c r="AH4285" s="25"/>
      <c r="AI4285" s="28"/>
      <c r="AJ4285" s="28"/>
    </row>
    <row r="4286" spans="34:36" x14ac:dyDescent="0.25">
      <c r="AH4286" s="25"/>
      <c r="AI4286" s="28"/>
      <c r="AJ4286" s="28"/>
    </row>
    <row r="4287" spans="34:36" x14ac:dyDescent="0.25">
      <c r="AH4287" s="25"/>
      <c r="AI4287" s="28"/>
      <c r="AJ4287" s="28"/>
    </row>
    <row r="4288" spans="34:36" x14ac:dyDescent="0.25">
      <c r="AH4288" s="25"/>
      <c r="AI4288" s="28"/>
      <c r="AJ4288" s="28"/>
    </row>
    <row r="4289" spans="34:36" x14ac:dyDescent="0.25">
      <c r="AH4289" s="25"/>
      <c r="AI4289" s="28"/>
      <c r="AJ4289" s="28"/>
    </row>
    <row r="4290" spans="34:36" x14ac:dyDescent="0.25">
      <c r="AH4290" s="25"/>
      <c r="AI4290" s="28"/>
      <c r="AJ4290" s="28"/>
    </row>
    <row r="4291" spans="34:36" x14ac:dyDescent="0.25">
      <c r="AH4291" s="25"/>
      <c r="AI4291" s="28"/>
      <c r="AJ4291" s="28"/>
    </row>
    <row r="4292" spans="34:36" x14ac:dyDescent="0.25">
      <c r="AH4292" s="25"/>
      <c r="AI4292" s="28"/>
      <c r="AJ4292" s="28"/>
    </row>
    <row r="4293" spans="34:36" x14ac:dyDescent="0.25">
      <c r="AH4293" s="25"/>
      <c r="AI4293" s="28"/>
      <c r="AJ4293" s="28"/>
    </row>
    <row r="4294" spans="34:36" x14ac:dyDescent="0.25">
      <c r="AH4294" s="25"/>
      <c r="AI4294" s="28"/>
      <c r="AJ4294" s="28"/>
    </row>
    <row r="4295" spans="34:36" x14ac:dyDescent="0.25">
      <c r="AH4295" s="25"/>
      <c r="AI4295" s="28"/>
      <c r="AJ4295" s="28"/>
    </row>
    <row r="4296" spans="34:36" x14ac:dyDescent="0.25">
      <c r="AH4296" s="25"/>
      <c r="AI4296" s="28"/>
      <c r="AJ4296" s="28"/>
    </row>
    <row r="4297" spans="34:36" x14ac:dyDescent="0.25">
      <c r="AH4297" s="25"/>
      <c r="AI4297" s="28"/>
      <c r="AJ4297" s="28"/>
    </row>
    <row r="4298" spans="34:36" x14ac:dyDescent="0.25">
      <c r="AH4298" s="25"/>
      <c r="AI4298" s="28"/>
      <c r="AJ4298" s="28"/>
    </row>
    <row r="4299" spans="34:36" x14ac:dyDescent="0.25">
      <c r="AH4299" s="25"/>
      <c r="AI4299" s="28"/>
      <c r="AJ4299" s="28"/>
    </row>
    <row r="4300" spans="34:36" x14ac:dyDescent="0.25">
      <c r="AH4300" s="25"/>
      <c r="AI4300" s="28"/>
      <c r="AJ4300" s="28"/>
    </row>
    <row r="4301" spans="34:36" x14ac:dyDescent="0.25">
      <c r="AH4301" s="25"/>
      <c r="AI4301" s="28"/>
      <c r="AJ4301" s="28"/>
    </row>
    <row r="4302" spans="34:36" x14ac:dyDescent="0.25">
      <c r="AH4302" s="25"/>
      <c r="AI4302" s="28"/>
      <c r="AJ4302" s="28"/>
    </row>
    <row r="4303" spans="34:36" x14ac:dyDescent="0.25">
      <c r="AH4303" s="25"/>
      <c r="AI4303" s="28"/>
      <c r="AJ4303" s="28"/>
    </row>
    <row r="4304" spans="34:36" x14ac:dyDescent="0.25">
      <c r="AH4304" s="25"/>
      <c r="AI4304" s="28"/>
      <c r="AJ4304" s="28"/>
    </row>
    <row r="4305" spans="34:36" x14ac:dyDescent="0.25">
      <c r="AH4305" s="25"/>
      <c r="AI4305" s="28"/>
      <c r="AJ4305" s="28"/>
    </row>
    <row r="4306" spans="34:36" x14ac:dyDescent="0.25">
      <c r="AH4306" s="25"/>
      <c r="AI4306" s="28"/>
      <c r="AJ4306" s="28"/>
    </row>
    <row r="4307" spans="34:36" x14ac:dyDescent="0.25">
      <c r="AH4307" s="25"/>
      <c r="AI4307" s="28"/>
      <c r="AJ4307" s="28"/>
    </row>
    <row r="4308" spans="34:36" x14ac:dyDescent="0.25">
      <c r="AH4308" s="25"/>
      <c r="AI4308" s="28"/>
      <c r="AJ4308" s="28"/>
    </row>
    <row r="4309" spans="34:36" x14ac:dyDescent="0.25">
      <c r="AH4309" s="25"/>
      <c r="AI4309" s="28"/>
      <c r="AJ4309" s="28"/>
    </row>
    <row r="4310" spans="34:36" x14ac:dyDescent="0.25">
      <c r="AH4310" s="25"/>
      <c r="AI4310" s="28"/>
      <c r="AJ4310" s="28"/>
    </row>
    <row r="4311" spans="34:36" x14ac:dyDescent="0.25">
      <c r="AH4311" s="25"/>
      <c r="AI4311" s="28"/>
      <c r="AJ4311" s="28"/>
    </row>
    <row r="4312" spans="34:36" x14ac:dyDescent="0.25">
      <c r="AH4312" s="25"/>
      <c r="AI4312" s="28"/>
      <c r="AJ4312" s="28"/>
    </row>
    <row r="4313" spans="34:36" x14ac:dyDescent="0.25">
      <c r="AH4313" s="25"/>
      <c r="AI4313" s="28"/>
      <c r="AJ4313" s="28"/>
    </row>
    <row r="4314" spans="34:36" x14ac:dyDescent="0.25">
      <c r="AH4314" s="25"/>
      <c r="AI4314" s="28"/>
      <c r="AJ4314" s="28"/>
    </row>
    <row r="4315" spans="34:36" x14ac:dyDescent="0.25">
      <c r="AH4315" s="25"/>
      <c r="AI4315" s="28"/>
      <c r="AJ4315" s="28"/>
    </row>
    <row r="4316" spans="34:36" x14ac:dyDescent="0.25">
      <c r="AH4316" s="25"/>
      <c r="AI4316" s="28"/>
      <c r="AJ4316" s="28"/>
    </row>
    <row r="4317" spans="34:36" x14ac:dyDescent="0.25">
      <c r="AH4317" s="25"/>
      <c r="AI4317" s="28"/>
      <c r="AJ4317" s="28"/>
    </row>
    <row r="4318" spans="34:36" x14ac:dyDescent="0.25">
      <c r="AH4318" s="25"/>
      <c r="AI4318" s="28"/>
      <c r="AJ4318" s="28"/>
    </row>
  </sheetData>
  <mergeCells count="11">
    <mergeCell ref="V29:X30"/>
    <mergeCell ref="F4:I4"/>
    <mergeCell ref="J4:M4"/>
    <mergeCell ref="F2:M3"/>
    <mergeCell ref="O4:P4"/>
    <mergeCell ref="Q4:R4"/>
    <mergeCell ref="O2:R3"/>
    <mergeCell ref="V4:X5"/>
    <mergeCell ref="AC2:AJ3"/>
    <mergeCell ref="AC4:AF4"/>
    <mergeCell ref="AG4:A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BERTOCCHI NICHOLAS</dc:creator>
  <cp:lastModifiedBy>BERTOCCHI NICHOLAS</cp:lastModifiedBy>
  <dcterms:created xsi:type="dcterms:W3CDTF">2017-02-13T10:19:55Z</dcterms:created>
  <dcterms:modified xsi:type="dcterms:W3CDTF">2017-03-16T11:35:28Z</dcterms:modified>
</cp:coreProperties>
</file>