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37395" windowHeight="11820"/>
  </bookViews>
  <sheets>
    <sheet name="Sheet1" sheetId="1" r:id="rId1"/>
    <sheet name="Sheet2" sheetId="2" r:id="rId2"/>
    <sheet name="Sheet3" sheetId="3" r:id="rId3"/>
  </sheets>
  <definedNames>
    <definedName name="FeeInv">Sheet1!$E$5</definedName>
    <definedName name="FeeOSLG">Sheet1!$E$7</definedName>
    <definedName name="InvestIniz">Sheet1!$E$10</definedName>
    <definedName name="LastPL">Sheet1!$K$20</definedName>
    <definedName name="Lotto">Sheet1!$E$9</definedName>
    <definedName name="Margine">Sheet1!$E$8</definedName>
    <definedName name="MargineCAC">Sheet1!$AF$16</definedName>
    <definedName name="MargineDAX">Sheet1!$P$16</definedName>
    <definedName name="MargineFTSEMIB">Sheet1!$T$16</definedName>
    <definedName name="MargineIBEX">Sheet1!$X$16</definedName>
    <definedName name="MargineUK">Sheet1!$AB$16</definedName>
    <definedName name="Market">Sheet1!$H$12</definedName>
    <definedName name="MaxLoss">Sheet1!$E$14</definedName>
    <definedName name="Nominale">Sheet1!$E$12</definedName>
    <definedName name="NumLotti">Sheet1!$E$11</definedName>
    <definedName name="OSGLLimit">Sheet1!$E$13</definedName>
    <definedName name="SpreadCAC">Sheet1!$AF$17</definedName>
    <definedName name="SpreadDAX">Sheet1!$P$17</definedName>
    <definedName name="SpreadFTSEMIB">Sheet1!$T$17</definedName>
    <definedName name="SpreadIBEX">Sheet1!$X$17</definedName>
    <definedName name="SpreadUK">Sheet1!$AB$17</definedName>
    <definedName name="TotalGain">Sheet1!$J$5</definedName>
  </definedNames>
  <calcPr calcId="145621"/>
</workbook>
</file>

<file path=xl/calcChain.xml><?xml version="1.0" encoding="utf-8"?>
<calcChain xmlns="http://schemas.openxmlformats.org/spreadsheetml/2006/main">
  <c r="D21" i="1" l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F20" i="1"/>
  <c r="E20" i="1"/>
  <c r="D20" i="1"/>
  <c r="E8" i="1"/>
  <c r="E4" i="1"/>
  <c r="G24" i="1" l="1"/>
  <c r="G32" i="1"/>
  <c r="G40" i="1"/>
  <c r="G56" i="1"/>
  <c r="G72" i="1"/>
  <c r="G80" i="1"/>
  <c r="G96" i="1"/>
  <c r="G104" i="1"/>
  <c r="G128" i="1"/>
  <c r="G136" i="1"/>
  <c r="G144" i="1"/>
  <c r="G152" i="1"/>
  <c r="G160" i="1"/>
  <c r="G165" i="1"/>
  <c r="G168" i="1"/>
  <c r="G173" i="1"/>
  <c r="G176" i="1"/>
  <c r="G181" i="1"/>
  <c r="G184" i="1"/>
  <c r="G189" i="1"/>
  <c r="G192" i="1"/>
  <c r="G197" i="1"/>
  <c r="G200" i="1"/>
  <c r="G205" i="1"/>
  <c r="G208" i="1"/>
  <c r="G213" i="1"/>
  <c r="G216" i="1"/>
  <c r="G221" i="1"/>
  <c r="G224" i="1"/>
  <c r="G229" i="1"/>
  <c r="G232" i="1"/>
  <c r="G237" i="1"/>
  <c r="G240" i="1"/>
  <c r="G245" i="1"/>
  <c r="G248" i="1"/>
  <c r="G253" i="1"/>
  <c r="G256" i="1"/>
  <c r="G261" i="1"/>
  <c r="G264" i="1"/>
  <c r="G269" i="1"/>
  <c r="G272" i="1"/>
  <c r="G277" i="1"/>
  <c r="G20" i="1"/>
  <c r="E12" i="1"/>
  <c r="E14" i="1" s="1"/>
  <c r="G157" i="1" l="1"/>
  <c r="G149" i="1"/>
  <c r="G141" i="1"/>
  <c r="G133" i="1"/>
  <c r="G125" i="1"/>
  <c r="G117" i="1"/>
  <c r="G109" i="1"/>
  <c r="G101" i="1"/>
  <c r="G93" i="1"/>
  <c r="G85" i="1"/>
  <c r="G77" i="1"/>
  <c r="G69" i="1"/>
  <c r="G61" i="1"/>
  <c r="G53" i="1"/>
  <c r="G45" i="1"/>
  <c r="G37" i="1"/>
  <c r="G29" i="1"/>
  <c r="G21" i="1"/>
  <c r="G120" i="1"/>
  <c r="G112" i="1"/>
  <c r="G88" i="1"/>
  <c r="G48" i="1"/>
  <c r="G83" i="1"/>
  <c r="G274" i="1"/>
  <c r="G266" i="1"/>
  <c r="G258" i="1"/>
  <c r="G250" i="1"/>
  <c r="G242" i="1"/>
  <c r="G234" i="1"/>
  <c r="G226" i="1"/>
  <c r="G218" i="1"/>
  <c r="G210" i="1"/>
  <c r="G202" i="1"/>
  <c r="G194" i="1"/>
  <c r="G186" i="1"/>
  <c r="G178" i="1"/>
  <c r="G170" i="1"/>
  <c r="G162" i="1"/>
  <c r="G154" i="1"/>
  <c r="G146" i="1"/>
  <c r="G138" i="1"/>
  <c r="G130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G22" i="1"/>
  <c r="G275" i="1"/>
  <c r="G267" i="1"/>
  <c r="G64" i="1"/>
  <c r="G279" i="1"/>
  <c r="G276" i="1"/>
  <c r="G271" i="1"/>
  <c r="G268" i="1"/>
  <c r="G263" i="1"/>
  <c r="G260" i="1"/>
  <c r="G255" i="1"/>
  <c r="G252" i="1"/>
  <c r="G247" i="1"/>
  <c r="G244" i="1"/>
  <c r="G239" i="1"/>
  <c r="G236" i="1"/>
  <c r="G231" i="1"/>
  <c r="G228" i="1"/>
  <c r="G223" i="1"/>
  <c r="G220" i="1"/>
  <c r="G215" i="1"/>
  <c r="G212" i="1"/>
  <c r="G207" i="1"/>
  <c r="G204" i="1"/>
  <c r="G199" i="1"/>
  <c r="G196" i="1"/>
  <c r="G191" i="1"/>
  <c r="G188" i="1"/>
  <c r="G183" i="1"/>
  <c r="G180" i="1"/>
  <c r="G175" i="1"/>
  <c r="G172" i="1"/>
  <c r="G167" i="1"/>
  <c r="G164" i="1"/>
  <c r="G159" i="1"/>
  <c r="G156" i="1"/>
  <c r="G151" i="1"/>
  <c r="G148" i="1"/>
  <c r="G143" i="1"/>
  <c r="G140" i="1"/>
  <c r="G135" i="1"/>
  <c r="G132" i="1"/>
  <c r="G127" i="1"/>
  <c r="G124" i="1"/>
  <c r="G119" i="1"/>
  <c r="G116" i="1"/>
  <c r="G111" i="1"/>
  <c r="G108" i="1"/>
  <c r="G103" i="1"/>
  <c r="G100" i="1"/>
  <c r="G95" i="1"/>
  <c r="G92" i="1"/>
  <c r="G87" i="1"/>
  <c r="G84" i="1"/>
  <c r="G79" i="1"/>
  <c r="G76" i="1"/>
  <c r="G71" i="1"/>
  <c r="G68" i="1"/>
  <c r="G63" i="1"/>
  <c r="G55" i="1"/>
  <c r="G47" i="1"/>
  <c r="G39" i="1"/>
  <c r="G31" i="1"/>
  <c r="G23" i="1"/>
  <c r="G273" i="1"/>
  <c r="G265" i="1"/>
  <c r="G257" i="1"/>
  <c r="G249" i="1"/>
  <c r="G241" i="1"/>
  <c r="G233" i="1"/>
  <c r="G225" i="1"/>
  <c r="G217" i="1"/>
  <c r="G209" i="1"/>
  <c r="G201" i="1"/>
  <c r="G193" i="1"/>
  <c r="G185" i="1"/>
  <c r="G177" i="1"/>
  <c r="G169" i="1"/>
  <c r="G161" i="1"/>
  <c r="G153" i="1"/>
  <c r="G145" i="1"/>
  <c r="G137" i="1"/>
  <c r="G129" i="1"/>
  <c r="G121" i="1"/>
  <c r="G113" i="1"/>
  <c r="G105" i="1"/>
  <c r="G97" i="1"/>
  <c r="G89" i="1"/>
  <c r="G81" i="1"/>
  <c r="G278" i="1"/>
  <c r="G270" i="1"/>
  <c r="G262" i="1"/>
  <c r="G254" i="1"/>
  <c r="G246" i="1"/>
  <c r="G238" i="1"/>
  <c r="G230" i="1"/>
  <c r="G222" i="1"/>
  <c r="G214" i="1"/>
  <c r="G206" i="1"/>
  <c r="G198" i="1"/>
  <c r="G190" i="1"/>
  <c r="G182" i="1"/>
  <c r="G174" i="1"/>
  <c r="G166" i="1"/>
  <c r="G158" i="1"/>
  <c r="G150" i="1"/>
  <c r="G142" i="1"/>
  <c r="G134" i="1"/>
  <c r="G126" i="1"/>
  <c r="G118" i="1"/>
  <c r="G110" i="1"/>
  <c r="G102" i="1"/>
  <c r="G94" i="1"/>
  <c r="G86" i="1"/>
  <c r="G78" i="1"/>
  <c r="G70" i="1"/>
  <c r="G62" i="1"/>
  <c r="G54" i="1"/>
  <c r="G46" i="1"/>
  <c r="G38" i="1"/>
  <c r="G30" i="1"/>
  <c r="G259" i="1"/>
  <c r="G251" i="1"/>
  <c r="G243" i="1"/>
  <c r="G235" i="1"/>
  <c r="G227" i="1"/>
  <c r="G219" i="1"/>
  <c r="G211" i="1"/>
  <c r="G203" i="1"/>
  <c r="G195" i="1"/>
  <c r="G187" i="1"/>
  <c r="G179" i="1"/>
  <c r="G171" i="1"/>
  <c r="G163" i="1"/>
  <c r="G155" i="1"/>
  <c r="G147" i="1"/>
  <c r="G139" i="1"/>
  <c r="G131" i="1"/>
  <c r="G123" i="1"/>
  <c r="G115" i="1"/>
  <c r="G107" i="1"/>
  <c r="G99" i="1"/>
  <c r="G91" i="1"/>
  <c r="G75" i="1"/>
  <c r="G67" i="1"/>
  <c r="G59" i="1"/>
  <c r="G51" i="1"/>
  <c r="G43" i="1"/>
  <c r="G35" i="1"/>
  <c r="G27" i="1"/>
  <c r="G73" i="1"/>
  <c r="G65" i="1"/>
  <c r="G57" i="1"/>
  <c r="G49" i="1"/>
  <c r="G41" i="1"/>
  <c r="G33" i="1"/>
  <c r="G25" i="1"/>
  <c r="G60" i="1"/>
  <c r="G52" i="1"/>
  <c r="G44" i="1"/>
  <c r="G36" i="1"/>
  <c r="G28" i="1"/>
  <c r="E11" i="1"/>
  <c r="E5" i="1" s="1"/>
  <c r="E7" i="1" l="1"/>
  <c r="H239" i="1"/>
  <c r="I214" i="1"/>
  <c r="H175" i="1"/>
  <c r="I103" i="1"/>
  <c r="H50" i="1"/>
  <c r="I206" i="1"/>
  <c r="H21" i="1"/>
  <c r="I154" i="1"/>
  <c r="H40" i="1"/>
  <c r="I79" i="1"/>
  <c r="H262" i="1"/>
  <c r="H37" i="1"/>
  <c r="H245" i="1"/>
  <c r="I253" i="1"/>
  <c r="I162" i="1"/>
  <c r="H126" i="1"/>
  <c r="H158" i="1"/>
  <c r="H190" i="1"/>
  <c r="I129" i="1"/>
  <c r="I161" i="1"/>
  <c r="I225" i="1"/>
  <c r="I257" i="1"/>
  <c r="I33" i="1"/>
  <c r="H121" i="1"/>
  <c r="H217" i="1"/>
  <c r="H249" i="1"/>
  <c r="I57" i="1"/>
  <c r="I153" i="1"/>
  <c r="I185" i="1"/>
  <c r="I217" i="1"/>
  <c r="H84" i="1"/>
  <c r="H55" i="1"/>
  <c r="H87" i="1"/>
  <c r="H119" i="1"/>
  <c r="H151" i="1"/>
  <c r="H183" i="1"/>
  <c r="I128" i="1"/>
  <c r="I160" i="1"/>
  <c r="I192" i="1"/>
  <c r="I224" i="1"/>
  <c r="I32" i="1"/>
  <c r="H120" i="1"/>
  <c r="H216" i="1"/>
  <c r="H256" i="1"/>
  <c r="H279" i="1"/>
  <c r="I197" i="1"/>
  <c r="I242" i="1"/>
  <c r="H269" i="1"/>
  <c r="I63" i="1"/>
  <c r="H122" i="1"/>
  <c r="H154" i="1"/>
  <c r="H218" i="1"/>
  <c r="I67" i="1"/>
  <c r="I99" i="1"/>
  <c r="H155" i="1"/>
  <c r="H219" i="1"/>
  <c r="H20" i="1"/>
  <c r="H267" i="1"/>
  <c r="H174" i="1"/>
  <c r="H271" i="1"/>
  <c r="I23" i="1"/>
  <c r="H65" i="1"/>
  <c r="H97" i="1"/>
  <c r="H193" i="1"/>
  <c r="H225" i="1"/>
  <c r="H36" i="1"/>
  <c r="I132" i="1"/>
  <c r="I228" i="1"/>
  <c r="I260" i="1"/>
  <c r="I36" i="1"/>
  <c r="H60" i="1"/>
  <c r="H92" i="1"/>
  <c r="H252" i="1"/>
  <c r="I60" i="1"/>
  <c r="I92" i="1"/>
  <c r="I156" i="1"/>
  <c r="I188" i="1"/>
  <c r="I95" i="1"/>
  <c r="H186" i="1"/>
  <c r="H35" i="1"/>
  <c r="I131" i="1"/>
  <c r="I35" i="1"/>
  <c r="H123" i="1"/>
  <c r="H187" i="1"/>
  <c r="I194" i="1"/>
  <c r="H253" i="1"/>
  <c r="I232" i="1"/>
  <c r="I26" i="1"/>
  <c r="I82" i="1"/>
  <c r="I120" i="1"/>
  <c r="H27" i="1"/>
  <c r="H109" i="1"/>
  <c r="H147" i="1"/>
  <c r="H199" i="1"/>
  <c r="H237" i="1"/>
  <c r="I27" i="1"/>
  <c r="I199" i="1"/>
  <c r="I237" i="1"/>
  <c r="H43" i="1"/>
  <c r="H95" i="1"/>
  <c r="H133" i="1"/>
  <c r="H171" i="1"/>
  <c r="I130" i="1"/>
  <c r="I34" i="1"/>
  <c r="I81" i="1"/>
  <c r="H125" i="1"/>
  <c r="H163" i="1"/>
  <c r="I209" i="1"/>
  <c r="H166" i="1"/>
  <c r="H204" i="1"/>
  <c r="H26" i="1"/>
  <c r="I70" i="1"/>
  <c r="I108" i="1"/>
  <c r="I198" i="1"/>
  <c r="H244" i="1"/>
  <c r="H255" i="1"/>
  <c r="H254" i="1"/>
  <c r="H258" i="1"/>
  <c r="H265" i="1"/>
  <c r="H209" i="1"/>
  <c r="I123" i="1"/>
  <c r="I175" i="1"/>
  <c r="I213" i="1"/>
  <c r="H74" i="1"/>
  <c r="H112" i="1"/>
  <c r="I158" i="1"/>
  <c r="I30" i="1"/>
  <c r="I74" i="1"/>
  <c r="I202" i="1"/>
  <c r="I240" i="1"/>
  <c r="I54" i="1"/>
  <c r="H98" i="1"/>
  <c r="H226" i="1"/>
  <c r="H81" i="1"/>
  <c r="I46" i="1"/>
  <c r="I84" i="1"/>
  <c r="H128" i="1"/>
  <c r="I212" i="1"/>
  <c r="I29" i="1"/>
  <c r="H111" i="1"/>
  <c r="I201" i="1"/>
  <c r="H180" i="1"/>
  <c r="H251" i="1"/>
  <c r="H250" i="1"/>
  <c r="I88" i="1"/>
  <c r="I178" i="1"/>
  <c r="H39" i="1"/>
  <c r="H115" i="1"/>
  <c r="H205" i="1"/>
  <c r="I39" i="1"/>
  <c r="H191" i="1"/>
  <c r="H46" i="1"/>
  <c r="I136" i="1"/>
  <c r="H93" i="1"/>
  <c r="H131" i="1"/>
  <c r="J131" i="1" s="1"/>
  <c r="I90" i="1"/>
  <c r="H114" i="1"/>
  <c r="I204" i="1"/>
  <c r="H276" i="1"/>
  <c r="H247" i="1"/>
  <c r="H257" i="1"/>
  <c r="I264" i="1"/>
  <c r="I181" i="1"/>
  <c r="H42" i="1"/>
  <c r="I126" i="1"/>
  <c r="I42" i="1"/>
  <c r="I170" i="1"/>
  <c r="H246" i="1"/>
  <c r="H232" i="1"/>
  <c r="I101" i="1"/>
  <c r="I142" i="1"/>
  <c r="H224" i="1"/>
  <c r="I93" i="1"/>
  <c r="I183" i="1"/>
  <c r="H207" i="1"/>
  <c r="H238" i="1"/>
  <c r="H261" i="1"/>
  <c r="I56" i="1"/>
  <c r="H100" i="1"/>
  <c r="I184" i="1"/>
  <c r="H173" i="1"/>
  <c r="I211" i="1"/>
  <c r="H107" i="1"/>
  <c r="H22" i="1"/>
  <c r="H142" i="1"/>
  <c r="H99" i="1"/>
  <c r="H227" i="1"/>
  <c r="I134" i="1"/>
  <c r="H248" i="1"/>
  <c r="J248" i="1" s="1"/>
  <c r="I275" i="1"/>
  <c r="I274" i="1"/>
  <c r="I59" i="1"/>
  <c r="I149" i="1"/>
  <c r="I239" i="1"/>
  <c r="I138" i="1"/>
  <c r="I266" i="1"/>
  <c r="H162" i="1"/>
  <c r="I69" i="1"/>
  <c r="H145" i="1"/>
  <c r="I110" i="1"/>
  <c r="I112" i="1"/>
  <c r="I174" i="1"/>
  <c r="I87" i="1"/>
  <c r="I215" i="1"/>
  <c r="I73" i="1"/>
  <c r="H149" i="1"/>
  <c r="I223" i="1"/>
  <c r="I250" i="1"/>
  <c r="H132" i="1"/>
  <c r="I216" i="1"/>
  <c r="H77" i="1"/>
  <c r="H167" i="1"/>
  <c r="I77" i="1"/>
  <c r="I115" i="1"/>
  <c r="I205" i="1"/>
  <c r="H139" i="1"/>
  <c r="H229" i="1"/>
  <c r="I98" i="1"/>
  <c r="I177" i="1"/>
  <c r="H44" i="1"/>
  <c r="H134" i="1"/>
  <c r="I218" i="1"/>
  <c r="I166" i="1"/>
  <c r="I270" i="1"/>
  <c r="I171" i="1"/>
  <c r="I268" i="1"/>
  <c r="I143" i="1"/>
  <c r="I219" i="1"/>
  <c r="H80" i="1"/>
  <c r="I254" i="1"/>
  <c r="H118" i="1"/>
  <c r="I208" i="1"/>
  <c r="H104" i="1"/>
  <c r="H194" i="1"/>
  <c r="H49" i="1"/>
  <c r="I139" i="1"/>
  <c r="I55" i="1"/>
  <c r="I221" i="1"/>
  <c r="H79" i="1"/>
  <c r="I169" i="1"/>
  <c r="H264" i="1"/>
  <c r="H177" i="1"/>
  <c r="H242" i="1"/>
  <c r="H228" i="1"/>
  <c r="H135" i="1"/>
  <c r="H263" i="1"/>
  <c r="I135" i="1"/>
  <c r="I173" i="1"/>
  <c r="H69" i="1"/>
  <c r="I104" i="1"/>
  <c r="I58" i="1"/>
  <c r="I186" i="1"/>
  <c r="H82" i="1"/>
  <c r="I172" i="1"/>
  <c r="H270" i="1"/>
  <c r="H212" i="1"/>
  <c r="I111" i="1"/>
  <c r="I94" i="1"/>
  <c r="I222" i="1"/>
  <c r="H86" i="1"/>
  <c r="H214" i="1"/>
  <c r="H200" i="1"/>
  <c r="I107" i="1"/>
  <c r="I148" i="1"/>
  <c r="I189" i="1"/>
  <c r="H137" i="1"/>
  <c r="H148" i="1"/>
  <c r="H45" i="1"/>
  <c r="H211" i="1"/>
  <c r="I45" i="1"/>
  <c r="I263" i="1"/>
  <c r="I66" i="1"/>
  <c r="H61" i="1"/>
  <c r="H102" i="1"/>
  <c r="I44" i="1"/>
  <c r="H210" i="1"/>
  <c r="I276" i="1"/>
  <c r="I235" i="1"/>
  <c r="H48" i="1"/>
  <c r="I48" i="1"/>
  <c r="I176" i="1"/>
  <c r="H72" i="1"/>
  <c r="H25" i="1"/>
  <c r="H64" i="1"/>
  <c r="H192" i="1"/>
  <c r="I244" i="1"/>
  <c r="I140" i="1"/>
  <c r="H23" i="1"/>
  <c r="I119" i="1"/>
  <c r="H160" i="1"/>
  <c r="H113" i="1"/>
  <c r="H168" i="1"/>
  <c r="H144" i="1"/>
  <c r="I207" i="1"/>
  <c r="I229" i="1"/>
  <c r="I191" i="1"/>
  <c r="I262" i="1"/>
  <c r="I233" i="1"/>
  <c r="H236" i="1"/>
  <c r="H157" i="1"/>
  <c r="H110" i="1"/>
  <c r="H165" i="1"/>
  <c r="I231" i="1"/>
  <c r="I51" i="1"/>
  <c r="H196" i="1"/>
  <c r="I248" i="1"/>
  <c r="I20" i="1"/>
  <c r="I230" i="1"/>
  <c r="I105" i="1"/>
  <c r="H233" i="1"/>
  <c r="I116" i="1"/>
  <c r="I75" i="1"/>
  <c r="H130" i="1"/>
  <c r="I24" i="1"/>
  <c r="H106" i="1"/>
  <c r="I155" i="1"/>
  <c r="H275" i="1"/>
  <c r="I255" i="1"/>
  <c r="H213" i="1"/>
  <c r="I102" i="1"/>
  <c r="H70" i="1"/>
  <c r="I113" i="1"/>
  <c r="H127" i="1"/>
  <c r="I179" i="1"/>
  <c r="I21" i="1"/>
  <c r="H103" i="1"/>
  <c r="I152" i="1"/>
  <c r="I272" i="1"/>
  <c r="H181" i="1"/>
  <c r="H85" i="1"/>
  <c r="H198" i="1"/>
  <c r="H29" i="1"/>
  <c r="I78" i="1"/>
  <c r="I37" i="1"/>
  <c r="J37" i="1" s="1"/>
  <c r="H234" i="1"/>
  <c r="I62" i="1"/>
  <c r="I117" i="1"/>
  <c r="I277" i="1"/>
  <c r="I258" i="1"/>
  <c r="I267" i="1"/>
  <c r="H178" i="1"/>
  <c r="I241" i="1"/>
  <c r="H67" i="1"/>
  <c r="H34" i="1"/>
  <c r="J34" i="1" s="1"/>
  <c r="H75" i="1"/>
  <c r="I141" i="1"/>
  <c r="H231" i="1"/>
  <c r="I114" i="1"/>
  <c r="I31" i="1" l="1"/>
  <c r="I226" i="1"/>
  <c r="J226" i="1" s="1"/>
  <c r="H179" i="1"/>
  <c r="I271" i="1"/>
  <c r="H222" i="1"/>
  <c r="H153" i="1"/>
  <c r="J153" i="1" s="1"/>
  <c r="H28" i="1"/>
  <c r="H215" i="1"/>
  <c r="J215" i="1" s="1"/>
  <c r="H152" i="1"/>
  <c r="I168" i="1"/>
  <c r="I163" i="1"/>
  <c r="I245" i="1"/>
  <c r="I68" i="1"/>
  <c r="H124" i="1"/>
  <c r="J124" i="1" s="1"/>
  <c r="I25" i="1"/>
  <c r="J25" i="1" s="1"/>
  <c r="I252" i="1"/>
  <c r="J252" i="1" s="1"/>
  <c r="H164" i="1"/>
  <c r="I71" i="1"/>
  <c r="H223" i="1"/>
  <c r="H76" i="1"/>
  <c r="J76" i="1" s="1"/>
  <c r="I236" i="1"/>
  <c r="J236" i="1" s="1"/>
  <c r="I47" i="1"/>
  <c r="H202" i="1"/>
  <c r="J202" i="1" s="1"/>
  <c r="H136" i="1"/>
  <c r="J136" i="1" s="1"/>
  <c r="H41" i="1"/>
  <c r="I249" i="1"/>
  <c r="I243" i="1"/>
  <c r="H172" i="1"/>
  <c r="I53" i="1"/>
  <c r="H66" i="1"/>
  <c r="J66" i="1" s="1"/>
  <c r="I41" i="1"/>
  <c r="J41" i="1" s="1"/>
  <c r="H83" i="1"/>
  <c r="H140" i="1"/>
  <c r="H266" i="1"/>
  <c r="I133" i="1"/>
  <c r="I261" i="1"/>
  <c r="H63" i="1"/>
  <c r="I76" i="1"/>
  <c r="H170" i="1"/>
  <c r="J170" i="1" s="1"/>
  <c r="H96" i="1"/>
  <c r="J96" i="1" s="1"/>
  <c r="I146" i="1"/>
  <c r="I145" i="1"/>
  <c r="I187" i="1"/>
  <c r="I61" i="1"/>
  <c r="J61" i="1" s="1"/>
  <c r="H159" i="1"/>
  <c r="J159" i="1" s="1"/>
  <c r="I256" i="1"/>
  <c r="H105" i="1"/>
  <c r="H54" i="1"/>
  <c r="J54" i="1" s="1"/>
  <c r="H108" i="1"/>
  <c r="H272" i="1"/>
  <c r="H182" i="1"/>
  <c r="H201" i="1"/>
  <c r="I165" i="1"/>
  <c r="I86" i="1"/>
  <c r="J86" i="1" s="1"/>
  <c r="I157" i="1"/>
  <c r="J157" i="1" s="1"/>
  <c r="I280" i="1"/>
  <c r="I28" i="1"/>
  <c r="H195" i="1"/>
  <c r="I159" i="1"/>
  <c r="H33" i="1"/>
  <c r="J33" i="1" s="1"/>
  <c r="H185" i="1"/>
  <c r="J185" i="1" s="1"/>
  <c r="H52" i="1"/>
  <c r="I96" i="1"/>
  <c r="H184" i="1"/>
  <c r="J184" i="1" s="1"/>
  <c r="I124" i="1"/>
  <c r="H91" i="1"/>
  <c r="I279" i="1"/>
  <c r="J279" i="1" s="1"/>
  <c r="I100" i="1"/>
  <c r="J100" i="1" s="1"/>
  <c r="H220" i="1"/>
  <c r="H90" i="1"/>
  <c r="J90" i="1" s="1"/>
  <c r="I247" i="1"/>
  <c r="I210" i="1"/>
  <c r="J210" i="1" s="1"/>
  <c r="I109" i="1"/>
  <c r="H78" i="1"/>
  <c r="I122" i="1"/>
  <c r="I203" i="1"/>
  <c r="I85" i="1"/>
  <c r="J85" i="1" s="1"/>
  <c r="H240" i="1"/>
  <c r="J240" i="1" s="1"/>
  <c r="I182" i="1"/>
  <c r="I125" i="1"/>
  <c r="I50" i="1"/>
  <c r="H101" i="1"/>
  <c r="I38" i="1"/>
  <c r="I91" i="1"/>
  <c r="I150" i="1"/>
  <c r="H117" i="1"/>
  <c r="J21" i="1"/>
  <c r="J70" i="1"/>
  <c r="J228" i="1"/>
  <c r="J166" i="1"/>
  <c r="J261" i="1"/>
  <c r="J130" i="1"/>
  <c r="J192" i="1"/>
  <c r="J187" i="1"/>
  <c r="J103" i="1"/>
  <c r="J154" i="1"/>
  <c r="I193" i="1"/>
  <c r="J193" i="1" s="1"/>
  <c r="H94" i="1"/>
  <c r="J94" i="1" s="1"/>
  <c r="H203" i="1"/>
  <c r="J203" i="1" s="1"/>
  <c r="I190" i="1"/>
  <c r="J190" i="1" s="1"/>
  <c r="H68" i="1"/>
  <c r="J68" i="1" s="1"/>
  <c r="H5" i="1"/>
  <c r="I106" i="1"/>
  <c r="J106" i="1" s="1"/>
  <c r="H24" i="1"/>
  <c r="J24" i="1" s="1"/>
  <c r="I269" i="1"/>
  <c r="J269" i="1" s="1"/>
  <c r="H206" i="1"/>
  <c r="J206" i="1" s="1"/>
  <c r="I65" i="1"/>
  <c r="J65" i="1" s="1"/>
  <c r="H57" i="1"/>
  <c r="J57" i="1" s="1"/>
  <c r="I89" i="1"/>
  <c r="H116" i="1"/>
  <c r="J116" i="1" s="1"/>
  <c r="H32" i="1"/>
  <c r="J32" i="1" s="1"/>
  <c r="H56" i="1"/>
  <c r="J56" i="1" s="1"/>
  <c r="I251" i="1"/>
  <c r="J251" i="1" s="1"/>
  <c r="I127" i="1"/>
  <c r="J127" i="1" s="1"/>
  <c r="I227" i="1"/>
  <c r="J227" i="1" s="1"/>
  <c r="I265" i="1"/>
  <c r="J265" i="1" s="1"/>
  <c r="H129" i="1"/>
  <c r="J129" i="1" s="1"/>
  <c r="I164" i="1"/>
  <c r="J164" i="1" s="1"/>
  <c r="H156" i="1"/>
  <c r="J156" i="1" s="1"/>
  <c r="I220" i="1"/>
  <c r="I195" i="1"/>
  <c r="J195" i="1" s="1"/>
  <c r="H274" i="1"/>
  <c r="J274" i="1" s="1"/>
  <c r="H71" i="1"/>
  <c r="I147" i="1"/>
  <c r="J147" i="1" s="1"/>
  <c r="I40" i="1"/>
  <c r="J40" i="1" s="1"/>
  <c r="H38" i="1"/>
  <c r="J38" i="1" s="1"/>
  <c r="H146" i="1"/>
  <c r="J146" i="1" s="1"/>
  <c r="H277" i="1"/>
  <c r="J277" i="1" s="1"/>
  <c r="H30" i="1"/>
  <c r="J30" i="1" s="1"/>
  <c r="H150" i="1"/>
  <c r="I43" i="1"/>
  <c r="J43" i="1" s="1"/>
  <c r="H169" i="1"/>
  <c r="J169" i="1" s="1"/>
  <c r="H268" i="1"/>
  <c r="J268" i="1" s="1"/>
  <c r="I167" i="1"/>
  <c r="J167" i="1" s="1"/>
  <c r="H221" i="1"/>
  <c r="J221" i="1" s="1"/>
  <c r="I246" i="1"/>
  <c r="J246" i="1" s="1"/>
  <c r="H208" i="1"/>
  <c r="J208" i="1" s="1"/>
  <c r="I52" i="1"/>
  <c r="H273" i="1"/>
  <c r="I83" i="1"/>
  <c r="H230" i="1"/>
  <c r="H138" i="1"/>
  <c r="J138" i="1" s="1"/>
  <c r="I238" i="1"/>
  <c r="J238" i="1" s="1"/>
  <c r="I273" i="1"/>
  <c r="H243" i="1"/>
  <c r="J243" i="1" s="1"/>
  <c r="I49" i="1"/>
  <c r="J49" i="1" s="1"/>
  <c r="I200" i="1"/>
  <c r="J200" i="1" s="1"/>
  <c r="I80" i="1"/>
  <c r="J80" i="1" s="1"/>
  <c r="I180" i="1"/>
  <c r="J180" i="1" s="1"/>
  <c r="H235" i="1"/>
  <c r="J235" i="1" s="1"/>
  <c r="H197" i="1"/>
  <c r="J197" i="1" s="1"/>
  <c r="H278" i="1"/>
  <c r="I118" i="1"/>
  <c r="J118" i="1" s="1"/>
  <c r="H260" i="1"/>
  <c r="J260" i="1" s="1"/>
  <c r="H189" i="1"/>
  <c r="J189" i="1" s="1"/>
  <c r="H176" i="1"/>
  <c r="J176" i="1" s="1"/>
  <c r="H259" i="1"/>
  <c r="I234" i="1"/>
  <c r="J234" i="1" s="1"/>
  <c r="I137" i="1"/>
  <c r="J137" i="1" s="1"/>
  <c r="H141" i="1"/>
  <c r="J141" i="1" s="1"/>
  <c r="H73" i="1"/>
  <c r="J73" i="1" s="1"/>
  <c r="H241" i="1"/>
  <c r="J241" i="1" s="1"/>
  <c r="I72" i="1"/>
  <c r="J72" i="1" s="1"/>
  <c r="I259" i="1"/>
  <c r="I144" i="1"/>
  <c r="H53" i="1"/>
  <c r="J53" i="1" s="1"/>
  <c r="H51" i="1"/>
  <c r="J51" i="1" s="1"/>
  <c r="H10" i="1"/>
  <c r="H143" i="1"/>
  <c r="J143" i="1" s="1"/>
  <c r="H47" i="1"/>
  <c r="I151" i="1"/>
  <c r="J151" i="1" s="1"/>
  <c r="H62" i="1"/>
  <c r="J62" i="1" s="1"/>
  <c r="I97" i="1"/>
  <c r="J97" i="1" s="1"/>
  <c r="H89" i="1"/>
  <c r="I121" i="1"/>
  <c r="I22" i="1"/>
  <c r="J22" i="1" s="1"/>
  <c r="I64" i="1"/>
  <c r="J64" i="1" s="1"/>
  <c r="H88" i="1"/>
  <c r="J88" i="1" s="1"/>
  <c r="I278" i="1"/>
  <c r="H58" i="1"/>
  <c r="J58" i="1" s="1"/>
  <c r="H59" i="1"/>
  <c r="J59" i="1" s="1"/>
  <c r="H280" i="1"/>
  <c r="J280" i="1" s="1"/>
  <c r="K280" i="1" s="1"/>
  <c r="H161" i="1"/>
  <c r="J161" i="1" s="1"/>
  <c r="I196" i="1"/>
  <c r="J196" i="1" s="1"/>
  <c r="H188" i="1"/>
  <c r="J188" i="1" s="1"/>
  <c r="H31" i="1"/>
  <c r="J31" i="1" s="1"/>
  <c r="J75" i="1"/>
  <c r="J128" i="1"/>
  <c r="J28" i="1"/>
  <c r="J46" i="1"/>
  <c r="J95" i="1"/>
  <c r="J237" i="1"/>
  <c r="J168" i="1"/>
  <c r="J239" i="1"/>
  <c r="J101" i="1"/>
  <c r="J247" i="1"/>
  <c r="J270" i="1"/>
  <c r="J36" i="1"/>
  <c r="J122" i="1"/>
  <c r="J233" i="1"/>
  <c r="J112" i="1"/>
  <c r="J144" i="1"/>
  <c r="J140" i="1"/>
  <c r="J45" i="1"/>
  <c r="J134" i="1"/>
  <c r="J78" i="1"/>
  <c r="J71" i="1"/>
  <c r="J231" i="1"/>
  <c r="J105" i="1"/>
  <c r="J214" i="1"/>
  <c r="J149" i="1"/>
  <c r="J173" i="1"/>
  <c r="J139" i="1"/>
  <c r="J39" i="1"/>
  <c r="J258" i="1"/>
  <c r="J27" i="1"/>
  <c r="J63" i="1"/>
  <c r="J84" i="1"/>
  <c r="J69" i="1"/>
  <c r="J93" i="1"/>
  <c r="J92" i="1"/>
  <c r="J222" i="1"/>
  <c r="J255" i="1"/>
  <c r="J158" i="1"/>
  <c r="J175" i="1"/>
  <c r="J212" i="1"/>
  <c r="J29" i="1"/>
  <c r="J89" i="1"/>
  <c r="J109" i="1"/>
  <c r="J177" i="1"/>
  <c r="J114" i="1"/>
  <c r="J244" i="1"/>
  <c r="J198" i="1"/>
  <c r="J199" i="1"/>
  <c r="J48" i="1"/>
  <c r="J77" i="1"/>
  <c r="J35" i="1"/>
  <c r="J142" i="1"/>
  <c r="J104" i="1"/>
  <c r="J266" i="1"/>
  <c r="J211" i="1"/>
  <c r="J99" i="1"/>
  <c r="J121" i="1"/>
  <c r="J267" i="1"/>
  <c r="J262" i="1"/>
  <c r="J163" i="1"/>
  <c r="J230" i="1"/>
  <c r="J125" i="1"/>
  <c r="J179" i="1"/>
  <c r="J204" i="1"/>
  <c r="J107" i="1"/>
  <c r="J50" i="1"/>
  <c r="J229" i="1"/>
  <c r="J98" i="1"/>
  <c r="J219" i="1"/>
  <c r="J160" i="1"/>
  <c r="J217" i="1"/>
  <c r="J110" i="1"/>
  <c r="J245" i="1"/>
  <c r="J155" i="1"/>
  <c r="J126" i="1"/>
  <c r="J20" i="1"/>
  <c r="J276" i="1"/>
  <c r="J263" i="1"/>
  <c r="J67" i="1"/>
  <c r="J272" i="1"/>
  <c r="J23" i="1"/>
  <c r="J205" i="1"/>
  <c r="J174" i="1"/>
  <c r="J44" i="1"/>
  <c r="J133" i="1"/>
  <c r="J209" i="1"/>
  <c r="J123" i="1"/>
  <c r="J91" i="1"/>
  <c r="J55" i="1"/>
  <c r="J186" i="1"/>
  <c r="J194" i="1"/>
  <c r="J162" i="1"/>
  <c r="J218" i="1"/>
  <c r="J79" i="1"/>
  <c r="J191" i="1"/>
  <c r="J242" i="1"/>
  <c r="J108" i="1"/>
  <c r="J115" i="1"/>
  <c r="J224" i="1"/>
  <c r="J172" i="1"/>
  <c r="J171" i="1"/>
  <c r="J223" i="1"/>
  <c r="J257" i="1"/>
  <c r="J182" i="1"/>
  <c r="J132" i="1"/>
  <c r="J60" i="1"/>
  <c r="J213" i="1"/>
  <c r="J148" i="1"/>
  <c r="J135" i="1"/>
  <c r="J201" i="1"/>
  <c r="J225" i="1"/>
  <c r="J152" i="1"/>
  <c r="J250" i="1"/>
  <c r="J181" i="1"/>
  <c r="J275" i="1"/>
  <c r="J102" i="1"/>
  <c r="J42" i="1"/>
  <c r="J74" i="1"/>
  <c r="J119" i="1"/>
  <c r="J87" i="1"/>
  <c r="J111" i="1"/>
  <c r="J271" i="1"/>
  <c r="J207" i="1"/>
  <c r="J120" i="1"/>
  <c r="J81" i="1"/>
  <c r="J145" i="1"/>
  <c r="J232" i="1"/>
  <c r="J256" i="1"/>
  <c r="J183" i="1"/>
  <c r="J249" i="1"/>
  <c r="J253" i="1"/>
  <c r="J178" i="1"/>
  <c r="J113" i="1"/>
  <c r="J117" i="1"/>
  <c r="J254" i="1"/>
  <c r="J165" i="1"/>
  <c r="J82" i="1"/>
  <c r="J264" i="1"/>
  <c r="J26" i="1"/>
  <c r="J216" i="1"/>
  <c r="J259" i="1" l="1"/>
  <c r="J150" i="1"/>
  <c r="J83" i="1"/>
  <c r="J47" i="1"/>
  <c r="J8" i="1" s="1"/>
  <c r="J52" i="1"/>
  <c r="J220" i="1"/>
  <c r="J278" i="1"/>
  <c r="J273" i="1"/>
  <c r="K279" i="1"/>
  <c r="K278" i="1" l="1"/>
  <c r="K277" i="1" s="1"/>
  <c r="K276" i="1" s="1"/>
  <c r="K275" i="1" s="1"/>
  <c r="K274" i="1" s="1"/>
  <c r="K273" i="1" s="1"/>
  <c r="K272" i="1" s="1"/>
  <c r="K271" i="1" s="1"/>
  <c r="K270" i="1" s="1"/>
  <c r="K269" i="1" s="1"/>
  <c r="K268" i="1" s="1"/>
  <c r="K267" i="1" s="1"/>
  <c r="K266" i="1" s="1"/>
  <c r="K265" i="1" s="1"/>
  <c r="K264" i="1" s="1"/>
  <c r="K263" i="1" s="1"/>
  <c r="K262" i="1" s="1"/>
  <c r="K261" i="1" s="1"/>
  <c r="K260" i="1" s="1"/>
  <c r="K259" i="1" s="1"/>
  <c r="K258" i="1" s="1"/>
  <c r="K257" i="1" s="1"/>
  <c r="K256" i="1" s="1"/>
  <c r="K255" i="1" s="1"/>
  <c r="K254" i="1" s="1"/>
  <c r="K253" i="1" s="1"/>
  <c r="K252" i="1" s="1"/>
  <c r="K251" i="1" s="1"/>
  <c r="K250" i="1" s="1"/>
  <c r="K249" i="1" s="1"/>
  <c r="K248" i="1" s="1"/>
  <c r="K247" i="1" s="1"/>
  <c r="K246" i="1" s="1"/>
  <c r="K245" i="1" s="1"/>
  <c r="K244" i="1" s="1"/>
  <c r="K243" i="1" s="1"/>
  <c r="K242" i="1" s="1"/>
  <c r="K241" i="1" s="1"/>
  <c r="K240" i="1" s="1"/>
  <c r="K239" i="1" s="1"/>
  <c r="K238" i="1" s="1"/>
  <c r="K237" i="1" s="1"/>
  <c r="K236" i="1" s="1"/>
  <c r="K235" i="1" s="1"/>
  <c r="K234" i="1" s="1"/>
  <c r="K233" i="1" s="1"/>
  <c r="K232" i="1" s="1"/>
  <c r="K231" i="1" s="1"/>
  <c r="K230" i="1" s="1"/>
  <c r="K229" i="1" s="1"/>
  <c r="K228" i="1" s="1"/>
  <c r="K227" i="1" s="1"/>
  <c r="K226" i="1" s="1"/>
  <c r="K225" i="1" s="1"/>
  <c r="K224" i="1" s="1"/>
  <c r="K223" i="1" s="1"/>
  <c r="K222" i="1" s="1"/>
  <c r="K221" i="1" s="1"/>
  <c r="K220" i="1" s="1"/>
  <c r="K219" i="1" s="1"/>
  <c r="K218" i="1" s="1"/>
  <c r="K217" i="1" s="1"/>
  <c r="K216" i="1" s="1"/>
  <c r="K215" i="1" s="1"/>
  <c r="K214" i="1" s="1"/>
  <c r="K213" i="1" s="1"/>
  <c r="K212" i="1" s="1"/>
  <c r="K211" i="1" s="1"/>
  <c r="K210" i="1" s="1"/>
  <c r="K209" i="1" s="1"/>
  <c r="K208" i="1" s="1"/>
  <c r="K207" i="1" s="1"/>
  <c r="K206" i="1" s="1"/>
  <c r="K205" i="1" s="1"/>
  <c r="K204" i="1" s="1"/>
  <c r="K203" i="1" s="1"/>
  <c r="K202" i="1" s="1"/>
  <c r="K201" i="1" s="1"/>
  <c r="K200" i="1" s="1"/>
  <c r="K199" i="1" s="1"/>
  <c r="K198" i="1" s="1"/>
  <c r="K197" i="1" s="1"/>
  <c r="K196" i="1" s="1"/>
  <c r="K195" i="1" s="1"/>
  <c r="K194" i="1" s="1"/>
  <c r="K193" i="1" s="1"/>
  <c r="K192" i="1" s="1"/>
  <c r="K191" i="1" s="1"/>
  <c r="K190" i="1" s="1"/>
  <c r="K189" i="1" s="1"/>
  <c r="K188" i="1" s="1"/>
  <c r="K187" i="1" s="1"/>
  <c r="K186" i="1" s="1"/>
  <c r="K185" i="1" s="1"/>
  <c r="K184" i="1" s="1"/>
  <c r="K183" i="1" s="1"/>
  <c r="K182" i="1" s="1"/>
  <c r="K181" i="1" s="1"/>
  <c r="K180" i="1" s="1"/>
  <c r="K179" i="1" s="1"/>
  <c r="K178" i="1" s="1"/>
  <c r="K177" i="1" s="1"/>
  <c r="K176" i="1" s="1"/>
  <c r="K175" i="1" s="1"/>
  <c r="K174" i="1" s="1"/>
  <c r="K173" i="1" s="1"/>
  <c r="K172" i="1" s="1"/>
  <c r="K171" i="1" s="1"/>
  <c r="K170" i="1" s="1"/>
  <c r="K169" i="1" s="1"/>
  <c r="K168" i="1" s="1"/>
  <c r="K167" i="1" s="1"/>
  <c r="K166" i="1" s="1"/>
  <c r="K165" i="1" s="1"/>
  <c r="K164" i="1" s="1"/>
  <c r="K163" i="1" s="1"/>
  <c r="K162" i="1" s="1"/>
  <c r="K161" i="1" s="1"/>
  <c r="K160" i="1" s="1"/>
  <c r="K159" i="1" s="1"/>
  <c r="K158" i="1" s="1"/>
  <c r="K157" i="1" s="1"/>
  <c r="K156" i="1" s="1"/>
  <c r="K155" i="1" s="1"/>
  <c r="K154" i="1" s="1"/>
  <c r="K153" i="1" s="1"/>
  <c r="K152" i="1" s="1"/>
  <c r="K151" i="1" s="1"/>
  <c r="K150" i="1" s="1"/>
  <c r="K149" i="1" s="1"/>
  <c r="K148" i="1" s="1"/>
  <c r="K147" i="1" s="1"/>
  <c r="K146" i="1" s="1"/>
  <c r="K145" i="1" s="1"/>
  <c r="K144" i="1" s="1"/>
  <c r="K143" i="1" s="1"/>
  <c r="K142" i="1" s="1"/>
  <c r="K141" i="1" s="1"/>
  <c r="K140" i="1" s="1"/>
  <c r="K139" i="1" s="1"/>
  <c r="K138" i="1" s="1"/>
  <c r="K137" i="1" s="1"/>
  <c r="K136" i="1" s="1"/>
  <c r="K135" i="1" s="1"/>
  <c r="K134" i="1" s="1"/>
  <c r="K133" i="1" s="1"/>
  <c r="K132" i="1" s="1"/>
  <c r="K131" i="1" s="1"/>
  <c r="K130" i="1" s="1"/>
  <c r="K129" i="1" s="1"/>
  <c r="K128" i="1" s="1"/>
  <c r="K127" i="1" s="1"/>
  <c r="K126" i="1" s="1"/>
  <c r="K125" i="1" s="1"/>
  <c r="K124" i="1" s="1"/>
  <c r="K123" i="1" s="1"/>
  <c r="K122" i="1" s="1"/>
  <c r="K121" i="1" s="1"/>
  <c r="K120" i="1" s="1"/>
  <c r="K119" i="1" s="1"/>
  <c r="K118" i="1" s="1"/>
  <c r="K117" i="1" s="1"/>
  <c r="K116" i="1" s="1"/>
  <c r="K115" i="1" s="1"/>
  <c r="K114" i="1" s="1"/>
  <c r="K113" i="1" s="1"/>
  <c r="K112" i="1" s="1"/>
  <c r="K111" i="1" s="1"/>
  <c r="K110" i="1" s="1"/>
  <c r="K109" i="1" s="1"/>
  <c r="K108" i="1" s="1"/>
  <c r="K107" i="1" s="1"/>
  <c r="K106" i="1" s="1"/>
  <c r="K105" i="1" s="1"/>
  <c r="K104" i="1" s="1"/>
  <c r="K103" i="1" s="1"/>
  <c r="K102" i="1" s="1"/>
  <c r="K101" i="1" s="1"/>
  <c r="K100" i="1" s="1"/>
  <c r="K99" i="1" s="1"/>
  <c r="K98" i="1" s="1"/>
  <c r="K97" i="1" s="1"/>
  <c r="K96" i="1" s="1"/>
  <c r="K95" i="1" s="1"/>
  <c r="K94" i="1" s="1"/>
  <c r="K93" i="1" s="1"/>
  <c r="K92" i="1" s="1"/>
  <c r="K91" i="1" s="1"/>
  <c r="K90" i="1" s="1"/>
  <c r="K89" i="1" s="1"/>
  <c r="K88" i="1" s="1"/>
  <c r="K87" i="1" s="1"/>
  <c r="K86" i="1" s="1"/>
  <c r="K85" i="1" s="1"/>
  <c r="K84" i="1" s="1"/>
  <c r="K83" i="1" s="1"/>
  <c r="K82" i="1" s="1"/>
  <c r="K81" i="1" s="1"/>
  <c r="K80" i="1" s="1"/>
  <c r="K79" i="1" s="1"/>
  <c r="K78" i="1" s="1"/>
  <c r="K77" i="1" s="1"/>
  <c r="K76" i="1" s="1"/>
  <c r="K75" i="1" s="1"/>
  <c r="K74" i="1" s="1"/>
  <c r="K73" i="1" s="1"/>
  <c r="K72" i="1" s="1"/>
  <c r="K71" i="1" s="1"/>
  <c r="K70" i="1" s="1"/>
  <c r="K69" i="1" s="1"/>
  <c r="K68" i="1" s="1"/>
  <c r="K67" i="1" s="1"/>
  <c r="K66" i="1" s="1"/>
  <c r="K65" i="1" s="1"/>
  <c r="K64" i="1" s="1"/>
  <c r="K63" i="1" s="1"/>
  <c r="K62" i="1" s="1"/>
  <c r="K61" i="1" s="1"/>
  <c r="K60" i="1" s="1"/>
  <c r="K59" i="1" s="1"/>
  <c r="K58" i="1" s="1"/>
  <c r="K57" i="1" s="1"/>
  <c r="K56" i="1" s="1"/>
  <c r="K55" i="1" s="1"/>
  <c r="K54" i="1" s="1"/>
  <c r="K53" i="1" s="1"/>
  <c r="K52" i="1" s="1"/>
  <c r="K51" i="1" s="1"/>
  <c r="K50" i="1" s="1"/>
  <c r="K49" i="1" s="1"/>
  <c r="K48" i="1" s="1"/>
  <c r="K47" i="1" s="1"/>
  <c r="K46" i="1" s="1"/>
  <c r="K45" i="1" s="1"/>
  <c r="K44" i="1" s="1"/>
  <c r="K43" i="1" s="1"/>
  <c r="K42" i="1" s="1"/>
  <c r="K41" i="1" s="1"/>
  <c r="K40" i="1" s="1"/>
  <c r="K39" i="1" s="1"/>
  <c r="K38" i="1" s="1"/>
  <c r="K37" i="1" s="1"/>
  <c r="K36" i="1" s="1"/>
  <c r="K35" i="1" s="1"/>
  <c r="K34" i="1" s="1"/>
  <c r="K33" i="1" s="1"/>
  <c r="K32" i="1" s="1"/>
  <c r="K31" i="1" s="1"/>
  <c r="K30" i="1" s="1"/>
  <c r="K29" i="1" s="1"/>
  <c r="K28" i="1" s="1"/>
  <c r="K27" i="1" s="1"/>
  <c r="K26" i="1" s="1"/>
  <c r="K25" i="1" s="1"/>
  <c r="K24" i="1" s="1"/>
  <c r="K23" i="1" s="1"/>
  <c r="K22" i="1" s="1"/>
  <c r="K21" i="1" s="1"/>
  <c r="K20" i="1" s="1"/>
  <c r="K5" i="1" s="1"/>
  <c r="J5" i="1"/>
  <c r="J10" i="1"/>
</calcChain>
</file>

<file path=xl/sharedStrings.xml><?xml version="1.0" encoding="utf-8"?>
<sst xmlns="http://schemas.openxmlformats.org/spreadsheetml/2006/main" count="66" uniqueCount="38">
  <si>
    <t>close (t-1)</t>
  </si>
  <si>
    <t>open (t)</t>
  </si>
  <si>
    <t>gap(t)</t>
  </si>
  <si>
    <t>SPREAD</t>
  </si>
  <si>
    <t>Lotto</t>
  </si>
  <si>
    <t>Margine</t>
  </si>
  <si>
    <t>Investimento</t>
  </si>
  <si>
    <t>Nominale</t>
  </si>
  <si>
    <t>N° Lotti</t>
  </si>
  <si>
    <t xml:space="preserve">OSLG </t>
  </si>
  <si>
    <t>Fee OSLG</t>
  </si>
  <si>
    <t>t</t>
  </si>
  <si>
    <t>Conto Long</t>
  </si>
  <si>
    <t>Conto Short</t>
  </si>
  <si>
    <t>OSLG Limit</t>
  </si>
  <si>
    <t>Max Loss</t>
  </si>
  <si>
    <t>Break-Even Gap</t>
  </si>
  <si>
    <t>P&amp;L</t>
  </si>
  <si>
    <t>Calculator</t>
  </si>
  <si>
    <t>Gap</t>
  </si>
  <si>
    <t>Gain</t>
  </si>
  <si>
    <t>FTSE MIB</t>
  </si>
  <si>
    <t xml:space="preserve">DAX </t>
  </si>
  <si>
    <t xml:space="preserve">IBEX </t>
  </si>
  <si>
    <t>UK</t>
  </si>
  <si>
    <t>MARKET</t>
  </si>
  <si>
    <t>Total Gain</t>
  </si>
  <si>
    <t>Check</t>
  </si>
  <si>
    <t>Cum. P&amp;L</t>
  </si>
  <si>
    <t>Max Drowdown</t>
  </si>
  <si>
    <t>Max Gain</t>
  </si>
  <si>
    <t>P&amp;L DAX</t>
  </si>
  <si>
    <t>P&amp;L FTSEMIB</t>
  </si>
  <si>
    <t>P&amp;L IBEX</t>
  </si>
  <si>
    <t>P&amp;L UK</t>
  </si>
  <si>
    <t>Fee Investimento</t>
  </si>
  <si>
    <t>CAC</t>
  </si>
  <si>
    <t>P&amp;L CAC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</si>
</sst>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%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0"/>
      <color rgb="FFFF0000"/>
      <name val="Arial"/>
      <family val="2"/>
    </font>
    <font>
      <sz val="9"/>
      <color theme="1"/>
      <name val="Arial"/>
      <family val="2"/>
    </font>
    <font>
      <b/>
      <sz val="14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0" fontId="3" fillId="0" borderId="0" xfId="0" applyFont="1"/>
    <xf numFmtId="164" fontId="3" fillId="0" borderId="0" xfId="0" applyNumberFormat="1" applyFont="1"/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10" fontId="3" fillId="0" borderId="0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15" fontId="3" fillId="0" borderId="0" xfId="0" applyNumberFormat="1" applyFont="1"/>
    <xf numFmtId="0" fontId="3" fillId="0" borderId="2" xfId="0" applyFont="1" applyBorder="1" applyAlignment="1">
      <alignment horizontal="right"/>
    </xf>
    <xf numFmtId="0" fontId="3" fillId="0" borderId="4" xfId="0" applyFont="1" applyBorder="1" applyAlignment="1">
      <alignment horizontal="center"/>
    </xf>
    <xf numFmtId="0" fontId="3" fillId="0" borderId="0" xfId="0" applyFont="1" applyBorder="1"/>
    <xf numFmtId="2" fontId="3" fillId="0" borderId="6" xfId="0" applyNumberFormat="1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 applyAlignment="1">
      <alignment horizontal="right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3" fillId="0" borderId="5" xfId="0" applyFont="1" applyBorder="1"/>
    <xf numFmtId="0" fontId="3" fillId="0" borderId="2" xfId="0" applyFont="1" applyBorder="1" applyAlignment="1">
      <alignment horizontal="center"/>
    </xf>
    <xf numFmtId="10" fontId="3" fillId="0" borderId="8" xfId="0" applyNumberFormat="1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7" xfId="0" applyFont="1" applyFill="1" applyBorder="1"/>
    <xf numFmtId="0" fontId="3" fillId="2" borderId="6" xfId="0" applyFont="1" applyFill="1" applyBorder="1"/>
    <xf numFmtId="0" fontId="3" fillId="2" borderId="9" xfId="0" applyFont="1" applyFill="1" applyBorder="1"/>
    <xf numFmtId="0" fontId="3" fillId="2" borderId="8" xfId="0" applyFont="1" applyFill="1" applyBorder="1" applyAlignment="1">
      <alignment horizontal="right"/>
    </xf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/>
    <xf numFmtId="10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2" fontId="3" fillId="0" borderId="12" xfId="0" applyNumberFormat="1" applyFont="1" applyBorder="1" applyAlignment="1">
      <alignment horizontal="center"/>
    </xf>
    <xf numFmtId="0" fontId="3" fillId="0" borderId="3" xfId="0" applyFont="1" applyFill="1" applyBorder="1"/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5" fontId="3" fillId="0" borderId="12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" xfId="0" applyFont="1" applyBorder="1"/>
    <xf numFmtId="10" fontId="3" fillId="0" borderId="11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" xfId="0" applyFont="1" applyFill="1" applyBorder="1"/>
    <xf numFmtId="0" fontId="3" fillId="0" borderId="4" xfId="0" applyFont="1" applyFill="1" applyBorder="1"/>
    <xf numFmtId="0" fontId="3" fillId="0" borderId="5" xfId="0" applyFont="1" applyFill="1" applyBorder="1"/>
    <xf numFmtId="0" fontId="3" fillId="0" borderId="7" xfId="0" applyFont="1" applyFill="1" applyBorder="1"/>
    <xf numFmtId="2" fontId="3" fillId="2" borderId="0" xfId="0" applyNumberFormat="1" applyFont="1" applyFill="1" applyBorder="1"/>
    <xf numFmtId="0" fontId="3" fillId="3" borderId="1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15" fontId="3" fillId="3" borderId="11" xfId="0" applyNumberFormat="1" applyFont="1" applyFill="1" applyBorder="1" applyAlignment="1">
      <alignment horizontal="center"/>
    </xf>
    <xf numFmtId="15" fontId="3" fillId="3" borderId="12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3" fillId="3" borderId="7" xfId="0" applyFont="1" applyFill="1" applyBorder="1" applyAlignment="1">
      <alignment horizontal="right"/>
    </xf>
    <xf numFmtId="0" fontId="3" fillId="3" borderId="1" xfId="0" applyFont="1" applyFill="1" applyBorder="1"/>
    <xf numFmtId="0" fontId="3" fillId="3" borderId="11" xfId="0" applyFont="1" applyFill="1" applyBorder="1" applyAlignment="1">
      <alignment horizontal="right"/>
    </xf>
    <xf numFmtId="0" fontId="3" fillId="3" borderId="12" xfId="0" applyFont="1" applyFill="1" applyBorder="1" applyAlignment="1">
      <alignment horizontal="right"/>
    </xf>
    <xf numFmtId="0" fontId="3" fillId="3" borderId="1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3" fillId="2" borderId="10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3" fillId="3" borderId="15" xfId="0" applyNumberFormat="1" applyFont="1" applyFill="1" applyBorder="1" applyAlignment="1">
      <alignment horizontal="center"/>
    </xf>
    <xf numFmtId="15" fontId="3" fillId="3" borderId="11" xfId="0" applyNumberFormat="1" applyFont="1" applyFill="1" applyBorder="1"/>
    <xf numFmtId="15" fontId="3" fillId="3" borderId="12" xfId="0" applyNumberFormat="1" applyFont="1" applyFill="1" applyBorder="1"/>
    <xf numFmtId="2" fontId="3" fillId="2" borderId="3" xfId="0" applyNumberFormat="1" applyFont="1" applyFill="1" applyBorder="1"/>
    <xf numFmtId="0" fontId="3" fillId="4" borderId="13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07461469405097"/>
          <c:y val="5.8018283022139308E-2"/>
          <c:w val="0.85566708741559971"/>
          <c:h val="0.86105411066041004"/>
        </c:manualLayout>
      </c:layout>
      <c:scatterChart>
        <c:scatterStyle val="smoothMarker"/>
        <c:varyColors val="0"/>
        <c:ser>
          <c:idx val="0"/>
          <c:order val="0"/>
          <c:tx>
            <c:v>DAX</c:v>
          </c:tx>
          <c:marker>
            <c:symbol val="dot"/>
            <c:size val="3"/>
          </c:marker>
          <c:xVal>
            <c:numRef>
              <c:f>Sheet1!$AI$20:$AI$280</c:f>
              <c:numCache>
                <c:formatCode>d\-mmm\-yy</c:formatCode>
                <c:ptCount val="261"/>
                <c:pt idx="0">
                  <c:v>42769</c:v>
                </c:pt>
                <c:pt idx="1">
                  <c:v>42768</c:v>
                </c:pt>
                <c:pt idx="2">
                  <c:v>42767</c:v>
                </c:pt>
                <c:pt idx="3">
                  <c:v>42766</c:v>
                </c:pt>
                <c:pt idx="4">
                  <c:v>42765</c:v>
                </c:pt>
                <c:pt idx="5">
                  <c:v>42762</c:v>
                </c:pt>
                <c:pt idx="6">
                  <c:v>42761</c:v>
                </c:pt>
                <c:pt idx="7">
                  <c:v>42760</c:v>
                </c:pt>
                <c:pt idx="8">
                  <c:v>42759</c:v>
                </c:pt>
                <c:pt idx="9">
                  <c:v>42758</c:v>
                </c:pt>
                <c:pt idx="10">
                  <c:v>42755</c:v>
                </c:pt>
                <c:pt idx="11">
                  <c:v>42754</c:v>
                </c:pt>
                <c:pt idx="12">
                  <c:v>42753</c:v>
                </c:pt>
                <c:pt idx="13">
                  <c:v>42752</c:v>
                </c:pt>
                <c:pt idx="14">
                  <c:v>42751</c:v>
                </c:pt>
                <c:pt idx="15">
                  <c:v>42748</c:v>
                </c:pt>
                <c:pt idx="16">
                  <c:v>42747</c:v>
                </c:pt>
                <c:pt idx="17">
                  <c:v>42746</c:v>
                </c:pt>
                <c:pt idx="18">
                  <c:v>42745</c:v>
                </c:pt>
                <c:pt idx="19">
                  <c:v>42744</c:v>
                </c:pt>
                <c:pt idx="20">
                  <c:v>42741</c:v>
                </c:pt>
                <c:pt idx="21">
                  <c:v>42740</c:v>
                </c:pt>
                <c:pt idx="22">
                  <c:v>42739</c:v>
                </c:pt>
                <c:pt idx="23">
                  <c:v>42738</c:v>
                </c:pt>
                <c:pt idx="24">
                  <c:v>42737</c:v>
                </c:pt>
                <c:pt idx="25">
                  <c:v>42734</c:v>
                </c:pt>
                <c:pt idx="26">
                  <c:v>42733</c:v>
                </c:pt>
                <c:pt idx="27">
                  <c:v>42732</c:v>
                </c:pt>
                <c:pt idx="28">
                  <c:v>42731</c:v>
                </c:pt>
                <c:pt idx="29">
                  <c:v>42730</c:v>
                </c:pt>
                <c:pt idx="30">
                  <c:v>42727</c:v>
                </c:pt>
                <c:pt idx="31">
                  <c:v>42726</c:v>
                </c:pt>
                <c:pt idx="32">
                  <c:v>42725</c:v>
                </c:pt>
                <c:pt idx="33">
                  <c:v>42724</c:v>
                </c:pt>
                <c:pt idx="34">
                  <c:v>42723</c:v>
                </c:pt>
                <c:pt idx="35">
                  <c:v>42720</c:v>
                </c:pt>
                <c:pt idx="36">
                  <c:v>42719</c:v>
                </c:pt>
                <c:pt idx="37">
                  <c:v>42718</c:v>
                </c:pt>
                <c:pt idx="38">
                  <c:v>42717</c:v>
                </c:pt>
                <c:pt idx="39">
                  <c:v>42716</c:v>
                </c:pt>
                <c:pt idx="40">
                  <c:v>42713</c:v>
                </c:pt>
                <c:pt idx="41">
                  <c:v>42712</c:v>
                </c:pt>
                <c:pt idx="42">
                  <c:v>42711</c:v>
                </c:pt>
                <c:pt idx="43">
                  <c:v>42710</c:v>
                </c:pt>
                <c:pt idx="44">
                  <c:v>42709</c:v>
                </c:pt>
                <c:pt idx="45">
                  <c:v>42706</c:v>
                </c:pt>
                <c:pt idx="46">
                  <c:v>42705</c:v>
                </c:pt>
                <c:pt idx="47">
                  <c:v>42704</c:v>
                </c:pt>
                <c:pt idx="48">
                  <c:v>42703</c:v>
                </c:pt>
                <c:pt idx="49">
                  <c:v>42702</c:v>
                </c:pt>
                <c:pt idx="50">
                  <c:v>42699</c:v>
                </c:pt>
                <c:pt idx="51">
                  <c:v>42698</c:v>
                </c:pt>
                <c:pt idx="52">
                  <c:v>42697</c:v>
                </c:pt>
                <c:pt idx="53">
                  <c:v>42696</c:v>
                </c:pt>
                <c:pt idx="54">
                  <c:v>42695</c:v>
                </c:pt>
                <c:pt idx="55">
                  <c:v>42692</c:v>
                </c:pt>
                <c:pt idx="56">
                  <c:v>42691</c:v>
                </c:pt>
                <c:pt idx="57">
                  <c:v>42690</c:v>
                </c:pt>
                <c:pt idx="58">
                  <c:v>42689</c:v>
                </c:pt>
                <c:pt idx="59">
                  <c:v>42688</c:v>
                </c:pt>
                <c:pt idx="60">
                  <c:v>42685</c:v>
                </c:pt>
                <c:pt idx="61">
                  <c:v>42684</c:v>
                </c:pt>
                <c:pt idx="62">
                  <c:v>42683</c:v>
                </c:pt>
                <c:pt idx="63">
                  <c:v>42682</c:v>
                </c:pt>
                <c:pt idx="64">
                  <c:v>42681</c:v>
                </c:pt>
                <c:pt idx="65">
                  <c:v>42678</c:v>
                </c:pt>
                <c:pt idx="66">
                  <c:v>42677</c:v>
                </c:pt>
                <c:pt idx="67">
                  <c:v>42676</c:v>
                </c:pt>
                <c:pt idx="68">
                  <c:v>42675</c:v>
                </c:pt>
                <c:pt idx="69">
                  <c:v>42674</c:v>
                </c:pt>
                <c:pt idx="70">
                  <c:v>42671</c:v>
                </c:pt>
                <c:pt idx="71">
                  <c:v>42670</c:v>
                </c:pt>
                <c:pt idx="72">
                  <c:v>42669</c:v>
                </c:pt>
                <c:pt idx="73">
                  <c:v>42668</c:v>
                </c:pt>
                <c:pt idx="74">
                  <c:v>42667</c:v>
                </c:pt>
                <c:pt idx="75">
                  <c:v>42664</c:v>
                </c:pt>
                <c:pt idx="76">
                  <c:v>42663</c:v>
                </c:pt>
                <c:pt idx="77">
                  <c:v>42662</c:v>
                </c:pt>
                <c:pt idx="78">
                  <c:v>42661</c:v>
                </c:pt>
                <c:pt idx="79">
                  <c:v>42660</c:v>
                </c:pt>
                <c:pt idx="80">
                  <c:v>42657</c:v>
                </c:pt>
                <c:pt idx="81">
                  <c:v>42656</c:v>
                </c:pt>
                <c:pt idx="82">
                  <c:v>42655</c:v>
                </c:pt>
                <c:pt idx="83">
                  <c:v>42654</c:v>
                </c:pt>
                <c:pt idx="84">
                  <c:v>42653</c:v>
                </c:pt>
                <c:pt idx="85">
                  <c:v>42650</c:v>
                </c:pt>
                <c:pt idx="86">
                  <c:v>42649</c:v>
                </c:pt>
                <c:pt idx="87">
                  <c:v>42648</c:v>
                </c:pt>
                <c:pt idx="88">
                  <c:v>42647</c:v>
                </c:pt>
                <c:pt idx="89">
                  <c:v>42646</c:v>
                </c:pt>
                <c:pt idx="90">
                  <c:v>42643</c:v>
                </c:pt>
                <c:pt idx="91">
                  <c:v>42642</c:v>
                </c:pt>
                <c:pt idx="92">
                  <c:v>42641</c:v>
                </c:pt>
                <c:pt idx="93">
                  <c:v>42640</c:v>
                </c:pt>
                <c:pt idx="94">
                  <c:v>42639</c:v>
                </c:pt>
                <c:pt idx="95">
                  <c:v>42636</c:v>
                </c:pt>
                <c:pt idx="96">
                  <c:v>42635</c:v>
                </c:pt>
                <c:pt idx="97">
                  <c:v>42634</c:v>
                </c:pt>
                <c:pt idx="98">
                  <c:v>42633</c:v>
                </c:pt>
                <c:pt idx="99">
                  <c:v>42632</c:v>
                </c:pt>
                <c:pt idx="100">
                  <c:v>42629</c:v>
                </c:pt>
                <c:pt idx="101">
                  <c:v>42628</c:v>
                </c:pt>
                <c:pt idx="102">
                  <c:v>42627</c:v>
                </c:pt>
                <c:pt idx="103">
                  <c:v>42626</c:v>
                </c:pt>
                <c:pt idx="104">
                  <c:v>42625</c:v>
                </c:pt>
                <c:pt idx="105">
                  <c:v>42622</c:v>
                </c:pt>
                <c:pt idx="106">
                  <c:v>42621</c:v>
                </c:pt>
                <c:pt idx="107">
                  <c:v>42620</c:v>
                </c:pt>
                <c:pt idx="108">
                  <c:v>42619</c:v>
                </c:pt>
                <c:pt idx="109">
                  <c:v>42618</c:v>
                </c:pt>
                <c:pt idx="110">
                  <c:v>42615</c:v>
                </c:pt>
                <c:pt idx="111">
                  <c:v>42614</c:v>
                </c:pt>
                <c:pt idx="112">
                  <c:v>42613</c:v>
                </c:pt>
                <c:pt idx="113">
                  <c:v>42612</c:v>
                </c:pt>
                <c:pt idx="114">
                  <c:v>42611</c:v>
                </c:pt>
                <c:pt idx="115">
                  <c:v>42608</c:v>
                </c:pt>
                <c:pt idx="116">
                  <c:v>42607</c:v>
                </c:pt>
                <c:pt idx="117">
                  <c:v>42606</c:v>
                </c:pt>
                <c:pt idx="118">
                  <c:v>42605</c:v>
                </c:pt>
                <c:pt idx="119">
                  <c:v>42604</c:v>
                </c:pt>
                <c:pt idx="120">
                  <c:v>42601</c:v>
                </c:pt>
                <c:pt idx="121">
                  <c:v>42600</c:v>
                </c:pt>
                <c:pt idx="122">
                  <c:v>42599</c:v>
                </c:pt>
                <c:pt idx="123">
                  <c:v>42598</c:v>
                </c:pt>
                <c:pt idx="124">
                  <c:v>42597</c:v>
                </c:pt>
                <c:pt idx="125">
                  <c:v>42594</c:v>
                </c:pt>
                <c:pt idx="126">
                  <c:v>42593</c:v>
                </c:pt>
                <c:pt idx="127">
                  <c:v>42592</c:v>
                </c:pt>
                <c:pt idx="128">
                  <c:v>42591</c:v>
                </c:pt>
                <c:pt idx="129">
                  <c:v>42590</c:v>
                </c:pt>
                <c:pt idx="130">
                  <c:v>42587</c:v>
                </c:pt>
                <c:pt idx="131">
                  <c:v>42586</c:v>
                </c:pt>
                <c:pt idx="132">
                  <c:v>42585</c:v>
                </c:pt>
                <c:pt idx="133">
                  <c:v>42584</c:v>
                </c:pt>
                <c:pt idx="134">
                  <c:v>42583</c:v>
                </c:pt>
                <c:pt idx="135">
                  <c:v>42580</c:v>
                </c:pt>
                <c:pt idx="136">
                  <c:v>42579</c:v>
                </c:pt>
                <c:pt idx="137">
                  <c:v>42578</c:v>
                </c:pt>
                <c:pt idx="138">
                  <c:v>42577</c:v>
                </c:pt>
                <c:pt idx="139">
                  <c:v>42576</c:v>
                </c:pt>
                <c:pt idx="140">
                  <c:v>42573</c:v>
                </c:pt>
                <c:pt idx="141">
                  <c:v>42572</c:v>
                </c:pt>
                <c:pt idx="142">
                  <c:v>42571</c:v>
                </c:pt>
                <c:pt idx="143">
                  <c:v>42570</c:v>
                </c:pt>
                <c:pt idx="144">
                  <c:v>42569</c:v>
                </c:pt>
                <c:pt idx="145">
                  <c:v>42566</c:v>
                </c:pt>
                <c:pt idx="146">
                  <c:v>42565</c:v>
                </c:pt>
                <c:pt idx="147">
                  <c:v>42564</c:v>
                </c:pt>
                <c:pt idx="148">
                  <c:v>42563</c:v>
                </c:pt>
                <c:pt idx="149">
                  <c:v>42562</c:v>
                </c:pt>
                <c:pt idx="150">
                  <c:v>42559</c:v>
                </c:pt>
                <c:pt idx="151">
                  <c:v>42558</c:v>
                </c:pt>
                <c:pt idx="152">
                  <c:v>42557</c:v>
                </c:pt>
                <c:pt idx="153">
                  <c:v>42556</c:v>
                </c:pt>
                <c:pt idx="154">
                  <c:v>42555</c:v>
                </c:pt>
                <c:pt idx="155">
                  <c:v>42552</c:v>
                </c:pt>
                <c:pt idx="156">
                  <c:v>42551</c:v>
                </c:pt>
                <c:pt idx="157">
                  <c:v>42550</c:v>
                </c:pt>
                <c:pt idx="158">
                  <c:v>42549</c:v>
                </c:pt>
                <c:pt idx="159">
                  <c:v>42548</c:v>
                </c:pt>
                <c:pt idx="160">
                  <c:v>42545</c:v>
                </c:pt>
                <c:pt idx="161">
                  <c:v>42544</c:v>
                </c:pt>
                <c:pt idx="162">
                  <c:v>42543</c:v>
                </c:pt>
                <c:pt idx="163">
                  <c:v>42542</c:v>
                </c:pt>
                <c:pt idx="164">
                  <c:v>42541</c:v>
                </c:pt>
                <c:pt idx="165">
                  <c:v>42538</c:v>
                </c:pt>
                <c:pt idx="166">
                  <c:v>42537</c:v>
                </c:pt>
                <c:pt idx="167">
                  <c:v>42536</c:v>
                </c:pt>
                <c:pt idx="168">
                  <c:v>42535</c:v>
                </c:pt>
                <c:pt idx="169">
                  <c:v>42534</c:v>
                </c:pt>
                <c:pt idx="170">
                  <c:v>42531</c:v>
                </c:pt>
                <c:pt idx="171">
                  <c:v>42530</c:v>
                </c:pt>
                <c:pt idx="172">
                  <c:v>42529</c:v>
                </c:pt>
                <c:pt idx="173">
                  <c:v>42528</c:v>
                </c:pt>
                <c:pt idx="174">
                  <c:v>42527</c:v>
                </c:pt>
                <c:pt idx="175">
                  <c:v>42524</c:v>
                </c:pt>
                <c:pt idx="176">
                  <c:v>42523</c:v>
                </c:pt>
                <c:pt idx="177">
                  <c:v>42522</c:v>
                </c:pt>
                <c:pt idx="178">
                  <c:v>42521</c:v>
                </c:pt>
                <c:pt idx="179">
                  <c:v>42520</c:v>
                </c:pt>
                <c:pt idx="180">
                  <c:v>42517</c:v>
                </c:pt>
                <c:pt idx="181">
                  <c:v>42516</c:v>
                </c:pt>
                <c:pt idx="182">
                  <c:v>42515</c:v>
                </c:pt>
                <c:pt idx="183">
                  <c:v>42514</c:v>
                </c:pt>
                <c:pt idx="184">
                  <c:v>42513</c:v>
                </c:pt>
                <c:pt idx="185">
                  <c:v>42510</c:v>
                </c:pt>
                <c:pt idx="186">
                  <c:v>42509</c:v>
                </c:pt>
                <c:pt idx="187">
                  <c:v>42508</c:v>
                </c:pt>
                <c:pt idx="188">
                  <c:v>42507</c:v>
                </c:pt>
                <c:pt idx="189">
                  <c:v>42506</c:v>
                </c:pt>
                <c:pt idx="190">
                  <c:v>42503</c:v>
                </c:pt>
                <c:pt idx="191">
                  <c:v>42502</c:v>
                </c:pt>
                <c:pt idx="192">
                  <c:v>42501</c:v>
                </c:pt>
                <c:pt idx="193">
                  <c:v>42500</c:v>
                </c:pt>
                <c:pt idx="194">
                  <c:v>42499</c:v>
                </c:pt>
                <c:pt idx="195">
                  <c:v>42496</c:v>
                </c:pt>
                <c:pt idx="196">
                  <c:v>42495</c:v>
                </c:pt>
                <c:pt idx="197">
                  <c:v>42494</c:v>
                </c:pt>
                <c:pt idx="198">
                  <c:v>42493</c:v>
                </c:pt>
                <c:pt idx="199">
                  <c:v>42492</c:v>
                </c:pt>
                <c:pt idx="200">
                  <c:v>42489</c:v>
                </c:pt>
                <c:pt idx="201">
                  <c:v>42488</c:v>
                </c:pt>
                <c:pt idx="202">
                  <c:v>42487</c:v>
                </c:pt>
                <c:pt idx="203">
                  <c:v>42486</c:v>
                </c:pt>
                <c:pt idx="204">
                  <c:v>42485</c:v>
                </c:pt>
                <c:pt idx="205">
                  <c:v>42482</c:v>
                </c:pt>
                <c:pt idx="206">
                  <c:v>42481</c:v>
                </c:pt>
                <c:pt idx="207">
                  <c:v>42480</c:v>
                </c:pt>
                <c:pt idx="208">
                  <c:v>42479</c:v>
                </c:pt>
                <c:pt idx="209">
                  <c:v>42478</c:v>
                </c:pt>
                <c:pt idx="210">
                  <c:v>42475</c:v>
                </c:pt>
                <c:pt idx="211">
                  <c:v>42474</c:v>
                </c:pt>
                <c:pt idx="212">
                  <c:v>42473</c:v>
                </c:pt>
                <c:pt idx="213">
                  <c:v>42472</c:v>
                </c:pt>
                <c:pt idx="214">
                  <c:v>42471</c:v>
                </c:pt>
                <c:pt idx="215">
                  <c:v>42468</c:v>
                </c:pt>
                <c:pt idx="216">
                  <c:v>42467</c:v>
                </c:pt>
                <c:pt idx="217">
                  <c:v>42466</c:v>
                </c:pt>
                <c:pt idx="218">
                  <c:v>42465</c:v>
                </c:pt>
                <c:pt idx="219">
                  <c:v>42464</c:v>
                </c:pt>
                <c:pt idx="220">
                  <c:v>42461</c:v>
                </c:pt>
                <c:pt idx="221">
                  <c:v>42460</c:v>
                </c:pt>
                <c:pt idx="222">
                  <c:v>42459</c:v>
                </c:pt>
                <c:pt idx="223">
                  <c:v>42458</c:v>
                </c:pt>
                <c:pt idx="224">
                  <c:v>42453</c:v>
                </c:pt>
                <c:pt idx="225">
                  <c:v>42452</c:v>
                </c:pt>
                <c:pt idx="226">
                  <c:v>42451</c:v>
                </c:pt>
                <c:pt idx="227">
                  <c:v>42450</c:v>
                </c:pt>
                <c:pt idx="228">
                  <c:v>42447</c:v>
                </c:pt>
                <c:pt idx="229">
                  <c:v>42446</c:v>
                </c:pt>
                <c:pt idx="230">
                  <c:v>42445</c:v>
                </c:pt>
                <c:pt idx="231">
                  <c:v>42444</c:v>
                </c:pt>
                <c:pt idx="232">
                  <c:v>42443</c:v>
                </c:pt>
                <c:pt idx="233">
                  <c:v>42440</c:v>
                </c:pt>
                <c:pt idx="234">
                  <c:v>42439</c:v>
                </c:pt>
                <c:pt idx="235">
                  <c:v>42438</c:v>
                </c:pt>
                <c:pt idx="236">
                  <c:v>42437</c:v>
                </c:pt>
                <c:pt idx="237">
                  <c:v>42436</c:v>
                </c:pt>
                <c:pt idx="238">
                  <c:v>42433</c:v>
                </c:pt>
                <c:pt idx="239">
                  <c:v>42432</c:v>
                </c:pt>
                <c:pt idx="240">
                  <c:v>42431</c:v>
                </c:pt>
                <c:pt idx="241">
                  <c:v>42430</c:v>
                </c:pt>
                <c:pt idx="242">
                  <c:v>42429</c:v>
                </c:pt>
                <c:pt idx="243">
                  <c:v>42426</c:v>
                </c:pt>
                <c:pt idx="244">
                  <c:v>42425</c:v>
                </c:pt>
                <c:pt idx="245">
                  <c:v>42424</c:v>
                </c:pt>
                <c:pt idx="246">
                  <c:v>42423</c:v>
                </c:pt>
                <c:pt idx="247">
                  <c:v>42422</c:v>
                </c:pt>
                <c:pt idx="248">
                  <c:v>42419</c:v>
                </c:pt>
                <c:pt idx="249">
                  <c:v>42418</c:v>
                </c:pt>
                <c:pt idx="250">
                  <c:v>42417</c:v>
                </c:pt>
                <c:pt idx="251">
                  <c:v>42416</c:v>
                </c:pt>
                <c:pt idx="252">
                  <c:v>42415</c:v>
                </c:pt>
                <c:pt idx="253">
                  <c:v>42412</c:v>
                </c:pt>
                <c:pt idx="254">
                  <c:v>42411</c:v>
                </c:pt>
                <c:pt idx="255">
                  <c:v>42410</c:v>
                </c:pt>
                <c:pt idx="256">
                  <c:v>42409</c:v>
                </c:pt>
                <c:pt idx="257">
                  <c:v>42408</c:v>
                </c:pt>
                <c:pt idx="258">
                  <c:v>42405</c:v>
                </c:pt>
                <c:pt idx="259">
                  <c:v>42404</c:v>
                </c:pt>
                <c:pt idx="260">
                  <c:v>42403</c:v>
                </c:pt>
              </c:numCache>
            </c:numRef>
          </c:xVal>
          <c:yVal>
            <c:numRef>
              <c:f>Sheet1!$AJ$20:$AJ$280</c:f>
              <c:numCache>
                <c:formatCode>0.00</c:formatCode>
                <c:ptCount val="261"/>
                <c:pt idx="0">
                  <c:v>34914.770691677317</c:v>
                </c:pt>
                <c:pt idx="1">
                  <c:v>34936.229919145131</c:v>
                </c:pt>
                <c:pt idx="2">
                  <c:v>34909.608687312895</c:v>
                </c:pt>
                <c:pt idx="3">
                  <c:v>34696.084085742004</c:v>
                </c:pt>
                <c:pt idx="4">
                  <c:v>34717.543313209819</c:v>
                </c:pt>
                <c:pt idx="5">
                  <c:v>34678.021096410863</c:v>
                </c:pt>
                <c:pt idx="6">
                  <c:v>34699.480323878677</c:v>
                </c:pt>
                <c:pt idx="7">
                  <c:v>34720.939551346491</c:v>
                </c:pt>
                <c:pt idx="8">
                  <c:v>34581.388678328003</c:v>
                </c:pt>
                <c:pt idx="9">
                  <c:v>34583.879126802349</c:v>
                </c:pt>
                <c:pt idx="10">
                  <c:v>34470.779539434327</c:v>
                </c:pt>
                <c:pt idx="11">
                  <c:v>34492.238766902141</c:v>
                </c:pt>
                <c:pt idx="12">
                  <c:v>34441.225874705488</c:v>
                </c:pt>
                <c:pt idx="13">
                  <c:v>34426.495830208805</c:v>
                </c:pt>
                <c:pt idx="14">
                  <c:v>34435.603822321093</c:v>
                </c:pt>
                <c:pt idx="15">
                  <c:v>34309.652138180827</c:v>
                </c:pt>
                <c:pt idx="16">
                  <c:v>34212.156869041231</c:v>
                </c:pt>
                <c:pt idx="17">
                  <c:v>34233.616096509046</c:v>
                </c:pt>
                <c:pt idx="18">
                  <c:v>34255.07532397686</c:v>
                </c:pt>
                <c:pt idx="19">
                  <c:v>34275.013757425419</c:v>
                </c:pt>
                <c:pt idx="20">
                  <c:v>34219.673406098722</c:v>
                </c:pt>
                <c:pt idx="21">
                  <c:v>34241.132633566536</c:v>
                </c:pt>
                <c:pt idx="22">
                  <c:v>34246.007851102557</c:v>
                </c:pt>
                <c:pt idx="23">
                  <c:v>34267.467078570371</c:v>
                </c:pt>
                <c:pt idx="24">
                  <c:v>34272.461074506165</c:v>
                </c:pt>
                <c:pt idx="25">
                  <c:v>34208.746728362181</c:v>
                </c:pt>
                <c:pt idx="26">
                  <c:v>34230.205955829995</c:v>
                </c:pt>
                <c:pt idx="27">
                  <c:v>34251.66518329781</c:v>
                </c:pt>
                <c:pt idx="28">
                  <c:v>34273.124410765624</c:v>
                </c:pt>
                <c:pt idx="29">
                  <c:v>34224.20438131212</c:v>
                </c:pt>
                <c:pt idx="30">
                  <c:v>34245.663608779934</c:v>
                </c:pt>
                <c:pt idx="31">
                  <c:v>34267.122836247749</c:v>
                </c:pt>
                <c:pt idx="32">
                  <c:v>34281.950096014785</c:v>
                </c:pt>
                <c:pt idx="33">
                  <c:v>34298.944696451399</c:v>
                </c:pt>
                <c:pt idx="34">
                  <c:v>34320.403923919213</c:v>
                </c:pt>
                <c:pt idx="35">
                  <c:v>34341.863151387028</c:v>
                </c:pt>
                <c:pt idx="36">
                  <c:v>34363.322378854842</c:v>
                </c:pt>
                <c:pt idx="37">
                  <c:v>34384.781606322656</c:v>
                </c:pt>
                <c:pt idx="38">
                  <c:v>34406.240833790471</c:v>
                </c:pt>
                <c:pt idx="39">
                  <c:v>34427.700061258285</c:v>
                </c:pt>
                <c:pt idx="40">
                  <c:v>34339.839885631249</c:v>
                </c:pt>
                <c:pt idx="41">
                  <c:v>34361.299113099063</c:v>
                </c:pt>
                <c:pt idx="42">
                  <c:v>34244.25904753268</c:v>
                </c:pt>
                <c:pt idx="43">
                  <c:v>33953.689658714975</c:v>
                </c:pt>
                <c:pt idx="44">
                  <c:v>33975.148886182789</c:v>
                </c:pt>
                <c:pt idx="45">
                  <c:v>33691.654124501096</c:v>
                </c:pt>
                <c:pt idx="46">
                  <c:v>33612.106885414149</c:v>
                </c:pt>
                <c:pt idx="47">
                  <c:v>33593.576804670971</c:v>
                </c:pt>
                <c:pt idx="48">
                  <c:v>33615.036032138785</c:v>
                </c:pt>
                <c:pt idx="49">
                  <c:v>33636.4952596066</c:v>
                </c:pt>
                <c:pt idx="50">
                  <c:v>33657.954487074414</c:v>
                </c:pt>
                <c:pt idx="51">
                  <c:v>33679.413714542228</c:v>
                </c:pt>
                <c:pt idx="52">
                  <c:v>33700.872942010043</c:v>
                </c:pt>
                <c:pt idx="53">
                  <c:v>33652.864986296263</c:v>
                </c:pt>
                <c:pt idx="54">
                  <c:v>33323.29294655694</c:v>
                </c:pt>
                <c:pt idx="55">
                  <c:v>33344.752174024754</c:v>
                </c:pt>
                <c:pt idx="56">
                  <c:v>33216.740096905742</c:v>
                </c:pt>
                <c:pt idx="57">
                  <c:v>33238.199324373556</c:v>
                </c:pt>
                <c:pt idx="58">
                  <c:v>33179.02715530245</c:v>
                </c:pt>
                <c:pt idx="59">
                  <c:v>33200.486382770265</c:v>
                </c:pt>
                <c:pt idx="60">
                  <c:v>32804.506791286942</c:v>
                </c:pt>
                <c:pt idx="61">
                  <c:v>32712.959615106465</c:v>
                </c:pt>
                <c:pt idx="62">
                  <c:v>32550.825096360131</c:v>
                </c:pt>
                <c:pt idx="63">
                  <c:v>30531.863181109224</c:v>
                </c:pt>
                <c:pt idx="64">
                  <c:v>30553.322408577034</c:v>
                </c:pt>
                <c:pt idx="65">
                  <c:v>29781.813769240165</c:v>
                </c:pt>
                <c:pt idx="66">
                  <c:v>29803.272996707976</c:v>
                </c:pt>
                <c:pt idx="67">
                  <c:v>29824.732224175787</c:v>
                </c:pt>
                <c:pt idx="68">
                  <c:v>29628.421327603603</c:v>
                </c:pt>
                <c:pt idx="69">
                  <c:v>29537.783516030773</c:v>
                </c:pt>
                <c:pt idx="70">
                  <c:v>29559.242743498584</c:v>
                </c:pt>
                <c:pt idx="71">
                  <c:v>29527.58871501224</c:v>
                </c:pt>
                <c:pt idx="72">
                  <c:v>29344.063307727931</c:v>
                </c:pt>
                <c:pt idx="73">
                  <c:v>29331.462535647159</c:v>
                </c:pt>
                <c:pt idx="74">
                  <c:v>29330.719785238009</c:v>
                </c:pt>
                <c:pt idx="75">
                  <c:v>29352.179012705819</c:v>
                </c:pt>
                <c:pt idx="76">
                  <c:v>29373.63824017363</c:v>
                </c:pt>
                <c:pt idx="77">
                  <c:v>29348.185651512606</c:v>
                </c:pt>
                <c:pt idx="78">
                  <c:v>29369.644878980416</c:v>
                </c:pt>
                <c:pt idx="79">
                  <c:v>29182.414919869167</c:v>
                </c:pt>
                <c:pt idx="80">
                  <c:v>29030.782805324732</c:v>
                </c:pt>
                <c:pt idx="81">
                  <c:v>28838.540407901572</c:v>
                </c:pt>
                <c:pt idx="82">
                  <c:v>28685.198079874044</c:v>
                </c:pt>
                <c:pt idx="83">
                  <c:v>28706.657307341855</c:v>
                </c:pt>
                <c:pt idx="84">
                  <c:v>28647.943261092703</c:v>
                </c:pt>
                <c:pt idx="85">
                  <c:v>28669.402488560514</c:v>
                </c:pt>
                <c:pt idx="86">
                  <c:v>28669.115473420647</c:v>
                </c:pt>
                <c:pt idx="87">
                  <c:v>28690.574700888457</c:v>
                </c:pt>
                <c:pt idx="88">
                  <c:v>28641.289254381398</c:v>
                </c:pt>
                <c:pt idx="89">
                  <c:v>28662.748481849208</c:v>
                </c:pt>
                <c:pt idx="90">
                  <c:v>28684.207709317019</c:v>
                </c:pt>
                <c:pt idx="91">
                  <c:v>28073.089392348327</c:v>
                </c:pt>
                <c:pt idx="92">
                  <c:v>27694.704207961968</c:v>
                </c:pt>
                <c:pt idx="93">
                  <c:v>27643.339661924256</c:v>
                </c:pt>
                <c:pt idx="94">
                  <c:v>27455.346076429061</c:v>
                </c:pt>
                <c:pt idx="95">
                  <c:v>27245.864727646487</c:v>
                </c:pt>
                <c:pt idx="96">
                  <c:v>27267.323955114298</c:v>
                </c:pt>
                <c:pt idx="97">
                  <c:v>27069.012315434375</c:v>
                </c:pt>
                <c:pt idx="98">
                  <c:v>26997.023267822893</c:v>
                </c:pt>
                <c:pt idx="99">
                  <c:v>26999.198821634956</c:v>
                </c:pt>
                <c:pt idx="100">
                  <c:v>26760.169077601091</c:v>
                </c:pt>
                <c:pt idx="101">
                  <c:v>26729.676038264002</c:v>
                </c:pt>
                <c:pt idx="102">
                  <c:v>26607.086750761559</c:v>
                </c:pt>
                <c:pt idx="103">
                  <c:v>26489.176171956355</c:v>
                </c:pt>
                <c:pt idx="104">
                  <c:v>26108.181151485416</c:v>
                </c:pt>
                <c:pt idx="105">
                  <c:v>25379.071635813125</c:v>
                </c:pt>
                <c:pt idx="106">
                  <c:v>25400.530863280936</c:v>
                </c:pt>
                <c:pt idx="107">
                  <c:v>25421.990090748746</c:v>
                </c:pt>
                <c:pt idx="108">
                  <c:v>25378.290390991144</c:v>
                </c:pt>
                <c:pt idx="109">
                  <c:v>25399.749618458955</c:v>
                </c:pt>
                <c:pt idx="110">
                  <c:v>25225.139162962809</c:v>
                </c:pt>
                <c:pt idx="111">
                  <c:v>25155.320480027356</c:v>
                </c:pt>
                <c:pt idx="112">
                  <c:v>25176.779707495167</c:v>
                </c:pt>
                <c:pt idx="113">
                  <c:v>25198.238934962978</c:v>
                </c:pt>
                <c:pt idx="114">
                  <c:v>25190.42333555259</c:v>
                </c:pt>
                <c:pt idx="115">
                  <c:v>24968.276042916979</c:v>
                </c:pt>
                <c:pt idx="116">
                  <c:v>24976.901843192176</c:v>
                </c:pt>
                <c:pt idx="117">
                  <c:v>24998.361070659987</c:v>
                </c:pt>
                <c:pt idx="118">
                  <c:v>24920.322397466098</c:v>
                </c:pt>
                <c:pt idx="119">
                  <c:v>24825.830801826643</c:v>
                </c:pt>
                <c:pt idx="120">
                  <c:v>24841.755713247316</c:v>
                </c:pt>
                <c:pt idx="121">
                  <c:v>24808.624188355683</c:v>
                </c:pt>
                <c:pt idx="122">
                  <c:v>24565.921476077918</c:v>
                </c:pt>
                <c:pt idx="123">
                  <c:v>24496.719323676385</c:v>
                </c:pt>
                <c:pt idx="124">
                  <c:v>24432.989760857603</c:v>
                </c:pt>
                <c:pt idx="125">
                  <c:v>24454.448988325414</c:v>
                </c:pt>
                <c:pt idx="126">
                  <c:v>24475.908215793224</c:v>
                </c:pt>
                <c:pt idx="127">
                  <c:v>24483.390222994371</c:v>
                </c:pt>
                <c:pt idx="128">
                  <c:v>24504.849450462181</c:v>
                </c:pt>
                <c:pt idx="129">
                  <c:v>24483.792032040052</c:v>
                </c:pt>
                <c:pt idx="130">
                  <c:v>24234.722553723343</c:v>
                </c:pt>
                <c:pt idx="131">
                  <c:v>24169.223461759186</c:v>
                </c:pt>
                <c:pt idx="132">
                  <c:v>23940.536478513408</c:v>
                </c:pt>
                <c:pt idx="133">
                  <c:v>23961.995705981219</c:v>
                </c:pt>
                <c:pt idx="134">
                  <c:v>23896.166523217278</c:v>
                </c:pt>
                <c:pt idx="135">
                  <c:v>23483.944364725732</c:v>
                </c:pt>
                <c:pt idx="136">
                  <c:v>23378.560142317634</c:v>
                </c:pt>
                <c:pt idx="137">
                  <c:v>23400.019369785445</c:v>
                </c:pt>
                <c:pt idx="138">
                  <c:v>23337.519100144538</c:v>
                </c:pt>
                <c:pt idx="139">
                  <c:v>23286.126385212268</c:v>
                </c:pt>
                <c:pt idx="140">
                  <c:v>23303.135286668759</c:v>
                </c:pt>
                <c:pt idx="141">
                  <c:v>23135.909471662566</c:v>
                </c:pt>
                <c:pt idx="142">
                  <c:v>23157.368699130377</c:v>
                </c:pt>
                <c:pt idx="143">
                  <c:v>23172.841118439334</c:v>
                </c:pt>
                <c:pt idx="144">
                  <c:v>23042.720555880842</c:v>
                </c:pt>
                <c:pt idx="145">
                  <c:v>22976.824466843464</c:v>
                </c:pt>
                <c:pt idx="146">
                  <c:v>22859.175568016552</c:v>
                </c:pt>
                <c:pt idx="147">
                  <c:v>22880.634795484362</c:v>
                </c:pt>
                <c:pt idx="148">
                  <c:v>22815.740945923571</c:v>
                </c:pt>
                <c:pt idx="149">
                  <c:v>22804.302068947374</c:v>
                </c:pt>
                <c:pt idx="150">
                  <c:v>22486.660531531168</c:v>
                </c:pt>
                <c:pt idx="151">
                  <c:v>22435.380159075761</c:v>
                </c:pt>
                <c:pt idx="152">
                  <c:v>22190.817792257229</c:v>
                </c:pt>
                <c:pt idx="153">
                  <c:v>21876.082546236958</c:v>
                </c:pt>
                <c:pt idx="154">
                  <c:v>21897.541773704768</c:v>
                </c:pt>
                <c:pt idx="155">
                  <c:v>21919.001001172579</c:v>
                </c:pt>
                <c:pt idx="156">
                  <c:v>21771.158964702212</c:v>
                </c:pt>
                <c:pt idx="157">
                  <c:v>21730.649986519558</c:v>
                </c:pt>
                <c:pt idx="158">
                  <c:v>21188.166642207791</c:v>
                </c:pt>
                <c:pt idx="159">
                  <c:v>20415.589935034077</c:v>
                </c:pt>
                <c:pt idx="160">
                  <c:v>19712.864851132494</c:v>
                </c:pt>
                <c:pt idx="161">
                  <c:v>15493.501171260188</c:v>
                </c:pt>
                <c:pt idx="162">
                  <c:v>15514.960398727999</c:v>
                </c:pt>
                <c:pt idx="163">
                  <c:v>15286.690062314838</c:v>
                </c:pt>
                <c:pt idx="164">
                  <c:v>15308.149289782648</c:v>
                </c:pt>
                <c:pt idx="165">
                  <c:v>14208.83727102452</c:v>
                </c:pt>
                <c:pt idx="166">
                  <c:v>13770.9202132149</c:v>
                </c:pt>
                <c:pt idx="167">
                  <c:v>13182.984822533452</c:v>
                </c:pt>
                <c:pt idx="168">
                  <c:v>13015.13362154988</c:v>
                </c:pt>
                <c:pt idx="169">
                  <c:v>12769.605490550204</c:v>
                </c:pt>
                <c:pt idx="170">
                  <c:v>12237.289150644419</c:v>
                </c:pt>
                <c:pt idx="171">
                  <c:v>12238.967510288903</c:v>
                </c:pt>
                <c:pt idx="172">
                  <c:v>12260.426737756714</c:v>
                </c:pt>
                <c:pt idx="173">
                  <c:v>12198.633631949384</c:v>
                </c:pt>
                <c:pt idx="174">
                  <c:v>12168.726680176258</c:v>
                </c:pt>
                <c:pt idx="175">
                  <c:v>12096.115527843071</c:v>
                </c:pt>
                <c:pt idx="176">
                  <c:v>12057.627920441946</c:v>
                </c:pt>
                <c:pt idx="177">
                  <c:v>12079.087147909757</c:v>
                </c:pt>
                <c:pt idx="178">
                  <c:v>12100.546375377568</c:v>
                </c:pt>
                <c:pt idx="179">
                  <c:v>12087.926692928046</c:v>
                </c:pt>
                <c:pt idx="180">
                  <c:v>11940.673440618337</c:v>
                </c:pt>
                <c:pt idx="181">
                  <c:v>11962.132668086148</c:v>
                </c:pt>
                <c:pt idx="182">
                  <c:v>11918.556413298451</c:v>
                </c:pt>
                <c:pt idx="183">
                  <c:v>11689.217516879946</c:v>
                </c:pt>
                <c:pt idx="184">
                  <c:v>11561.562062648747</c:v>
                </c:pt>
                <c:pt idx="185">
                  <c:v>11573.901242960179</c:v>
                </c:pt>
                <c:pt idx="186">
                  <c:v>11163.930463616336</c:v>
                </c:pt>
                <c:pt idx="187">
                  <c:v>10955.32389429769</c:v>
                </c:pt>
                <c:pt idx="188">
                  <c:v>10883.710399081587</c:v>
                </c:pt>
                <c:pt idx="189">
                  <c:v>10775.408373795708</c:v>
                </c:pt>
                <c:pt idx="190">
                  <c:v>10569.411829970919</c:v>
                </c:pt>
                <c:pt idx="191">
                  <c:v>10462.110818007633</c:v>
                </c:pt>
                <c:pt idx="192">
                  <c:v>10483.570045475444</c:v>
                </c:pt>
                <c:pt idx="193">
                  <c:v>10477.232806564138</c:v>
                </c:pt>
                <c:pt idx="194">
                  <c:v>10327.493576378989</c:v>
                </c:pt>
                <c:pt idx="195">
                  <c:v>10015.502590710272</c:v>
                </c:pt>
                <c:pt idx="196">
                  <c:v>10036.961818178082</c:v>
                </c:pt>
                <c:pt idx="197">
                  <c:v>9832.2661164866731</c:v>
                </c:pt>
                <c:pt idx="198">
                  <c:v>9853.7253439544838</c:v>
                </c:pt>
                <c:pt idx="199">
                  <c:v>9875.1845714222945</c:v>
                </c:pt>
                <c:pt idx="200">
                  <c:v>9896.6437988901052</c:v>
                </c:pt>
                <c:pt idx="201">
                  <c:v>9458.6666202623965</c:v>
                </c:pt>
                <c:pt idx="202">
                  <c:v>9341.8704558097306</c:v>
                </c:pt>
                <c:pt idx="203">
                  <c:v>9362.8073209147951</c:v>
                </c:pt>
                <c:pt idx="204">
                  <c:v>9359.7850589528789</c:v>
                </c:pt>
                <c:pt idx="205">
                  <c:v>9381.2442864206896</c:v>
                </c:pt>
                <c:pt idx="206">
                  <c:v>9220.1570188956539</c:v>
                </c:pt>
                <c:pt idx="207">
                  <c:v>9225.8596597933538</c:v>
                </c:pt>
                <c:pt idx="208">
                  <c:v>9146.3470156647163</c:v>
                </c:pt>
                <c:pt idx="209">
                  <c:v>9018.5481289314012</c:v>
                </c:pt>
                <c:pt idx="210">
                  <c:v>8569.0675398989588</c:v>
                </c:pt>
                <c:pt idx="211">
                  <c:v>8590.5267673667695</c:v>
                </c:pt>
                <c:pt idx="212">
                  <c:v>8481.9472050053755</c:v>
                </c:pt>
                <c:pt idx="213">
                  <c:v>8153.7669483708014</c:v>
                </c:pt>
                <c:pt idx="214">
                  <c:v>8161.679371070366</c:v>
                </c:pt>
                <c:pt idx="215">
                  <c:v>8183.1385985381776</c:v>
                </c:pt>
                <c:pt idx="216">
                  <c:v>8057.8831055543742</c:v>
                </c:pt>
                <c:pt idx="217">
                  <c:v>8079.3423330221849</c:v>
                </c:pt>
                <c:pt idx="218">
                  <c:v>8100.8015604899956</c:v>
                </c:pt>
                <c:pt idx="219">
                  <c:v>7794.9491786945373</c:v>
                </c:pt>
                <c:pt idx="220">
                  <c:v>7791.3262817555415</c:v>
                </c:pt>
                <c:pt idx="221">
                  <c:v>7477.0558954894468</c:v>
                </c:pt>
                <c:pt idx="222">
                  <c:v>7424.2734687912844</c:v>
                </c:pt>
                <c:pt idx="223">
                  <c:v>7220.1574828072917</c:v>
                </c:pt>
                <c:pt idx="224">
                  <c:v>7131.5029160354179</c:v>
                </c:pt>
                <c:pt idx="225">
                  <c:v>6897.0967101338265</c:v>
                </c:pt>
                <c:pt idx="226">
                  <c:v>6918.5559376016372</c:v>
                </c:pt>
                <c:pt idx="227">
                  <c:v>6940.0151650694479</c:v>
                </c:pt>
                <c:pt idx="228">
                  <c:v>6795.7329119144979</c:v>
                </c:pt>
                <c:pt idx="229">
                  <c:v>6817.1921393823086</c:v>
                </c:pt>
                <c:pt idx="230">
                  <c:v>6647.4589895563404</c:v>
                </c:pt>
                <c:pt idx="231">
                  <c:v>6652.5548004733446</c:v>
                </c:pt>
                <c:pt idx="232">
                  <c:v>6585.5978433078053</c:v>
                </c:pt>
                <c:pt idx="233">
                  <c:v>6459.8426886950701</c:v>
                </c:pt>
                <c:pt idx="234">
                  <c:v>5958.2523192480658</c:v>
                </c:pt>
                <c:pt idx="235">
                  <c:v>5979.7115467158765</c:v>
                </c:pt>
                <c:pt idx="236">
                  <c:v>5971.7621098821865</c:v>
                </c:pt>
                <c:pt idx="237">
                  <c:v>5778.0660392978525</c:v>
                </c:pt>
                <c:pt idx="238">
                  <c:v>5725.8379711047837</c:v>
                </c:pt>
                <c:pt idx="239">
                  <c:v>5600.2823988925211</c:v>
                </c:pt>
                <c:pt idx="240">
                  <c:v>5557.5750240830548</c:v>
                </c:pt>
                <c:pt idx="241">
                  <c:v>5171.6244175277025</c:v>
                </c:pt>
                <c:pt idx="242">
                  <c:v>5113.292323738362</c:v>
                </c:pt>
                <c:pt idx="243">
                  <c:v>4746.3567230478275</c:v>
                </c:pt>
                <c:pt idx="244">
                  <c:v>4358.533747524737</c:v>
                </c:pt>
                <c:pt idx="245">
                  <c:v>3818.9190613351539</c:v>
                </c:pt>
                <c:pt idx="246">
                  <c:v>3685.5909501115043</c:v>
                </c:pt>
                <c:pt idx="247">
                  <c:v>3396.6966804415547</c:v>
                </c:pt>
                <c:pt idx="248">
                  <c:v>3120.2433836280638</c:v>
                </c:pt>
                <c:pt idx="249">
                  <c:v>3141.702611095875</c:v>
                </c:pt>
                <c:pt idx="250">
                  <c:v>3163.1618385636862</c:v>
                </c:pt>
                <c:pt idx="251">
                  <c:v>2969.1305934760003</c:v>
                </c:pt>
                <c:pt idx="252">
                  <c:v>2792.0982352259771</c:v>
                </c:pt>
                <c:pt idx="253">
                  <c:v>1977.4714050124408</c:v>
                </c:pt>
                <c:pt idx="254">
                  <c:v>1760.5096754967881</c:v>
                </c:pt>
                <c:pt idx="255">
                  <c:v>1098.3432839118395</c:v>
                </c:pt>
                <c:pt idx="256">
                  <c:v>1119.8025113796507</c:v>
                </c:pt>
                <c:pt idx="257">
                  <c:v>968.62072918154195</c:v>
                </c:pt>
                <c:pt idx="258">
                  <c:v>823.05076918210693</c:v>
                </c:pt>
                <c:pt idx="259">
                  <c:v>752.81380850681523</c:v>
                </c:pt>
                <c:pt idx="260">
                  <c:v>-21.459227467811161</c:v>
                </c:pt>
              </c:numCache>
            </c:numRef>
          </c:yVal>
          <c:smooth val="1"/>
        </c:ser>
        <c:ser>
          <c:idx val="1"/>
          <c:order val="1"/>
          <c:tx>
            <c:v>FTSEMIB</c:v>
          </c:tx>
          <c:marker>
            <c:symbol val="dot"/>
            <c:size val="3"/>
          </c:marker>
          <c:xVal>
            <c:numRef>
              <c:f>Sheet1!$AI$20:$AI$280</c:f>
              <c:numCache>
                <c:formatCode>d\-mmm\-yy</c:formatCode>
                <c:ptCount val="261"/>
                <c:pt idx="0">
                  <c:v>42769</c:v>
                </c:pt>
                <c:pt idx="1">
                  <c:v>42768</c:v>
                </c:pt>
                <c:pt idx="2">
                  <c:v>42767</c:v>
                </c:pt>
                <c:pt idx="3">
                  <c:v>42766</c:v>
                </c:pt>
                <c:pt idx="4">
                  <c:v>42765</c:v>
                </c:pt>
                <c:pt idx="5">
                  <c:v>42762</c:v>
                </c:pt>
                <c:pt idx="6">
                  <c:v>42761</c:v>
                </c:pt>
                <c:pt idx="7">
                  <c:v>42760</c:v>
                </c:pt>
                <c:pt idx="8">
                  <c:v>42759</c:v>
                </c:pt>
                <c:pt idx="9">
                  <c:v>42758</c:v>
                </c:pt>
                <c:pt idx="10">
                  <c:v>42755</c:v>
                </c:pt>
                <c:pt idx="11">
                  <c:v>42754</c:v>
                </c:pt>
                <c:pt idx="12">
                  <c:v>42753</c:v>
                </c:pt>
                <c:pt idx="13">
                  <c:v>42752</c:v>
                </c:pt>
                <c:pt idx="14">
                  <c:v>42751</c:v>
                </c:pt>
                <c:pt idx="15">
                  <c:v>42748</c:v>
                </c:pt>
                <c:pt idx="16">
                  <c:v>42747</c:v>
                </c:pt>
                <c:pt idx="17">
                  <c:v>42746</c:v>
                </c:pt>
                <c:pt idx="18">
                  <c:v>42745</c:v>
                </c:pt>
                <c:pt idx="19">
                  <c:v>42744</c:v>
                </c:pt>
                <c:pt idx="20">
                  <c:v>42741</c:v>
                </c:pt>
                <c:pt idx="21">
                  <c:v>42740</c:v>
                </c:pt>
                <c:pt idx="22">
                  <c:v>42739</c:v>
                </c:pt>
                <c:pt idx="23">
                  <c:v>42738</c:v>
                </c:pt>
                <c:pt idx="24">
                  <c:v>42737</c:v>
                </c:pt>
                <c:pt idx="25">
                  <c:v>42734</c:v>
                </c:pt>
                <c:pt idx="26">
                  <c:v>42733</c:v>
                </c:pt>
                <c:pt idx="27">
                  <c:v>42732</c:v>
                </c:pt>
                <c:pt idx="28">
                  <c:v>42731</c:v>
                </c:pt>
                <c:pt idx="29">
                  <c:v>42730</c:v>
                </c:pt>
                <c:pt idx="30">
                  <c:v>42727</c:v>
                </c:pt>
                <c:pt idx="31">
                  <c:v>42726</c:v>
                </c:pt>
                <c:pt idx="32">
                  <c:v>42725</c:v>
                </c:pt>
                <c:pt idx="33">
                  <c:v>42724</c:v>
                </c:pt>
                <c:pt idx="34">
                  <c:v>42723</c:v>
                </c:pt>
                <c:pt idx="35">
                  <c:v>42720</c:v>
                </c:pt>
                <c:pt idx="36">
                  <c:v>42719</c:v>
                </c:pt>
                <c:pt idx="37">
                  <c:v>42718</c:v>
                </c:pt>
                <c:pt idx="38">
                  <c:v>42717</c:v>
                </c:pt>
                <c:pt idx="39">
                  <c:v>42716</c:v>
                </c:pt>
                <c:pt idx="40">
                  <c:v>42713</c:v>
                </c:pt>
                <c:pt idx="41">
                  <c:v>42712</c:v>
                </c:pt>
                <c:pt idx="42">
                  <c:v>42711</c:v>
                </c:pt>
                <c:pt idx="43">
                  <c:v>42710</c:v>
                </c:pt>
                <c:pt idx="44">
                  <c:v>42709</c:v>
                </c:pt>
                <c:pt idx="45">
                  <c:v>42706</c:v>
                </c:pt>
                <c:pt idx="46">
                  <c:v>42705</c:v>
                </c:pt>
                <c:pt idx="47">
                  <c:v>42704</c:v>
                </c:pt>
                <c:pt idx="48">
                  <c:v>42703</c:v>
                </c:pt>
                <c:pt idx="49">
                  <c:v>42702</c:v>
                </c:pt>
                <c:pt idx="50">
                  <c:v>42699</c:v>
                </c:pt>
                <c:pt idx="51">
                  <c:v>42698</c:v>
                </c:pt>
                <c:pt idx="52">
                  <c:v>42697</c:v>
                </c:pt>
                <c:pt idx="53">
                  <c:v>42696</c:v>
                </c:pt>
                <c:pt idx="54">
                  <c:v>42695</c:v>
                </c:pt>
                <c:pt idx="55">
                  <c:v>42692</c:v>
                </c:pt>
                <c:pt idx="56">
                  <c:v>42691</c:v>
                </c:pt>
                <c:pt idx="57">
                  <c:v>42690</c:v>
                </c:pt>
                <c:pt idx="58">
                  <c:v>42689</c:v>
                </c:pt>
                <c:pt idx="59">
                  <c:v>42688</c:v>
                </c:pt>
                <c:pt idx="60">
                  <c:v>42685</c:v>
                </c:pt>
                <c:pt idx="61">
                  <c:v>42684</c:v>
                </c:pt>
                <c:pt idx="62">
                  <c:v>42683</c:v>
                </c:pt>
                <c:pt idx="63">
                  <c:v>42682</c:v>
                </c:pt>
                <c:pt idx="64">
                  <c:v>42681</c:v>
                </c:pt>
                <c:pt idx="65">
                  <c:v>42678</c:v>
                </c:pt>
                <c:pt idx="66">
                  <c:v>42677</c:v>
                </c:pt>
                <c:pt idx="67">
                  <c:v>42676</c:v>
                </c:pt>
                <c:pt idx="68">
                  <c:v>42675</c:v>
                </c:pt>
                <c:pt idx="69">
                  <c:v>42674</c:v>
                </c:pt>
                <c:pt idx="70">
                  <c:v>42671</c:v>
                </c:pt>
                <c:pt idx="71">
                  <c:v>42670</c:v>
                </c:pt>
                <c:pt idx="72">
                  <c:v>42669</c:v>
                </c:pt>
                <c:pt idx="73">
                  <c:v>42668</c:v>
                </c:pt>
                <c:pt idx="74">
                  <c:v>42667</c:v>
                </c:pt>
                <c:pt idx="75">
                  <c:v>42664</c:v>
                </c:pt>
                <c:pt idx="76">
                  <c:v>42663</c:v>
                </c:pt>
                <c:pt idx="77">
                  <c:v>42662</c:v>
                </c:pt>
                <c:pt idx="78">
                  <c:v>42661</c:v>
                </c:pt>
                <c:pt idx="79">
                  <c:v>42660</c:v>
                </c:pt>
                <c:pt idx="80">
                  <c:v>42657</c:v>
                </c:pt>
                <c:pt idx="81">
                  <c:v>42656</c:v>
                </c:pt>
                <c:pt idx="82">
                  <c:v>42655</c:v>
                </c:pt>
                <c:pt idx="83">
                  <c:v>42654</c:v>
                </c:pt>
                <c:pt idx="84">
                  <c:v>42653</c:v>
                </c:pt>
                <c:pt idx="85">
                  <c:v>42650</c:v>
                </c:pt>
                <c:pt idx="86">
                  <c:v>42649</c:v>
                </c:pt>
                <c:pt idx="87">
                  <c:v>42648</c:v>
                </c:pt>
                <c:pt idx="88">
                  <c:v>42647</c:v>
                </c:pt>
                <c:pt idx="89">
                  <c:v>42646</c:v>
                </c:pt>
                <c:pt idx="90">
                  <c:v>42643</c:v>
                </c:pt>
                <c:pt idx="91">
                  <c:v>42642</c:v>
                </c:pt>
                <c:pt idx="92">
                  <c:v>42641</c:v>
                </c:pt>
                <c:pt idx="93">
                  <c:v>42640</c:v>
                </c:pt>
                <c:pt idx="94">
                  <c:v>42639</c:v>
                </c:pt>
                <c:pt idx="95">
                  <c:v>42636</c:v>
                </c:pt>
                <c:pt idx="96">
                  <c:v>42635</c:v>
                </c:pt>
                <c:pt idx="97">
                  <c:v>42634</c:v>
                </c:pt>
                <c:pt idx="98">
                  <c:v>42633</c:v>
                </c:pt>
                <c:pt idx="99">
                  <c:v>42632</c:v>
                </c:pt>
                <c:pt idx="100">
                  <c:v>42629</c:v>
                </c:pt>
                <c:pt idx="101">
                  <c:v>42628</c:v>
                </c:pt>
                <c:pt idx="102">
                  <c:v>42627</c:v>
                </c:pt>
                <c:pt idx="103">
                  <c:v>42626</c:v>
                </c:pt>
                <c:pt idx="104">
                  <c:v>42625</c:v>
                </c:pt>
                <c:pt idx="105">
                  <c:v>42622</c:v>
                </c:pt>
                <c:pt idx="106">
                  <c:v>42621</c:v>
                </c:pt>
                <c:pt idx="107">
                  <c:v>42620</c:v>
                </c:pt>
                <c:pt idx="108">
                  <c:v>42619</c:v>
                </c:pt>
                <c:pt idx="109">
                  <c:v>42618</c:v>
                </c:pt>
                <c:pt idx="110">
                  <c:v>42615</c:v>
                </c:pt>
                <c:pt idx="111">
                  <c:v>42614</c:v>
                </c:pt>
                <c:pt idx="112">
                  <c:v>42613</c:v>
                </c:pt>
                <c:pt idx="113">
                  <c:v>42612</c:v>
                </c:pt>
                <c:pt idx="114">
                  <c:v>42611</c:v>
                </c:pt>
                <c:pt idx="115">
                  <c:v>42608</c:v>
                </c:pt>
                <c:pt idx="116">
                  <c:v>42607</c:v>
                </c:pt>
                <c:pt idx="117">
                  <c:v>42606</c:v>
                </c:pt>
                <c:pt idx="118">
                  <c:v>42605</c:v>
                </c:pt>
                <c:pt idx="119">
                  <c:v>42604</c:v>
                </c:pt>
                <c:pt idx="120">
                  <c:v>42601</c:v>
                </c:pt>
                <c:pt idx="121">
                  <c:v>42600</c:v>
                </c:pt>
                <c:pt idx="122">
                  <c:v>42599</c:v>
                </c:pt>
                <c:pt idx="123">
                  <c:v>42598</c:v>
                </c:pt>
                <c:pt idx="124">
                  <c:v>42597</c:v>
                </c:pt>
                <c:pt idx="125">
                  <c:v>42594</c:v>
                </c:pt>
                <c:pt idx="126">
                  <c:v>42593</c:v>
                </c:pt>
                <c:pt idx="127">
                  <c:v>42592</c:v>
                </c:pt>
                <c:pt idx="128">
                  <c:v>42591</c:v>
                </c:pt>
                <c:pt idx="129">
                  <c:v>42590</c:v>
                </c:pt>
                <c:pt idx="130">
                  <c:v>42587</c:v>
                </c:pt>
                <c:pt idx="131">
                  <c:v>42586</c:v>
                </c:pt>
                <c:pt idx="132">
                  <c:v>42585</c:v>
                </c:pt>
                <c:pt idx="133">
                  <c:v>42584</c:v>
                </c:pt>
                <c:pt idx="134">
                  <c:v>42583</c:v>
                </c:pt>
                <c:pt idx="135">
                  <c:v>42580</c:v>
                </c:pt>
                <c:pt idx="136">
                  <c:v>42579</c:v>
                </c:pt>
                <c:pt idx="137">
                  <c:v>42578</c:v>
                </c:pt>
                <c:pt idx="138">
                  <c:v>42577</c:v>
                </c:pt>
                <c:pt idx="139">
                  <c:v>42576</c:v>
                </c:pt>
                <c:pt idx="140">
                  <c:v>42573</c:v>
                </c:pt>
                <c:pt idx="141">
                  <c:v>42572</c:v>
                </c:pt>
                <c:pt idx="142">
                  <c:v>42571</c:v>
                </c:pt>
                <c:pt idx="143">
                  <c:v>42570</c:v>
                </c:pt>
                <c:pt idx="144">
                  <c:v>42569</c:v>
                </c:pt>
                <c:pt idx="145">
                  <c:v>42566</c:v>
                </c:pt>
                <c:pt idx="146">
                  <c:v>42565</c:v>
                </c:pt>
                <c:pt idx="147">
                  <c:v>42564</c:v>
                </c:pt>
                <c:pt idx="148">
                  <c:v>42563</c:v>
                </c:pt>
                <c:pt idx="149">
                  <c:v>42562</c:v>
                </c:pt>
                <c:pt idx="150">
                  <c:v>42559</c:v>
                </c:pt>
                <c:pt idx="151">
                  <c:v>42558</c:v>
                </c:pt>
                <c:pt idx="152">
                  <c:v>42557</c:v>
                </c:pt>
                <c:pt idx="153">
                  <c:v>42556</c:v>
                </c:pt>
                <c:pt idx="154">
                  <c:v>42555</c:v>
                </c:pt>
                <c:pt idx="155">
                  <c:v>42552</c:v>
                </c:pt>
                <c:pt idx="156">
                  <c:v>42551</c:v>
                </c:pt>
                <c:pt idx="157">
                  <c:v>42550</c:v>
                </c:pt>
                <c:pt idx="158">
                  <c:v>42549</c:v>
                </c:pt>
                <c:pt idx="159">
                  <c:v>42548</c:v>
                </c:pt>
                <c:pt idx="160">
                  <c:v>42545</c:v>
                </c:pt>
                <c:pt idx="161">
                  <c:v>42544</c:v>
                </c:pt>
                <c:pt idx="162">
                  <c:v>42543</c:v>
                </c:pt>
                <c:pt idx="163">
                  <c:v>42542</c:v>
                </c:pt>
                <c:pt idx="164">
                  <c:v>42541</c:v>
                </c:pt>
                <c:pt idx="165">
                  <c:v>42538</c:v>
                </c:pt>
                <c:pt idx="166">
                  <c:v>42537</c:v>
                </c:pt>
                <c:pt idx="167">
                  <c:v>42536</c:v>
                </c:pt>
                <c:pt idx="168">
                  <c:v>42535</c:v>
                </c:pt>
                <c:pt idx="169">
                  <c:v>42534</c:v>
                </c:pt>
                <c:pt idx="170">
                  <c:v>42531</c:v>
                </c:pt>
                <c:pt idx="171">
                  <c:v>42530</c:v>
                </c:pt>
                <c:pt idx="172">
                  <c:v>42529</c:v>
                </c:pt>
                <c:pt idx="173">
                  <c:v>42528</c:v>
                </c:pt>
                <c:pt idx="174">
                  <c:v>42527</c:v>
                </c:pt>
                <c:pt idx="175">
                  <c:v>42524</c:v>
                </c:pt>
                <c:pt idx="176">
                  <c:v>42523</c:v>
                </c:pt>
                <c:pt idx="177">
                  <c:v>42522</c:v>
                </c:pt>
                <c:pt idx="178">
                  <c:v>42521</c:v>
                </c:pt>
                <c:pt idx="179">
                  <c:v>42520</c:v>
                </c:pt>
                <c:pt idx="180">
                  <c:v>42517</c:v>
                </c:pt>
                <c:pt idx="181">
                  <c:v>42516</c:v>
                </c:pt>
                <c:pt idx="182">
                  <c:v>42515</c:v>
                </c:pt>
                <c:pt idx="183">
                  <c:v>42514</c:v>
                </c:pt>
                <c:pt idx="184">
                  <c:v>42513</c:v>
                </c:pt>
                <c:pt idx="185">
                  <c:v>42510</c:v>
                </c:pt>
                <c:pt idx="186">
                  <c:v>42509</c:v>
                </c:pt>
                <c:pt idx="187">
                  <c:v>42508</c:v>
                </c:pt>
                <c:pt idx="188">
                  <c:v>42507</c:v>
                </c:pt>
                <c:pt idx="189">
                  <c:v>42506</c:v>
                </c:pt>
                <c:pt idx="190">
                  <c:v>42503</c:v>
                </c:pt>
                <c:pt idx="191">
                  <c:v>42502</c:v>
                </c:pt>
                <c:pt idx="192">
                  <c:v>42501</c:v>
                </c:pt>
                <c:pt idx="193">
                  <c:v>42500</c:v>
                </c:pt>
                <c:pt idx="194">
                  <c:v>42499</c:v>
                </c:pt>
                <c:pt idx="195">
                  <c:v>42496</c:v>
                </c:pt>
                <c:pt idx="196">
                  <c:v>42495</c:v>
                </c:pt>
                <c:pt idx="197">
                  <c:v>42494</c:v>
                </c:pt>
                <c:pt idx="198">
                  <c:v>42493</c:v>
                </c:pt>
                <c:pt idx="199">
                  <c:v>42492</c:v>
                </c:pt>
                <c:pt idx="200">
                  <c:v>42489</c:v>
                </c:pt>
                <c:pt idx="201">
                  <c:v>42488</c:v>
                </c:pt>
                <c:pt idx="202">
                  <c:v>42487</c:v>
                </c:pt>
                <c:pt idx="203">
                  <c:v>42486</c:v>
                </c:pt>
                <c:pt idx="204">
                  <c:v>42485</c:v>
                </c:pt>
                <c:pt idx="205">
                  <c:v>42482</c:v>
                </c:pt>
                <c:pt idx="206">
                  <c:v>42481</c:v>
                </c:pt>
                <c:pt idx="207">
                  <c:v>42480</c:v>
                </c:pt>
                <c:pt idx="208">
                  <c:v>42479</c:v>
                </c:pt>
                <c:pt idx="209">
                  <c:v>42478</c:v>
                </c:pt>
                <c:pt idx="210">
                  <c:v>42475</c:v>
                </c:pt>
                <c:pt idx="211">
                  <c:v>42474</c:v>
                </c:pt>
                <c:pt idx="212">
                  <c:v>42473</c:v>
                </c:pt>
                <c:pt idx="213">
                  <c:v>42472</c:v>
                </c:pt>
                <c:pt idx="214">
                  <c:v>42471</c:v>
                </c:pt>
                <c:pt idx="215">
                  <c:v>42468</c:v>
                </c:pt>
                <c:pt idx="216">
                  <c:v>42467</c:v>
                </c:pt>
                <c:pt idx="217">
                  <c:v>42466</c:v>
                </c:pt>
                <c:pt idx="218">
                  <c:v>42465</c:v>
                </c:pt>
                <c:pt idx="219">
                  <c:v>42464</c:v>
                </c:pt>
                <c:pt idx="220">
                  <c:v>42461</c:v>
                </c:pt>
                <c:pt idx="221">
                  <c:v>42460</c:v>
                </c:pt>
                <c:pt idx="222">
                  <c:v>42459</c:v>
                </c:pt>
                <c:pt idx="223">
                  <c:v>42458</c:v>
                </c:pt>
                <c:pt idx="224">
                  <c:v>42453</c:v>
                </c:pt>
                <c:pt idx="225">
                  <c:v>42452</c:v>
                </c:pt>
                <c:pt idx="226">
                  <c:v>42451</c:v>
                </c:pt>
                <c:pt idx="227">
                  <c:v>42450</c:v>
                </c:pt>
                <c:pt idx="228">
                  <c:v>42447</c:v>
                </c:pt>
                <c:pt idx="229">
                  <c:v>42446</c:v>
                </c:pt>
                <c:pt idx="230">
                  <c:v>42445</c:v>
                </c:pt>
                <c:pt idx="231">
                  <c:v>42444</c:v>
                </c:pt>
                <c:pt idx="232">
                  <c:v>42443</c:v>
                </c:pt>
                <c:pt idx="233">
                  <c:v>42440</c:v>
                </c:pt>
                <c:pt idx="234">
                  <c:v>42439</c:v>
                </c:pt>
                <c:pt idx="235">
                  <c:v>42438</c:v>
                </c:pt>
                <c:pt idx="236">
                  <c:v>42437</c:v>
                </c:pt>
                <c:pt idx="237">
                  <c:v>42436</c:v>
                </c:pt>
                <c:pt idx="238">
                  <c:v>42433</c:v>
                </c:pt>
                <c:pt idx="239">
                  <c:v>42432</c:v>
                </c:pt>
                <c:pt idx="240">
                  <c:v>42431</c:v>
                </c:pt>
                <c:pt idx="241">
                  <c:v>42430</c:v>
                </c:pt>
                <c:pt idx="242">
                  <c:v>42429</c:v>
                </c:pt>
                <c:pt idx="243">
                  <c:v>42426</c:v>
                </c:pt>
                <c:pt idx="244">
                  <c:v>42425</c:v>
                </c:pt>
                <c:pt idx="245">
                  <c:v>42424</c:v>
                </c:pt>
                <c:pt idx="246">
                  <c:v>42423</c:v>
                </c:pt>
                <c:pt idx="247">
                  <c:v>42422</c:v>
                </c:pt>
                <c:pt idx="248">
                  <c:v>42419</c:v>
                </c:pt>
                <c:pt idx="249">
                  <c:v>42418</c:v>
                </c:pt>
                <c:pt idx="250">
                  <c:v>42417</c:v>
                </c:pt>
                <c:pt idx="251">
                  <c:v>42416</c:v>
                </c:pt>
                <c:pt idx="252">
                  <c:v>42415</c:v>
                </c:pt>
                <c:pt idx="253">
                  <c:v>42412</c:v>
                </c:pt>
                <c:pt idx="254">
                  <c:v>42411</c:v>
                </c:pt>
                <c:pt idx="255">
                  <c:v>42410</c:v>
                </c:pt>
                <c:pt idx="256">
                  <c:v>42409</c:v>
                </c:pt>
                <c:pt idx="257">
                  <c:v>42408</c:v>
                </c:pt>
                <c:pt idx="258">
                  <c:v>42405</c:v>
                </c:pt>
                <c:pt idx="259">
                  <c:v>42404</c:v>
                </c:pt>
                <c:pt idx="260">
                  <c:v>42403</c:v>
                </c:pt>
              </c:numCache>
            </c:numRef>
          </c:xVal>
          <c:yVal>
            <c:numRef>
              <c:f>Sheet1!$AK$20:$AK$280</c:f>
              <c:numCache>
                <c:formatCode>0.00</c:formatCode>
                <c:ptCount val="261"/>
                <c:pt idx="0">
                  <c:v>19812.877362024468</c:v>
                </c:pt>
                <c:pt idx="1">
                  <c:v>19825.582497016527</c:v>
                </c:pt>
                <c:pt idx="2">
                  <c:v>19838.287632008585</c:v>
                </c:pt>
                <c:pt idx="3">
                  <c:v>19769.419179744749</c:v>
                </c:pt>
                <c:pt idx="4">
                  <c:v>19782.124314736808</c:v>
                </c:pt>
                <c:pt idx="5">
                  <c:v>19743.445513953684</c:v>
                </c:pt>
                <c:pt idx="6">
                  <c:v>19735.178614247157</c:v>
                </c:pt>
                <c:pt idx="7">
                  <c:v>19659.735981906946</c:v>
                </c:pt>
                <c:pt idx="8">
                  <c:v>19529.38832339106</c:v>
                </c:pt>
                <c:pt idx="9">
                  <c:v>19514.429449548628</c:v>
                </c:pt>
                <c:pt idx="10">
                  <c:v>19523.727825289217</c:v>
                </c:pt>
                <c:pt idx="11">
                  <c:v>19492.880186918032</c:v>
                </c:pt>
                <c:pt idx="12">
                  <c:v>19500.87687404294</c:v>
                </c:pt>
                <c:pt idx="13">
                  <c:v>19499.397477308961</c:v>
                </c:pt>
                <c:pt idx="14">
                  <c:v>19483.233764523669</c:v>
                </c:pt>
                <c:pt idx="15">
                  <c:v>19463.705432333663</c:v>
                </c:pt>
                <c:pt idx="16">
                  <c:v>19364.553969682096</c:v>
                </c:pt>
                <c:pt idx="17">
                  <c:v>19333.64668654717</c:v>
                </c:pt>
                <c:pt idx="18">
                  <c:v>19346.351821539229</c:v>
                </c:pt>
                <c:pt idx="19">
                  <c:v>19345.070548297968</c:v>
                </c:pt>
                <c:pt idx="20">
                  <c:v>19315.009463221406</c:v>
                </c:pt>
                <c:pt idx="21">
                  <c:v>19279.604238177835</c:v>
                </c:pt>
                <c:pt idx="22">
                  <c:v>19292.309373169894</c:v>
                </c:pt>
                <c:pt idx="23">
                  <c:v>19227.101631572223</c:v>
                </c:pt>
                <c:pt idx="24">
                  <c:v>19155.626330215793</c:v>
                </c:pt>
                <c:pt idx="25">
                  <c:v>19129.081214816742</c:v>
                </c:pt>
                <c:pt idx="26">
                  <c:v>19137.873137521703</c:v>
                </c:pt>
                <c:pt idx="27">
                  <c:v>19125.925772687297</c:v>
                </c:pt>
                <c:pt idx="28">
                  <c:v>19138.630907679355</c:v>
                </c:pt>
                <c:pt idx="29">
                  <c:v>19151.336042671413</c:v>
                </c:pt>
                <c:pt idx="30">
                  <c:v>19140.051722559372</c:v>
                </c:pt>
                <c:pt idx="31">
                  <c:v>19148.876926352703</c:v>
                </c:pt>
                <c:pt idx="32">
                  <c:v>19161.582061344761</c:v>
                </c:pt>
                <c:pt idx="33">
                  <c:v>19174.28719633682</c:v>
                </c:pt>
                <c:pt idx="34">
                  <c:v>19010.344723029335</c:v>
                </c:pt>
                <c:pt idx="35">
                  <c:v>18922.858108314384</c:v>
                </c:pt>
                <c:pt idx="36">
                  <c:v>18935.563243306442</c:v>
                </c:pt>
                <c:pt idx="37">
                  <c:v>18941.464458875711</c:v>
                </c:pt>
                <c:pt idx="38">
                  <c:v>18954.169593867769</c:v>
                </c:pt>
                <c:pt idx="39">
                  <c:v>18905.48174187505</c:v>
                </c:pt>
                <c:pt idx="40">
                  <c:v>18867.037875169852</c:v>
                </c:pt>
                <c:pt idx="41">
                  <c:v>18800.514882437918</c:v>
                </c:pt>
                <c:pt idx="42">
                  <c:v>18640.286200286715</c:v>
                </c:pt>
                <c:pt idx="43">
                  <c:v>18643.168169180852</c:v>
                </c:pt>
                <c:pt idx="44">
                  <c:v>18261.350404435423</c:v>
                </c:pt>
                <c:pt idx="45">
                  <c:v>18226.830960679694</c:v>
                </c:pt>
                <c:pt idx="46">
                  <c:v>18239.536095671752</c:v>
                </c:pt>
                <c:pt idx="47">
                  <c:v>18237.506443633461</c:v>
                </c:pt>
                <c:pt idx="48">
                  <c:v>18250.21157862552</c:v>
                </c:pt>
                <c:pt idx="49">
                  <c:v>18136.680425191316</c:v>
                </c:pt>
                <c:pt idx="50">
                  <c:v>18149.385560183375</c:v>
                </c:pt>
                <c:pt idx="51">
                  <c:v>18152.217818201647</c:v>
                </c:pt>
                <c:pt idx="52">
                  <c:v>18122.285346041564</c:v>
                </c:pt>
                <c:pt idx="53">
                  <c:v>18040.999229197878</c:v>
                </c:pt>
                <c:pt idx="54">
                  <c:v>18053.704364189936</c:v>
                </c:pt>
                <c:pt idx="55">
                  <c:v>18062.483451290838</c:v>
                </c:pt>
                <c:pt idx="56">
                  <c:v>18005.868120543379</c:v>
                </c:pt>
                <c:pt idx="57">
                  <c:v>17980.018521974427</c:v>
                </c:pt>
                <c:pt idx="58">
                  <c:v>17986.748108141284</c:v>
                </c:pt>
                <c:pt idx="59">
                  <c:v>17806.970022370981</c:v>
                </c:pt>
                <c:pt idx="60">
                  <c:v>17675.156859865816</c:v>
                </c:pt>
                <c:pt idx="61">
                  <c:v>17466.144363220854</c:v>
                </c:pt>
                <c:pt idx="62">
                  <c:v>16841.131502452638</c:v>
                </c:pt>
                <c:pt idx="63">
                  <c:v>16841.884981930427</c:v>
                </c:pt>
                <c:pt idx="64">
                  <c:v>16642.386289438749</c:v>
                </c:pt>
                <c:pt idx="65">
                  <c:v>16647.222280831233</c:v>
                </c:pt>
                <c:pt idx="66">
                  <c:v>16625.493880604936</c:v>
                </c:pt>
                <c:pt idx="67">
                  <c:v>16578.072336877747</c:v>
                </c:pt>
                <c:pt idx="68">
                  <c:v>16587.01550526225</c:v>
                </c:pt>
                <c:pt idx="69">
                  <c:v>16555.763393311936</c:v>
                </c:pt>
                <c:pt idx="70">
                  <c:v>16501.810432474536</c:v>
                </c:pt>
                <c:pt idx="71">
                  <c:v>16514.515567466595</c:v>
                </c:pt>
                <c:pt idx="72">
                  <c:v>16527.220702458653</c:v>
                </c:pt>
                <c:pt idx="73">
                  <c:v>16539.925837450712</c:v>
                </c:pt>
                <c:pt idx="74">
                  <c:v>16516.123479486349</c:v>
                </c:pt>
                <c:pt idx="75">
                  <c:v>16480.484831755439</c:v>
                </c:pt>
                <c:pt idx="76">
                  <c:v>16493.189966747497</c:v>
                </c:pt>
                <c:pt idx="77">
                  <c:v>16476.772355999907</c:v>
                </c:pt>
                <c:pt idx="78">
                  <c:v>16403.783111670247</c:v>
                </c:pt>
                <c:pt idx="79">
                  <c:v>16416.488246662306</c:v>
                </c:pt>
                <c:pt idx="80">
                  <c:v>16429.193381654364</c:v>
                </c:pt>
                <c:pt idx="81">
                  <c:v>16352.42026342566</c:v>
                </c:pt>
                <c:pt idx="82">
                  <c:v>16365.125398417718</c:v>
                </c:pt>
                <c:pt idx="83">
                  <c:v>16331.820733399114</c:v>
                </c:pt>
                <c:pt idx="84">
                  <c:v>16339.022386354249</c:v>
                </c:pt>
                <c:pt idx="85">
                  <c:v>16351.727521346307</c:v>
                </c:pt>
                <c:pt idx="86">
                  <c:v>16345.695365689508</c:v>
                </c:pt>
                <c:pt idx="87">
                  <c:v>16227.063939095411</c:v>
                </c:pt>
                <c:pt idx="88">
                  <c:v>16239.76907408747</c:v>
                </c:pt>
                <c:pt idx="89">
                  <c:v>16222.54030026174</c:v>
                </c:pt>
                <c:pt idx="90">
                  <c:v>15953.835332836843</c:v>
                </c:pt>
                <c:pt idx="91">
                  <c:v>15749.136700728619</c:v>
                </c:pt>
                <c:pt idx="92">
                  <c:v>15684.558195059997</c:v>
                </c:pt>
                <c:pt idx="93">
                  <c:v>15576.159911426346</c:v>
                </c:pt>
                <c:pt idx="94">
                  <c:v>15477.470124117086</c:v>
                </c:pt>
                <c:pt idx="95">
                  <c:v>15477.951131980088</c:v>
                </c:pt>
                <c:pt idx="96">
                  <c:v>15345.151604255552</c:v>
                </c:pt>
                <c:pt idx="97">
                  <c:v>15166.437702945546</c:v>
                </c:pt>
                <c:pt idx="98">
                  <c:v>15179.142837937605</c:v>
                </c:pt>
                <c:pt idx="99">
                  <c:v>14863.801025047665</c:v>
                </c:pt>
                <c:pt idx="100">
                  <c:v>14794.463064705662</c:v>
                </c:pt>
                <c:pt idx="101">
                  <c:v>14720.115571851662</c:v>
                </c:pt>
                <c:pt idx="102">
                  <c:v>14695.323800748873</c:v>
                </c:pt>
                <c:pt idx="103">
                  <c:v>14605.096795798347</c:v>
                </c:pt>
                <c:pt idx="104">
                  <c:v>14334.377614154084</c:v>
                </c:pt>
                <c:pt idx="105">
                  <c:v>14318.568330608327</c:v>
                </c:pt>
                <c:pt idx="106">
                  <c:v>14331.273465600385</c:v>
                </c:pt>
                <c:pt idx="107">
                  <c:v>14303.777715196989</c:v>
                </c:pt>
                <c:pt idx="108">
                  <c:v>14262.819456150528</c:v>
                </c:pt>
                <c:pt idx="109">
                  <c:v>14229.950260962338</c:v>
                </c:pt>
                <c:pt idx="110">
                  <c:v>14156.769128239419</c:v>
                </c:pt>
                <c:pt idx="111">
                  <c:v>14169.474263231477</c:v>
                </c:pt>
                <c:pt idx="112">
                  <c:v>14157.749315022873</c:v>
                </c:pt>
                <c:pt idx="113">
                  <c:v>14120.068269073525</c:v>
                </c:pt>
                <c:pt idx="114">
                  <c:v>14020.279328816925</c:v>
                </c:pt>
                <c:pt idx="115">
                  <c:v>14032.984463808983</c:v>
                </c:pt>
                <c:pt idx="116">
                  <c:v>13992.782608729724</c:v>
                </c:pt>
                <c:pt idx="117">
                  <c:v>13935.235970397844</c:v>
                </c:pt>
                <c:pt idx="118">
                  <c:v>13888.673323027439</c:v>
                </c:pt>
                <c:pt idx="119">
                  <c:v>13901.378458019497</c:v>
                </c:pt>
                <c:pt idx="120">
                  <c:v>13832.560969730032</c:v>
                </c:pt>
                <c:pt idx="121">
                  <c:v>13727.764806875395</c:v>
                </c:pt>
                <c:pt idx="122">
                  <c:v>13733.667668821487</c:v>
                </c:pt>
                <c:pt idx="123">
                  <c:v>13684.675642120588</c:v>
                </c:pt>
                <c:pt idx="124">
                  <c:v>13697.380777112647</c:v>
                </c:pt>
                <c:pt idx="125">
                  <c:v>13710.085912104705</c:v>
                </c:pt>
                <c:pt idx="126">
                  <c:v>13653.880492599363</c:v>
                </c:pt>
                <c:pt idx="127">
                  <c:v>13666.585627591421</c:v>
                </c:pt>
                <c:pt idx="128">
                  <c:v>13631.045017511729</c:v>
                </c:pt>
                <c:pt idx="129">
                  <c:v>13604.607504198431</c:v>
                </c:pt>
                <c:pt idx="130">
                  <c:v>13572.878643919781</c:v>
                </c:pt>
                <c:pt idx="131">
                  <c:v>13526.092434638413</c:v>
                </c:pt>
                <c:pt idx="132">
                  <c:v>13521.772383445898</c:v>
                </c:pt>
                <c:pt idx="133">
                  <c:v>13264.914487208276</c:v>
                </c:pt>
                <c:pt idx="134">
                  <c:v>13223.086828817974</c:v>
                </c:pt>
                <c:pt idx="135">
                  <c:v>13231.461708205767</c:v>
                </c:pt>
                <c:pt idx="136">
                  <c:v>13244.166843197825</c:v>
                </c:pt>
                <c:pt idx="137">
                  <c:v>13256.871978189884</c:v>
                </c:pt>
                <c:pt idx="138">
                  <c:v>13269.577113181942</c:v>
                </c:pt>
                <c:pt idx="139">
                  <c:v>13217.108392429371</c:v>
                </c:pt>
                <c:pt idx="140">
                  <c:v>13189.466449840666</c:v>
                </c:pt>
                <c:pt idx="141">
                  <c:v>13121.875988850938</c:v>
                </c:pt>
                <c:pt idx="142">
                  <c:v>13077.622929260653</c:v>
                </c:pt>
                <c:pt idx="143">
                  <c:v>13068.981175518114</c:v>
                </c:pt>
                <c:pt idx="144">
                  <c:v>13002.272154201291</c:v>
                </c:pt>
                <c:pt idx="145">
                  <c:v>12856.258863612511</c:v>
                </c:pt>
                <c:pt idx="146">
                  <c:v>12832.011933681235</c:v>
                </c:pt>
                <c:pt idx="147">
                  <c:v>12844.717068673293</c:v>
                </c:pt>
                <c:pt idx="148">
                  <c:v>12727.81958943744</c:v>
                </c:pt>
                <c:pt idx="149">
                  <c:v>12653.573051701025</c:v>
                </c:pt>
                <c:pt idx="150">
                  <c:v>12553.66623529853</c:v>
                </c:pt>
                <c:pt idx="151">
                  <c:v>12479.498663244924</c:v>
                </c:pt>
                <c:pt idx="152">
                  <c:v>12385.956152049972</c:v>
                </c:pt>
                <c:pt idx="153">
                  <c:v>12354.875091227417</c:v>
                </c:pt>
                <c:pt idx="154">
                  <c:v>12167.764623703992</c:v>
                </c:pt>
                <c:pt idx="155">
                  <c:v>12151.362249248343</c:v>
                </c:pt>
                <c:pt idx="156">
                  <c:v>11886.21629091435</c:v>
                </c:pt>
                <c:pt idx="157">
                  <c:v>11421.958778834784</c:v>
                </c:pt>
                <c:pt idx="158">
                  <c:v>11295.459287357759</c:v>
                </c:pt>
                <c:pt idx="159">
                  <c:v>9015.1899309164291</c:v>
                </c:pt>
                <c:pt idx="160">
                  <c:v>9027.8950659084876</c:v>
                </c:pt>
                <c:pt idx="161">
                  <c:v>8999.6421814676451</c:v>
                </c:pt>
                <c:pt idx="162">
                  <c:v>9012.3473164597035</c:v>
                </c:pt>
                <c:pt idx="163">
                  <c:v>8162.0895085456978</c:v>
                </c:pt>
                <c:pt idx="164">
                  <c:v>8113.0700640590903</c:v>
                </c:pt>
                <c:pt idx="165">
                  <c:v>7762.7603991207261</c:v>
                </c:pt>
                <c:pt idx="166">
                  <c:v>7587.8468326278189</c:v>
                </c:pt>
                <c:pt idx="167">
                  <c:v>7410.8564606425807</c:v>
                </c:pt>
                <c:pt idx="168">
                  <c:v>7194.3585608488911</c:v>
                </c:pt>
                <c:pt idx="169">
                  <c:v>7131.6733585607481</c:v>
                </c:pt>
                <c:pt idx="170">
                  <c:v>7144.3784935528074</c:v>
                </c:pt>
                <c:pt idx="171">
                  <c:v>7120.5868757791159</c:v>
                </c:pt>
                <c:pt idx="172">
                  <c:v>7091.9777759459394</c:v>
                </c:pt>
                <c:pt idx="173">
                  <c:v>7099.4709800497749</c:v>
                </c:pt>
                <c:pt idx="174">
                  <c:v>7076.1136307479637</c:v>
                </c:pt>
                <c:pt idx="175">
                  <c:v>7088.8187657400231</c:v>
                </c:pt>
                <c:pt idx="176">
                  <c:v>7101.5239007320824</c:v>
                </c:pt>
                <c:pt idx="177">
                  <c:v>7114.2290357241418</c:v>
                </c:pt>
                <c:pt idx="178">
                  <c:v>7098.8872107997686</c:v>
                </c:pt>
                <c:pt idx="179">
                  <c:v>7055.1397892836021</c:v>
                </c:pt>
                <c:pt idx="180">
                  <c:v>7025.6640145630263</c:v>
                </c:pt>
                <c:pt idx="181">
                  <c:v>6966.9651739231595</c:v>
                </c:pt>
                <c:pt idx="182">
                  <c:v>6907.2780918110748</c:v>
                </c:pt>
                <c:pt idx="183">
                  <c:v>6866.2693167012076</c:v>
                </c:pt>
                <c:pt idx="184">
                  <c:v>6772.9652068623518</c:v>
                </c:pt>
                <c:pt idx="185">
                  <c:v>6684.1514157631873</c:v>
                </c:pt>
                <c:pt idx="186">
                  <c:v>6661.4739142291482</c:v>
                </c:pt>
                <c:pt idx="187">
                  <c:v>6656.0726001840621</c:v>
                </c:pt>
                <c:pt idx="188">
                  <c:v>6613.5978042377428</c:v>
                </c:pt>
                <c:pt idx="189">
                  <c:v>6554.6323924501667</c:v>
                </c:pt>
                <c:pt idx="190">
                  <c:v>6514.3048097006022</c:v>
                </c:pt>
                <c:pt idx="191">
                  <c:v>6527.0099446926615</c:v>
                </c:pt>
                <c:pt idx="192">
                  <c:v>6442.7795110908692</c:v>
                </c:pt>
                <c:pt idx="193">
                  <c:v>6310.2740185089351</c:v>
                </c:pt>
                <c:pt idx="194">
                  <c:v>6322.9791535009945</c:v>
                </c:pt>
                <c:pt idx="195">
                  <c:v>6295.4260927991845</c:v>
                </c:pt>
                <c:pt idx="196">
                  <c:v>6308.1312277912439</c:v>
                </c:pt>
                <c:pt idx="197">
                  <c:v>6320.8363627833032</c:v>
                </c:pt>
                <c:pt idx="198">
                  <c:v>6311.2954566643402</c:v>
                </c:pt>
                <c:pt idx="199">
                  <c:v>6166.023522061113</c:v>
                </c:pt>
                <c:pt idx="200">
                  <c:v>6084.8348021532074</c:v>
                </c:pt>
                <c:pt idx="201">
                  <c:v>6097.5399371452668</c:v>
                </c:pt>
                <c:pt idx="202">
                  <c:v>5996.1311447923908</c:v>
                </c:pt>
                <c:pt idx="203">
                  <c:v>6008.8362797844502</c:v>
                </c:pt>
                <c:pt idx="204">
                  <c:v>6021.5414147765096</c:v>
                </c:pt>
                <c:pt idx="205">
                  <c:v>6027.3415929696021</c:v>
                </c:pt>
                <c:pt idx="206">
                  <c:v>5935.0363678976892</c:v>
                </c:pt>
                <c:pt idx="207">
                  <c:v>5925.6941428568207</c:v>
                </c:pt>
                <c:pt idx="208">
                  <c:v>5689.6434700288182</c:v>
                </c:pt>
                <c:pt idx="209">
                  <c:v>5702.3486050208776</c:v>
                </c:pt>
                <c:pt idx="210">
                  <c:v>5650.1064309031262</c:v>
                </c:pt>
                <c:pt idx="211">
                  <c:v>5368.6674643819406</c:v>
                </c:pt>
                <c:pt idx="212">
                  <c:v>5381.3725993739999</c:v>
                </c:pt>
                <c:pt idx="213">
                  <c:v>5394.0777343660593</c:v>
                </c:pt>
                <c:pt idx="214">
                  <c:v>5285.2020429853546</c:v>
                </c:pt>
                <c:pt idx="215">
                  <c:v>5279.0674340528985</c:v>
                </c:pt>
                <c:pt idx="216">
                  <c:v>5220.0433999443303</c:v>
                </c:pt>
                <c:pt idx="217">
                  <c:v>5016.1777538820243</c:v>
                </c:pt>
                <c:pt idx="218">
                  <c:v>4973.677332686616</c:v>
                </c:pt>
                <c:pt idx="219">
                  <c:v>4708.0949996401505</c:v>
                </c:pt>
                <c:pt idx="220">
                  <c:v>4599.5211293296707</c:v>
                </c:pt>
                <c:pt idx="221">
                  <c:v>4492.1058184832273</c:v>
                </c:pt>
                <c:pt idx="222">
                  <c:v>4465.1776644459987</c:v>
                </c:pt>
                <c:pt idx="223">
                  <c:v>4375.1136623196689</c:v>
                </c:pt>
                <c:pt idx="224">
                  <c:v>4362.0798886741613</c:v>
                </c:pt>
                <c:pt idx="225">
                  <c:v>4286.5950158540718</c:v>
                </c:pt>
                <c:pt idx="226">
                  <c:v>3705.7103124199311</c:v>
                </c:pt>
                <c:pt idx="227">
                  <c:v>3674.5309787691349</c:v>
                </c:pt>
                <c:pt idx="228">
                  <c:v>3496.7042027903849</c:v>
                </c:pt>
                <c:pt idx="229">
                  <c:v>3501.4589888347587</c:v>
                </c:pt>
                <c:pt idx="230">
                  <c:v>3464.3196941452038</c:v>
                </c:pt>
                <c:pt idx="231">
                  <c:v>3309.0253021817739</c:v>
                </c:pt>
                <c:pt idx="232">
                  <c:v>3091.9311078775841</c:v>
                </c:pt>
                <c:pt idx="233">
                  <c:v>3104.6362428696434</c:v>
                </c:pt>
                <c:pt idx="234">
                  <c:v>3117.3413778617028</c:v>
                </c:pt>
                <c:pt idx="235">
                  <c:v>3039.4358879993256</c:v>
                </c:pt>
                <c:pt idx="236">
                  <c:v>3050.7430059279477</c:v>
                </c:pt>
                <c:pt idx="237">
                  <c:v>2971.5154478438517</c:v>
                </c:pt>
                <c:pt idx="238">
                  <c:v>2973.8515091500603</c:v>
                </c:pt>
                <c:pt idx="239">
                  <c:v>2886.7966280635442</c:v>
                </c:pt>
                <c:pt idx="240">
                  <c:v>2899.5017630556035</c:v>
                </c:pt>
                <c:pt idx="241">
                  <c:v>2784.5363281490245</c:v>
                </c:pt>
                <c:pt idx="242">
                  <c:v>2555.7132516169513</c:v>
                </c:pt>
                <c:pt idx="243">
                  <c:v>2332.6853940905326</c:v>
                </c:pt>
                <c:pt idx="244">
                  <c:v>2313.8875922072357</c:v>
                </c:pt>
                <c:pt idx="245">
                  <c:v>2182.6914769999435</c:v>
                </c:pt>
                <c:pt idx="246">
                  <c:v>1915.7095242894572</c:v>
                </c:pt>
                <c:pt idx="247">
                  <c:v>1833.4447284414355</c:v>
                </c:pt>
                <c:pt idx="248">
                  <c:v>1747.2324544389062</c:v>
                </c:pt>
                <c:pt idx="249">
                  <c:v>1703.7186390568468</c:v>
                </c:pt>
                <c:pt idx="250">
                  <c:v>1624.580090620196</c:v>
                </c:pt>
                <c:pt idx="251">
                  <c:v>1119.7371844896516</c:v>
                </c:pt>
                <c:pt idx="252">
                  <c:v>816.51882820981041</c:v>
                </c:pt>
                <c:pt idx="253">
                  <c:v>585.7434489719908</c:v>
                </c:pt>
                <c:pt idx="254">
                  <c:v>427.73292720021715</c:v>
                </c:pt>
                <c:pt idx="255">
                  <c:v>356.31702507929788</c:v>
                </c:pt>
                <c:pt idx="256">
                  <c:v>239.27658023394042</c:v>
                </c:pt>
                <c:pt idx="257">
                  <c:v>212.9596802609114</c:v>
                </c:pt>
                <c:pt idx="258">
                  <c:v>-38.115404976177899</c:v>
                </c:pt>
                <c:pt idx="259">
                  <c:v>-25.410269984118599</c:v>
                </c:pt>
                <c:pt idx="260">
                  <c:v>-12.7051349920593</c:v>
                </c:pt>
              </c:numCache>
            </c:numRef>
          </c:yVal>
          <c:smooth val="1"/>
        </c:ser>
        <c:ser>
          <c:idx val="2"/>
          <c:order val="2"/>
          <c:tx>
            <c:v>IBEX</c:v>
          </c:tx>
          <c:marker>
            <c:symbol val="dot"/>
            <c:size val="3"/>
          </c:marker>
          <c:xVal>
            <c:numRef>
              <c:f>Sheet1!$AI$20:$AI$280</c:f>
              <c:numCache>
                <c:formatCode>d\-mmm\-yy</c:formatCode>
                <c:ptCount val="261"/>
                <c:pt idx="0">
                  <c:v>42769</c:v>
                </c:pt>
                <c:pt idx="1">
                  <c:v>42768</c:v>
                </c:pt>
                <c:pt idx="2">
                  <c:v>42767</c:v>
                </c:pt>
                <c:pt idx="3">
                  <c:v>42766</c:v>
                </c:pt>
                <c:pt idx="4">
                  <c:v>42765</c:v>
                </c:pt>
                <c:pt idx="5">
                  <c:v>42762</c:v>
                </c:pt>
                <c:pt idx="6">
                  <c:v>42761</c:v>
                </c:pt>
                <c:pt idx="7">
                  <c:v>42760</c:v>
                </c:pt>
                <c:pt idx="8">
                  <c:v>42759</c:v>
                </c:pt>
                <c:pt idx="9">
                  <c:v>42758</c:v>
                </c:pt>
                <c:pt idx="10">
                  <c:v>42755</c:v>
                </c:pt>
                <c:pt idx="11">
                  <c:v>42754</c:v>
                </c:pt>
                <c:pt idx="12">
                  <c:v>42753</c:v>
                </c:pt>
                <c:pt idx="13">
                  <c:v>42752</c:v>
                </c:pt>
                <c:pt idx="14">
                  <c:v>42751</c:v>
                </c:pt>
                <c:pt idx="15">
                  <c:v>42748</c:v>
                </c:pt>
                <c:pt idx="16">
                  <c:v>42747</c:v>
                </c:pt>
                <c:pt idx="17">
                  <c:v>42746</c:v>
                </c:pt>
                <c:pt idx="18">
                  <c:v>42745</c:v>
                </c:pt>
                <c:pt idx="19">
                  <c:v>42744</c:v>
                </c:pt>
                <c:pt idx="20">
                  <c:v>42741</c:v>
                </c:pt>
                <c:pt idx="21">
                  <c:v>42740</c:v>
                </c:pt>
                <c:pt idx="22">
                  <c:v>42739</c:v>
                </c:pt>
                <c:pt idx="23">
                  <c:v>42738</c:v>
                </c:pt>
                <c:pt idx="24">
                  <c:v>42737</c:v>
                </c:pt>
                <c:pt idx="25">
                  <c:v>42734</c:v>
                </c:pt>
                <c:pt idx="26">
                  <c:v>42733</c:v>
                </c:pt>
                <c:pt idx="27">
                  <c:v>42732</c:v>
                </c:pt>
                <c:pt idx="28">
                  <c:v>42731</c:v>
                </c:pt>
                <c:pt idx="29">
                  <c:v>42730</c:v>
                </c:pt>
                <c:pt idx="30">
                  <c:v>42727</c:v>
                </c:pt>
                <c:pt idx="31">
                  <c:v>42726</c:v>
                </c:pt>
                <c:pt idx="32">
                  <c:v>42725</c:v>
                </c:pt>
                <c:pt idx="33">
                  <c:v>42724</c:v>
                </c:pt>
                <c:pt idx="34">
                  <c:v>42723</c:v>
                </c:pt>
                <c:pt idx="35">
                  <c:v>42720</c:v>
                </c:pt>
                <c:pt idx="36">
                  <c:v>42719</c:v>
                </c:pt>
                <c:pt idx="37">
                  <c:v>42718</c:v>
                </c:pt>
                <c:pt idx="38">
                  <c:v>42717</c:v>
                </c:pt>
                <c:pt idx="39">
                  <c:v>42716</c:v>
                </c:pt>
                <c:pt idx="40">
                  <c:v>42713</c:v>
                </c:pt>
                <c:pt idx="41">
                  <c:v>42712</c:v>
                </c:pt>
                <c:pt idx="42">
                  <c:v>42711</c:v>
                </c:pt>
                <c:pt idx="43">
                  <c:v>42710</c:v>
                </c:pt>
                <c:pt idx="44">
                  <c:v>42709</c:v>
                </c:pt>
                <c:pt idx="45">
                  <c:v>42706</c:v>
                </c:pt>
                <c:pt idx="46">
                  <c:v>42705</c:v>
                </c:pt>
                <c:pt idx="47">
                  <c:v>42704</c:v>
                </c:pt>
                <c:pt idx="48">
                  <c:v>42703</c:v>
                </c:pt>
                <c:pt idx="49">
                  <c:v>42702</c:v>
                </c:pt>
                <c:pt idx="50">
                  <c:v>42699</c:v>
                </c:pt>
                <c:pt idx="51">
                  <c:v>42698</c:v>
                </c:pt>
                <c:pt idx="52">
                  <c:v>42697</c:v>
                </c:pt>
                <c:pt idx="53">
                  <c:v>42696</c:v>
                </c:pt>
                <c:pt idx="54">
                  <c:v>42695</c:v>
                </c:pt>
                <c:pt idx="55">
                  <c:v>42692</c:v>
                </c:pt>
                <c:pt idx="56">
                  <c:v>42691</c:v>
                </c:pt>
                <c:pt idx="57">
                  <c:v>42690</c:v>
                </c:pt>
                <c:pt idx="58">
                  <c:v>42689</c:v>
                </c:pt>
                <c:pt idx="59">
                  <c:v>42688</c:v>
                </c:pt>
                <c:pt idx="60">
                  <c:v>42685</c:v>
                </c:pt>
                <c:pt idx="61">
                  <c:v>42684</c:v>
                </c:pt>
                <c:pt idx="62">
                  <c:v>42683</c:v>
                </c:pt>
                <c:pt idx="63">
                  <c:v>42682</c:v>
                </c:pt>
                <c:pt idx="64">
                  <c:v>42681</c:v>
                </c:pt>
                <c:pt idx="65">
                  <c:v>42678</c:v>
                </c:pt>
                <c:pt idx="66">
                  <c:v>42677</c:v>
                </c:pt>
                <c:pt idx="67">
                  <c:v>42676</c:v>
                </c:pt>
                <c:pt idx="68">
                  <c:v>42675</c:v>
                </c:pt>
                <c:pt idx="69">
                  <c:v>42674</c:v>
                </c:pt>
                <c:pt idx="70">
                  <c:v>42671</c:v>
                </c:pt>
                <c:pt idx="71">
                  <c:v>42670</c:v>
                </c:pt>
                <c:pt idx="72">
                  <c:v>42669</c:v>
                </c:pt>
                <c:pt idx="73">
                  <c:v>42668</c:v>
                </c:pt>
                <c:pt idx="74">
                  <c:v>42667</c:v>
                </c:pt>
                <c:pt idx="75">
                  <c:v>42664</c:v>
                </c:pt>
                <c:pt idx="76">
                  <c:v>42663</c:v>
                </c:pt>
                <c:pt idx="77">
                  <c:v>42662</c:v>
                </c:pt>
                <c:pt idx="78">
                  <c:v>42661</c:v>
                </c:pt>
                <c:pt idx="79">
                  <c:v>42660</c:v>
                </c:pt>
                <c:pt idx="80">
                  <c:v>42657</c:v>
                </c:pt>
                <c:pt idx="81">
                  <c:v>42656</c:v>
                </c:pt>
                <c:pt idx="82">
                  <c:v>42655</c:v>
                </c:pt>
                <c:pt idx="83">
                  <c:v>42654</c:v>
                </c:pt>
                <c:pt idx="84">
                  <c:v>42653</c:v>
                </c:pt>
                <c:pt idx="85">
                  <c:v>42650</c:v>
                </c:pt>
                <c:pt idx="86">
                  <c:v>42649</c:v>
                </c:pt>
                <c:pt idx="87">
                  <c:v>42648</c:v>
                </c:pt>
                <c:pt idx="88">
                  <c:v>42647</c:v>
                </c:pt>
                <c:pt idx="89">
                  <c:v>42646</c:v>
                </c:pt>
                <c:pt idx="90">
                  <c:v>42643</c:v>
                </c:pt>
                <c:pt idx="91">
                  <c:v>42642</c:v>
                </c:pt>
                <c:pt idx="92">
                  <c:v>42641</c:v>
                </c:pt>
                <c:pt idx="93">
                  <c:v>42640</c:v>
                </c:pt>
                <c:pt idx="94">
                  <c:v>42639</c:v>
                </c:pt>
                <c:pt idx="95">
                  <c:v>42636</c:v>
                </c:pt>
                <c:pt idx="96">
                  <c:v>42635</c:v>
                </c:pt>
                <c:pt idx="97">
                  <c:v>42634</c:v>
                </c:pt>
                <c:pt idx="98">
                  <c:v>42633</c:v>
                </c:pt>
                <c:pt idx="99">
                  <c:v>42632</c:v>
                </c:pt>
                <c:pt idx="100">
                  <c:v>42629</c:v>
                </c:pt>
                <c:pt idx="101">
                  <c:v>42628</c:v>
                </c:pt>
                <c:pt idx="102">
                  <c:v>42627</c:v>
                </c:pt>
                <c:pt idx="103">
                  <c:v>42626</c:v>
                </c:pt>
                <c:pt idx="104">
                  <c:v>42625</c:v>
                </c:pt>
                <c:pt idx="105">
                  <c:v>42622</c:v>
                </c:pt>
                <c:pt idx="106">
                  <c:v>42621</c:v>
                </c:pt>
                <c:pt idx="107">
                  <c:v>42620</c:v>
                </c:pt>
                <c:pt idx="108">
                  <c:v>42619</c:v>
                </c:pt>
                <c:pt idx="109">
                  <c:v>42618</c:v>
                </c:pt>
                <c:pt idx="110">
                  <c:v>42615</c:v>
                </c:pt>
                <c:pt idx="111">
                  <c:v>42614</c:v>
                </c:pt>
                <c:pt idx="112">
                  <c:v>42613</c:v>
                </c:pt>
                <c:pt idx="113">
                  <c:v>42612</c:v>
                </c:pt>
                <c:pt idx="114">
                  <c:v>42611</c:v>
                </c:pt>
                <c:pt idx="115">
                  <c:v>42608</c:v>
                </c:pt>
                <c:pt idx="116">
                  <c:v>42607</c:v>
                </c:pt>
                <c:pt idx="117">
                  <c:v>42606</c:v>
                </c:pt>
                <c:pt idx="118">
                  <c:v>42605</c:v>
                </c:pt>
                <c:pt idx="119">
                  <c:v>42604</c:v>
                </c:pt>
                <c:pt idx="120">
                  <c:v>42601</c:v>
                </c:pt>
                <c:pt idx="121">
                  <c:v>42600</c:v>
                </c:pt>
                <c:pt idx="122">
                  <c:v>42599</c:v>
                </c:pt>
                <c:pt idx="123">
                  <c:v>42598</c:v>
                </c:pt>
                <c:pt idx="124">
                  <c:v>42597</c:v>
                </c:pt>
                <c:pt idx="125">
                  <c:v>42594</c:v>
                </c:pt>
                <c:pt idx="126">
                  <c:v>42593</c:v>
                </c:pt>
                <c:pt idx="127">
                  <c:v>42592</c:v>
                </c:pt>
                <c:pt idx="128">
                  <c:v>42591</c:v>
                </c:pt>
                <c:pt idx="129">
                  <c:v>42590</c:v>
                </c:pt>
                <c:pt idx="130">
                  <c:v>42587</c:v>
                </c:pt>
                <c:pt idx="131">
                  <c:v>42586</c:v>
                </c:pt>
                <c:pt idx="132">
                  <c:v>42585</c:v>
                </c:pt>
                <c:pt idx="133">
                  <c:v>42584</c:v>
                </c:pt>
                <c:pt idx="134">
                  <c:v>42583</c:v>
                </c:pt>
                <c:pt idx="135">
                  <c:v>42580</c:v>
                </c:pt>
                <c:pt idx="136">
                  <c:v>42579</c:v>
                </c:pt>
                <c:pt idx="137">
                  <c:v>42578</c:v>
                </c:pt>
                <c:pt idx="138">
                  <c:v>42577</c:v>
                </c:pt>
                <c:pt idx="139">
                  <c:v>42576</c:v>
                </c:pt>
                <c:pt idx="140">
                  <c:v>42573</c:v>
                </c:pt>
                <c:pt idx="141">
                  <c:v>42572</c:v>
                </c:pt>
                <c:pt idx="142">
                  <c:v>42571</c:v>
                </c:pt>
                <c:pt idx="143">
                  <c:v>42570</c:v>
                </c:pt>
                <c:pt idx="144">
                  <c:v>42569</c:v>
                </c:pt>
                <c:pt idx="145">
                  <c:v>42566</c:v>
                </c:pt>
                <c:pt idx="146">
                  <c:v>42565</c:v>
                </c:pt>
                <c:pt idx="147">
                  <c:v>42564</c:v>
                </c:pt>
                <c:pt idx="148">
                  <c:v>42563</c:v>
                </c:pt>
                <c:pt idx="149">
                  <c:v>42562</c:v>
                </c:pt>
                <c:pt idx="150">
                  <c:v>42559</c:v>
                </c:pt>
                <c:pt idx="151">
                  <c:v>42558</c:v>
                </c:pt>
                <c:pt idx="152">
                  <c:v>42557</c:v>
                </c:pt>
                <c:pt idx="153">
                  <c:v>42556</c:v>
                </c:pt>
                <c:pt idx="154">
                  <c:v>42555</c:v>
                </c:pt>
                <c:pt idx="155">
                  <c:v>42552</c:v>
                </c:pt>
                <c:pt idx="156">
                  <c:v>42551</c:v>
                </c:pt>
                <c:pt idx="157">
                  <c:v>42550</c:v>
                </c:pt>
                <c:pt idx="158">
                  <c:v>42549</c:v>
                </c:pt>
                <c:pt idx="159">
                  <c:v>42548</c:v>
                </c:pt>
                <c:pt idx="160">
                  <c:v>42545</c:v>
                </c:pt>
                <c:pt idx="161">
                  <c:v>42544</c:v>
                </c:pt>
                <c:pt idx="162">
                  <c:v>42543</c:v>
                </c:pt>
                <c:pt idx="163">
                  <c:v>42542</c:v>
                </c:pt>
                <c:pt idx="164">
                  <c:v>42541</c:v>
                </c:pt>
                <c:pt idx="165">
                  <c:v>42538</c:v>
                </c:pt>
                <c:pt idx="166">
                  <c:v>42537</c:v>
                </c:pt>
                <c:pt idx="167">
                  <c:v>42536</c:v>
                </c:pt>
                <c:pt idx="168">
                  <c:v>42535</c:v>
                </c:pt>
                <c:pt idx="169">
                  <c:v>42534</c:v>
                </c:pt>
                <c:pt idx="170">
                  <c:v>42531</c:v>
                </c:pt>
                <c:pt idx="171">
                  <c:v>42530</c:v>
                </c:pt>
                <c:pt idx="172">
                  <c:v>42529</c:v>
                </c:pt>
                <c:pt idx="173">
                  <c:v>42528</c:v>
                </c:pt>
                <c:pt idx="174">
                  <c:v>42527</c:v>
                </c:pt>
                <c:pt idx="175">
                  <c:v>42524</c:v>
                </c:pt>
                <c:pt idx="176">
                  <c:v>42523</c:v>
                </c:pt>
                <c:pt idx="177">
                  <c:v>42522</c:v>
                </c:pt>
                <c:pt idx="178">
                  <c:v>42521</c:v>
                </c:pt>
                <c:pt idx="179">
                  <c:v>42520</c:v>
                </c:pt>
                <c:pt idx="180">
                  <c:v>42517</c:v>
                </c:pt>
                <c:pt idx="181">
                  <c:v>42516</c:v>
                </c:pt>
                <c:pt idx="182">
                  <c:v>42515</c:v>
                </c:pt>
                <c:pt idx="183">
                  <c:v>42514</c:v>
                </c:pt>
                <c:pt idx="184">
                  <c:v>42513</c:v>
                </c:pt>
                <c:pt idx="185">
                  <c:v>42510</c:v>
                </c:pt>
                <c:pt idx="186">
                  <c:v>42509</c:v>
                </c:pt>
                <c:pt idx="187">
                  <c:v>42508</c:v>
                </c:pt>
                <c:pt idx="188">
                  <c:v>42507</c:v>
                </c:pt>
                <c:pt idx="189">
                  <c:v>42506</c:v>
                </c:pt>
                <c:pt idx="190">
                  <c:v>42503</c:v>
                </c:pt>
                <c:pt idx="191">
                  <c:v>42502</c:v>
                </c:pt>
                <c:pt idx="192">
                  <c:v>42501</c:v>
                </c:pt>
                <c:pt idx="193">
                  <c:v>42500</c:v>
                </c:pt>
                <c:pt idx="194">
                  <c:v>42499</c:v>
                </c:pt>
                <c:pt idx="195">
                  <c:v>42496</c:v>
                </c:pt>
                <c:pt idx="196">
                  <c:v>42495</c:v>
                </c:pt>
                <c:pt idx="197">
                  <c:v>42494</c:v>
                </c:pt>
                <c:pt idx="198">
                  <c:v>42493</c:v>
                </c:pt>
                <c:pt idx="199">
                  <c:v>42492</c:v>
                </c:pt>
                <c:pt idx="200">
                  <c:v>42489</c:v>
                </c:pt>
                <c:pt idx="201">
                  <c:v>42488</c:v>
                </c:pt>
                <c:pt idx="202">
                  <c:v>42487</c:v>
                </c:pt>
                <c:pt idx="203">
                  <c:v>42486</c:v>
                </c:pt>
                <c:pt idx="204">
                  <c:v>42485</c:v>
                </c:pt>
                <c:pt idx="205">
                  <c:v>42482</c:v>
                </c:pt>
                <c:pt idx="206">
                  <c:v>42481</c:v>
                </c:pt>
                <c:pt idx="207">
                  <c:v>42480</c:v>
                </c:pt>
                <c:pt idx="208">
                  <c:v>42479</c:v>
                </c:pt>
                <c:pt idx="209">
                  <c:v>42478</c:v>
                </c:pt>
                <c:pt idx="210">
                  <c:v>42475</c:v>
                </c:pt>
                <c:pt idx="211">
                  <c:v>42474</c:v>
                </c:pt>
                <c:pt idx="212">
                  <c:v>42473</c:v>
                </c:pt>
                <c:pt idx="213">
                  <c:v>42472</c:v>
                </c:pt>
                <c:pt idx="214">
                  <c:v>42471</c:v>
                </c:pt>
                <c:pt idx="215">
                  <c:v>42468</c:v>
                </c:pt>
                <c:pt idx="216">
                  <c:v>42467</c:v>
                </c:pt>
                <c:pt idx="217">
                  <c:v>42466</c:v>
                </c:pt>
                <c:pt idx="218">
                  <c:v>42465</c:v>
                </c:pt>
                <c:pt idx="219">
                  <c:v>42464</c:v>
                </c:pt>
                <c:pt idx="220">
                  <c:v>42461</c:v>
                </c:pt>
                <c:pt idx="221">
                  <c:v>42460</c:v>
                </c:pt>
                <c:pt idx="222">
                  <c:v>42459</c:v>
                </c:pt>
                <c:pt idx="223">
                  <c:v>42458</c:v>
                </c:pt>
                <c:pt idx="224">
                  <c:v>42453</c:v>
                </c:pt>
                <c:pt idx="225">
                  <c:v>42452</c:v>
                </c:pt>
                <c:pt idx="226">
                  <c:v>42451</c:v>
                </c:pt>
                <c:pt idx="227">
                  <c:v>42450</c:v>
                </c:pt>
                <c:pt idx="228">
                  <c:v>42447</c:v>
                </c:pt>
                <c:pt idx="229">
                  <c:v>42446</c:v>
                </c:pt>
                <c:pt idx="230">
                  <c:v>42445</c:v>
                </c:pt>
                <c:pt idx="231">
                  <c:v>42444</c:v>
                </c:pt>
                <c:pt idx="232">
                  <c:v>42443</c:v>
                </c:pt>
                <c:pt idx="233">
                  <c:v>42440</c:v>
                </c:pt>
                <c:pt idx="234">
                  <c:v>42439</c:v>
                </c:pt>
                <c:pt idx="235">
                  <c:v>42438</c:v>
                </c:pt>
                <c:pt idx="236">
                  <c:v>42437</c:v>
                </c:pt>
                <c:pt idx="237">
                  <c:v>42436</c:v>
                </c:pt>
                <c:pt idx="238">
                  <c:v>42433</c:v>
                </c:pt>
                <c:pt idx="239">
                  <c:v>42432</c:v>
                </c:pt>
                <c:pt idx="240">
                  <c:v>42431</c:v>
                </c:pt>
                <c:pt idx="241">
                  <c:v>42430</c:v>
                </c:pt>
                <c:pt idx="242">
                  <c:v>42429</c:v>
                </c:pt>
                <c:pt idx="243">
                  <c:v>42426</c:v>
                </c:pt>
                <c:pt idx="244">
                  <c:v>42425</c:v>
                </c:pt>
                <c:pt idx="245">
                  <c:v>42424</c:v>
                </c:pt>
                <c:pt idx="246">
                  <c:v>42423</c:v>
                </c:pt>
                <c:pt idx="247">
                  <c:v>42422</c:v>
                </c:pt>
                <c:pt idx="248">
                  <c:v>42419</c:v>
                </c:pt>
                <c:pt idx="249">
                  <c:v>42418</c:v>
                </c:pt>
                <c:pt idx="250">
                  <c:v>42417</c:v>
                </c:pt>
                <c:pt idx="251">
                  <c:v>42416</c:v>
                </c:pt>
                <c:pt idx="252">
                  <c:v>42415</c:v>
                </c:pt>
                <c:pt idx="253">
                  <c:v>42412</c:v>
                </c:pt>
                <c:pt idx="254">
                  <c:v>42411</c:v>
                </c:pt>
                <c:pt idx="255">
                  <c:v>42410</c:v>
                </c:pt>
                <c:pt idx="256">
                  <c:v>42409</c:v>
                </c:pt>
                <c:pt idx="257">
                  <c:v>42408</c:v>
                </c:pt>
                <c:pt idx="258">
                  <c:v>42405</c:v>
                </c:pt>
                <c:pt idx="259">
                  <c:v>42404</c:v>
                </c:pt>
                <c:pt idx="260">
                  <c:v>42403</c:v>
                </c:pt>
              </c:numCache>
            </c:numRef>
          </c:xVal>
          <c:yVal>
            <c:numRef>
              <c:f>Sheet1!$AL$20:$AL$280</c:f>
              <c:numCache>
                <c:formatCode>0.00</c:formatCode>
                <c:ptCount val="261"/>
                <c:pt idx="0">
                  <c:v>17433.933244553005</c:v>
                </c:pt>
                <c:pt idx="1">
                  <c:v>17459.451585860821</c:v>
                </c:pt>
                <c:pt idx="2">
                  <c:v>17484.081361296725</c:v>
                </c:pt>
                <c:pt idx="3">
                  <c:v>17422.297899611072</c:v>
                </c:pt>
                <c:pt idx="4">
                  <c:v>17447.816240918888</c:v>
                </c:pt>
                <c:pt idx="5">
                  <c:v>17472.508346058356</c:v>
                </c:pt>
                <c:pt idx="6">
                  <c:v>17498.026687366171</c:v>
                </c:pt>
                <c:pt idx="7">
                  <c:v>17504.434700814152</c:v>
                </c:pt>
                <c:pt idx="8">
                  <c:v>17464.230255503964</c:v>
                </c:pt>
                <c:pt idx="9">
                  <c:v>17435.300469254726</c:v>
                </c:pt>
                <c:pt idx="10">
                  <c:v>17296.216691361293</c:v>
                </c:pt>
                <c:pt idx="11">
                  <c:v>17321.735032669108</c:v>
                </c:pt>
                <c:pt idx="12">
                  <c:v>17330.140740341099</c:v>
                </c:pt>
                <c:pt idx="13">
                  <c:v>17340.16077917349</c:v>
                </c:pt>
                <c:pt idx="14">
                  <c:v>17314.890460208295</c:v>
                </c:pt>
                <c:pt idx="15">
                  <c:v>17220.939042230693</c:v>
                </c:pt>
                <c:pt idx="16">
                  <c:v>17191.874717852457</c:v>
                </c:pt>
                <c:pt idx="17">
                  <c:v>17217.393059160273</c:v>
                </c:pt>
                <c:pt idx="18">
                  <c:v>17242.911400468089</c:v>
                </c:pt>
                <c:pt idx="19">
                  <c:v>17268.429741775904</c:v>
                </c:pt>
                <c:pt idx="20">
                  <c:v>17272.56194024823</c:v>
                </c:pt>
                <c:pt idx="21">
                  <c:v>17298.080281556046</c:v>
                </c:pt>
                <c:pt idx="22">
                  <c:v>17311.364092474818</c:v>
                </c:pt>
                <c:pt idx="23">
                  <c:v>17290.802818980097</c:v>
                </c:pt>
                <c:pt idx="24">
                  <c:v>17266.004620618602</c:v>
                </c:pt>
                <c:pt idx="25">
                  <c:v>17281.398274919728</c:v>
                </c:pt>
                <c:pt idx="26">
                  <c:v>17295.654127620121</c:v>
                </c:pt>
                <c:pt idx="27">
                  <c:v>17255.542028173415</c:v>
                </c:pt>
                <c:pt idx="28">
                  <c:v>17253.279093643039</c:v>
                </c:pt>
                <c:pt idx="29">
                  <c:v>17278.797434950855</c:v>
                </c:pt>
                <c:pt idx="30">
                  <c:v>17290.868130776722</c:v>
                </c:pt>
                <c:pt idx="31">
                  <c:v>17280.888417240614</c:v>
                </c:pt>
                <c:pt idx="32">
                  <c:v>17233.010074835096</c:v>
                </c:pt>
                <c:pt idx="33">
                  <c:v>17229.73721491827</c:v>
                </c:pt>
                <c:pt idx="34">
                  <c:v>17097.269944656869</c:v>
                </c:pt>
                <c:pt idx="35">
                  <c:v>17065.967641347375</c:v>
                </c:pt>
                <c:pt idx="36">
                  <c:v>17091.485982655191</c:v>
                </c:pt>
                <c:pt idx="37">
                  <c:v>17085.160958331253</c:v>
                </c:pt>
                <c:pt idx="38">
                  <c:v>17094.781934253249</c:v>
                </c:pt>
                <c:pt idx="39">
                  <c:v>17120.300275561065</c:v>
                </c:pt>
                <c:pt idx="40">
                  <c:v>17117.524540121438</c:v>
                </c:pt>
                <c:pt idx="41">
                  <c:v>17032.963468340262</c:v>
                </c:pt>
                <c:pt idx="42">
                  <c:v>16967.938067873867</c:v>
                </c:pt>
                <c:pt idx="43">
                  <c:v>16972.898409252721</c:v>
                </c:pt>
                <c:pt idx="44">
                  <c:v>16827.752769333121</c:v>
                </c:pt>
                <c:pt idx="45">
                  <c:v>16773.76764110299</c:v>
                </c:pt>
                <c:pt idx="46">
                  <c:v>16799.285982410805</c:v>
                </c:pt>
                <c:pt idx="47">
                  <c:v>16824.804323718621</c:v>
                </c:pt>
                <c:pt idx="48">
                  <c:v>16850.322665026437</c:v>
                </c:pt>
                <c:pt idx="49">
                  <c:v>16829.647510906652</c:v>
                </c:pt>
                <c:pt idx="50">
                  <c:v>16855.165852214468</c:v>
                </c:pt>
                <c:pt idx="51">
                  <c:v>16850.199947234618</c:v>
                </c:pt>
                <c:pt idx="52">
                  <c:v>16871.01910955635</c:v>
                </c:pt>
                <c:pt idx="53">
                  <c:v>16769.136108243511</c:v>
                </c:pt>
                <c:pt idx="54">
                  <c:v>16743.018118475193</c:v>
                </c:pt>
                <c:pt idx="55">
                  <c:v>16688.230639620873</c:v>
                </c:pt>
                <c:pt idx="56">
                  <c:v>16695.322946568343</c:v>
                </c:pt>
                <c:pt idx="57">
                  <c:v>16720.841287876159</c:v>
                </c:pt>
                <c:pt idx="58">
                  <c:v>16697.588315126672</c:v>
                </c:pt>
                <c:pt idx="59">
                  <c:v>16514.440266647434</c:v>
                </c:pt>
                <c:pt idx="60">
                  <c:v>16386.573205237895</c:v>
                </c:pt>
                <c:pt idx="61">
                  <c:v>16295.431257162105</c:v>
                </c:pt>
                <c:pt idx="62">
                  <c:v>15637.131255287528</c:v>
                </c:pt>
                <c:pt idx="63">
                  <c:v>15631.505150752924</c:v>
                </c:pt>
                <c:pt idx="64">
                  <c:v>15378.537650177081</c:v>
                </c:pt>
                <c:pt idx="65">
                  <c:v>15348.243716495528</c:v>
                </c:pt>
                <c:pt idx="66">
                  <c:v>15357.81513347791</c:v>
                </c:pt>
                <c:pt idx="67">
                  <c:v>15273.709746719802</c:v>
                </c:pt>
                <c:pt idx="68">
                  <c:v>15232.022829435855</c:v>
                </c:pt>
                <c:pt idx="69">
                  <c:v>15214.144623513817</c:v>
                </c:pt>
                <c:pt idx="70">
                  <c:v>15137.32361643275</c:v>
                </c:pt>
                <c:pt idx="71">
                  <c:v>15154.7684123814</c:v>
                </c:pt>
                <c:pt idx="72">
                  <c:v>15154.635021051836</c:v>
                </c:pt>
                <c:pt idx="73">
                  <c:v>15180.153362359652</c:v>
                </c:pt>
                <c:pt idx="74">
                  <c:v>15162.60252981765</c:v>
                </c:pt>
                <c:pt idx="75">
                  <c:v>15180.464624758157</c:v>
                </c:pt>
                <c:pt idx="76">
                  <c:v>15167.037131130503</c:v>
                </c:pt>
                <c:pt idx="77">
                  <c:v>15188.20785413098</c:v>
                </c:pt>
                <c:pt idx="78">
                  <c:v>15090.960143735299</c:v>
                </c:pt>
                <c:pt idx="79">
                  <c:v>15019.680160962142</c:v>
                </c:pt>
                <c:pt idx="80">
                  <c:v>14997.492864806625</c:v>
                </c:pt>
                <c:pt idx="81">
                  <c:v>14908.457119327039</c:v>
                </c:pt>
                <c:pt idx="82">
                  <c:v>14906.090642715893</c:v>
                </c:pt>
                <c:pt idx="83">
                  <c:v>14931.608984023709</c:v>
                </c:pt>
                <c:pt idx="84">
                  <c:v>14957.127325331525</c:v>
                </c:pt>
                <c:pt idx="85">
                  <c:v>14982.645666639341</c:v>
                </c:pt>
                <c:pt idx="86">
                  <c:v>14953.755427997077</c:v>
                </c:pt>
                <c:pt idx="87">
                  <c:v>14791.671739553232</c:v>
                </c:pt>
                <c:pt idx="88">
                  <c:v>14817.190080861048</c:v>
                </c:pt>
                <c:pt idx="89">
                  <c:v>14818.366387981301</c:v>
                </c:pt>
                <c:pt idx="90">
                  <c:v>14521.192853386219</c:v>
                </c:pt>
                <c:pt idx="91">
                  <c:v>14348.949154105561</c:v>
                </c:pt>
                <c:pt idx="92">
                  <c:v>14264.736261978684</c:v>
                </c:pt>
                <c:pt idx="93">
                  <c:v>14184.703699320737</c:v>
                </c:pt>
                <c:pt idx="94">
                  <c:v>14083.230567506702</c:v>
                </c:pt>
                <c:pt idx="95">
                  <c:v>14064.039204152739</c:v>
                </c:pt>
                <c:pt idx="96">
                  <c:v>13980.541433145228</c:v>
                </c:pt>
                <c:pt idx="97">
                  <c:v>13754.887971345364</c:v>
                </c:pt>
                <c:pt idx="98">
                  <c:v>13744.731594023287</c:v>
                </c:pt>
                <c:pt idx="99">
                  <c:v>13627.745382750085</c:v>
                </c:pt>
                <c:pt idx="100">
                  <c:v>13587.715733883973</c:v>
                </c:pt>
                <c:pt idx="101">
                  <c:v>13613.234075191789</c:v>
                </c:pt>
                <c:pt idx="102">
                  <c:v>13565.421660182303</c:v>
                </c:pt>
                <c:pt idx="103">
                  <c:v>13535.621956885114</c:v>
                </c:pt>
                <c:pt idx="104">
                  <c:v>13235.96505063213</c:v>
                </c:pt>
                <c:pt idx="105">
                  <c:v>13190.06350209554</c:v>
                </c:pt>
                <c:pt idx="106">
                  <c:v>13209.507847652279</c:v>
                </c:pt>
                <c:pt idx="107">
                  <c:v>13184.647354658062</c:v>
                </c:pt>
                <c:pt idx="108">
                  <c:v>13146.898675711433</c:v>
                </c:pt>
                <c:pt idx="109">
                  <c:v>13169.554281114741</c:v>
                </c:pt>
                <c:pt idx="110">
                  <c:v>13123.259383803375</c:v>
                </c:pt>
                <c:pt idx="111">
                  <c:v>13142.549204129466</c:v>
                </c:pt>
                <c:pt idx="112">
                  <c:v>13154.331372550358</c:v>
                </c:pt>
                <c:pt idx="113">
                  <c:v>13167.103562221328</c:v>
                </c:pt>
                <c:pt idx="114">
                  <c:v>13092.109276254812</c:v>
                </c:pt>
                <c:pt idx="115">
                  <c:v>13096.94809704364</c:v>
                </c:pt>
                <c:pt idx="116">
                  <c:v>13060.16228117557</c:v>
                </c:pt>
                <c:pt idx="117">
                  <c:v>12983.004370182303</c:v>
                </c:pt>
                <c:pt idx="118">
                  <c:v>12916.930097033539</c:v>
                </c:pt>
                <c:pt idx="119">
                  <c:v>12942.448438341355</c:v>
                </c:pt>
                <c:pt idx="120">
                  <c:v>12967.96677964917</c:v>
                </c:pt>
                <c:pt idx="121">
                  <c:v>12885.091222161225</c:v>
                </c:pt>
                <c:pt idx="122">
                  <c:v>12910.609563469041</c:v>
                </c:pt>
                <c:pt idx="123">
                  <c:v>12838.903099703502</c:v>
                </c:pt>
                <c:pt idx="124">
                  <c:v>12864.421441011318</c:v>
                </c:pt>
                <c:pt idx="125">
                  <c:v>12887.535321014984</c:v>
                </c:pt>
                <c:pt idx="126">
                  <c:v>12867.352337567048</c:v>
                </c:pt>
                <c:pt idx="127">
                  <c:v>12804.272482930202</c:v>
                </c:pt>
                <c:pt idx="128">
                  <c:v>12781.628667812633</c:v>
                </c:pt>
                <c:pt idx="129">
                  <c:v>12734.474617555124</c:v>
                </c:pt>
                <c:pt idx="130">
                  <c:v>12675.902350217775</c:v>
                </c:pt>
                <c:pt idx="131">
                  <c:v>12589.444766437931</c:v>
                </c:pt>
                <c:pt idx="132">
                  <c:v>12548.982984112872</c:v>
                </c:pt>
                <c:pt idx="133">
                  <c:v>12534.650102594498</c:v>
                </c:pt>
                <c:pt idx="134">
                  <c:v>12361.064622682545</c:v>
                </c:pt>
                <c:pt idx="135">
                  <c:v>12361.792574605213</c:v>
                </c:pt>
                <c:pt idx="136">
                  <c:v>12357.406905068019</c:v>
                </c:pt>
                <c:pt idx="137">
                  <c:v>12351.941572325499</c:v>
                </c:pt>
                <c:pt idx="138">
                  <c:v>12377.459913633314</c:v>
                </c:pt>
                <c:pt idx="139">
                  <c:v>12402.97825494113</c:v>
                </c:pt>
                <c:pt idx="140">
                  <c:v>12388.77287947233</c:v>
                </c:pt>
                <c:pt idx="141">
                  <c:v>12402.473661343243</c:v>
                </c:pt>
                <c:pt idx="142">
                  <c:v>12295.799705336389</c:v>
                </c:pt>
                <c:pt idx="143">
                  <c:v>12278.070154185785</c:v>
                </c:pt>
                <c:pt idx="144">
                  <c:v>12288.781427821805</c:v>
                </c:pt>
                <c:pt idx="145">
                  <c:v>12213.06594302138</c:v>
                </c:pt>
                <c:pt idx="146">
                  <c:v>12126.576866039213</c:v>
                </c:pt>
                <c:pt idx="147">
                  <c:v>12090.9340899694</c:v>
                </c:pt>
                <c:pt idx="148">
                  <c:v>12116.452431277216</c:v>
                </c:pt>
                <c:pt idx="149">
                  <c:v>11985.882342581332</c:v>
                </c:pt>
                <c:pt idx="150">
                  <c:v>11966.720626210965</c:v>
                </c:pt>
                <c:pt idx="151">
                  <c:v>11828.435624217545</c:v>
                </c:pt>
                <c:pt idx="152">
                  <c:v>11762.117642800007</c:v>
                </c:pt>
                <c:pt idx="153">
                  <c:v>11618.564949706011</c:v>
                </c:pt>
                <c:pt idx="154">
                  <c:v>11571.896618567065</c:v>
                </c:pt>
                <c:pt idx="155">
                  <c:v>11398.996591209334</c:v>
                </c:pt>
                <c:pt idx="156">
                  <c:v>11424.51493251715</c:v>
                </c:pt>
                <c:pt idx="157">
                  <c:v>11172.183694113444</c:v>
                </c:pt>
                <c:pt idx="158">
                  <c:v>10792.361180459942</c:v>
                </c:pt>
                <c:pt idx="159">
                  <c:v>10190.052233336015</c:v>
                </c:pt>
                <c:pt idx="160">
                  <c:v>6920.2560110489076</c:v>
                </c:pt>
                <c:pt idx="161">
                  <c:v>6945.7743523567224</c:v>
                </c:pt>
                <c:pt idx="162">
                  <c:v>6944.4650440056776</c:v>
                </c:pt>
                <c:pt idx="163">
                  <c:v>6969.9833853134924</c:v>
                </c:pt>
                <c:pt idx="164">
                  <c:v>6640.1038584244798</c:v>
                </c:pt>
                <c:pt idx="165">
                  <c:v>6533.8797430180339</c:v>
                </c:pt>
                <c:pt idx="166">
                  <c:v>6239.9861357259369</c:v>
                </c:pt>
                <c:pt idx="167">
                  <c:v>6087.3417647696197</c:v>
                </c:pt>
                <c:pt idx="168">
                  <c:v>5913.2432982034952</c:v>
                </c:pt>
                <c:pt idx="169">
                  <c:v>5710.1600263394976</c:v>
                </c:pt>
                <c:pt idx="170">
                  <c:v>5652.0438291198843</c:v>
                </c:pt>
                <c:pt idx="171">
                  <c:v>5661.6701961415556</c:v>
                </c:pt>
                <c:pt idx="172">
                  <c:v>5621.4354350435533</c:v>
                </c:pt>
                <c:pt idx="173">
                  <c:v>5591.2239854580694</c:v>
                </c:pt>
                <c:pt idx="174">
                  <c:v>5616.7423267658842</c:v>
                </c:pt>
                <c:pt idx="175">
                  <c:v>5595.4009706811057</c:v>
                </c:pt>
                <c:pt idx="176">
                  <c:v>5620.9193119889205</c:v>
                </c:pt>
                <c:pt idx="177">
                  <c:v>5646.4376532967353</c:v>
                </c:pt>
                <c:pt idx="178">
                  <c:v>5671.9559946045501</c:v>
                </c:pt>
                <c:pt idx="179">
                  <c:v>5697.4743359123649</c:v>
                </c:pt>
                <c:pt idx="180">
                  <c:v>5689.9572957982491</c:v>
                </c:pt>
                <c:pt idx="181">
                  <c:v>5625.8344908831241</c:v>
                </c:pt>
                <c:pt idx="182">
                  <c:v>5547.6956744023073</c:v>
                </c:pt>
                <c:pt idx="183">
                  <c:v>5495.4661594823938</c:v>
                </c:pt>
                <c:pt idx="184">
                  <c:v>5475.4516016804055</c:v>
                </c:pt>
                <c:pt idx="185">
                  <c:v>5390.0984609705993</c:v>
                </c:pt>
                <c:pt idx="186">
                  <c:v>5335.3062484954889</c:v>
                </c:pt>
                <c:pt idx="187">
                  <c:v>5310.8631376491376</c:v>
                </c:pt>
                <c:pt idx="188">
                  <c:v>5199.060678359283</c:v>
                </c:pt>
                <c:pt idx="189">
                  <c:v>5103.8458481834277</c:v>
                </c:pt>
                <c:pt idx="190">
                  <c:v>5092.2963371653077</c:v>
                </c:pt>
                <c:pt idx="191">
                  <c:v>5064.7826729817316</c:v>
                </c:pt>
                <c:pt idx="192">
                  <c:v>5069.5956168201637</c:v>
                </c:pt>
                <c:pt idx="193">
                  <c:v>4901.0536856128683</c:v>
                </c:pt>
                <c:pt idx="194">
                  <c:v>4819.2438579171521</c:v>
                </c:pt>
                <c:pt idx="195">
                  <c:v>4844.7621992249669</c:v>
                </c:pt>
                <c:pt idx="196">
                  <c:v>4785.6079286566483</c:v>
                </c:pt>
                <c:pt idx="197">
                  <c:v>4811.1262699644631</c:v>
                </c:pt>
                <c:pt idx="198">
                  <c:v>4830.2630137916813</c:v>
                </c:pt>
                <c:pt idx="199">
                  <c:v>4818.6135225910639</c:v>
                </c:pt>
                <c:pt idx="200">
                  <c:v>4645.1818297944237</c:v>
                </c:pt>
                <c:pt idx="201">
                  <c:v>4497.3558705214191</c:v>
                </c:pt>
                <c:pt idx="202">
                  <c:v>4516.1165353771721</c:v>
                </c:pt>
                <c:pt idx="203">
                  <c:v>4495.352768635641</c:v>
                </c:pt>
                <c:pt idx="204">
                  <c:v>4520.8711099434558</c:v>
                </c:pt>
                <c:pt idx="205">
                  <c:v>4521.8026457525712</c:v>
                </c:pt>
                <c:pt idx="206">
                  <c:v>4547.320987060386</c:v>
                </c:pt>
                <c:pt idx="207">
                  <c:v>4572.8393283682008</c:v>
                </c:pt>
                <c:pt idx="208">
                  <c:v>4520.0665841284908</c:v>
                </c:pt>
                <c:pt idx="209">
                  <c:v>4070.9607157861283</c:v>
                </c:pt>
                <c:pt idx="210">
                  <c:v>4096.4790570939431</c:v>
                </c:pt>
                <c:pt idx="211">
                  <c:v>4005.5989876017061</c:v>
                </c:pt>
                <c:pt idx="212">
                  <c:v>3787.7871480067115</c:v>
                </c:pt>
                <c:pt idx="213">
                  <c:v>3808.0879500464521</c:v>
                </c:pt>
                <c:pt idx="214">
                  <c:v>3826.6200813392652</c:v>
                </c:pt>
                <c:pt idx="215">
                  <c:v>3808.5438536347183</c:v>
                </c:pt>
                <c:pt idx="216">
                  <c:v>3828.4310107586971</c:v>
                </c:pt>
                <c:pt idx="217">
                  <c:v>3853.9493520665119</c:v>
                </c:pt>
                <c:pt idx="218">
                  <c:v>3684.2318336970252</c:v>
                </c:pt>
                <c:pt idx="219">
                  <c:v>3709.707783531735</c:v>
                </c:pt>
                <c:pt idx="220">
                  <c:v>3557.8616077489755</c:v>
                </c:pt>
                <c:pt idx="221">
                  <c:v>3513.3026840269636</c:v>
                </c:pt>
                <c:pt idx="222">
                  <c:v>3412.3120682222411</c:v>
                </c:pt>
                <c:pt idx="223">
                  <c:v>3377.8245220179433</c:v>
                </c:pt>
                <c:pt idx="224">
                  <c:v>3287.002706479444</c:v>
                </c:pt>
                <c:pt idx="225">
                  <c:v>3240.9445550380651</c:v>
                </c:pt>
                <c:pt idx="226">
                  <c:v>3175.9768120732615</c:v>
                </c:pt>
                <c:pt idx="227">
                  <c:v>3025.5333322578149</c:v>
                </c:pt>
                <c:pt idx="228">
                  <c:v>2991.834274300079</c:v>
                </c:pt>
                <c:pt idx="229">
                  <c:v>2830.7589323315019</c:v>
                </c:pt>
                <c:pt idx="230">
                  <c:v>2798.9044311973889</c:v>
                </c:pt>
                <c:pt idx="231">
                  <c:v>2764.2489078574972</c:v>
                </c:pt>
                <c:pt idx="232">
                  <c:v>2681.8342678868321</c:v>
                </c:pt>
                <c:pt idx="233">
                  <c:v>2430.4636886459434</c:v>
                </c:pt>
                <c:pt idx="234">
                  <c:v>2455.606430948505</c:v>
                </c:pt>
                <c:pt idx="235">
                  <c:v>2469.2660348987797</c:v>
                </c:pt>
                <c:pt idx="236">
                  <c:v>2413.1388983475135</c:v>
                </c:pt>
                <c:pt idx="237">
                  <c:v>2428.5973662015949</c:v>
                </c:pt>
                <c:pt idx="238">
                  <c:v>2334.8573196321304</c:v>
                </c:pt>
                <c:pt idx="239">
                  <c:v>2319.3446358717724</c:v>
                </c:pt>
                <c:pt idx="240">
                  <c:v>2225.191976869015</c:v>
                </c:pt>
                <c:pt idx="241">
                  <c:v>2229.0629969664037</c:v>
                </c:pt>
                <c:pt idx="242">
                  <c:v>2124.632413708538</c:v>
                </c:pt>
                <c:pt idx="243">
                  <c:v>1891.4579121989311</c:v>
                </c:pt>
                <c:pt idx="244">
                  <c:v>1644.6871298575386</c:v>
                </c:pt>
                <c:pt idx="245">
                  <c:v>1633.3863500672569</c:v>
                </c:pt>
                <c:pt idx="246">
                  <c:v>1591.6302693965181</c:v>
                </c:pt>
                <c:pt idx="247">
                  <c:v>1273.6323240444806</c:v>
                </c:pt>
                <c:pt idx="248">
                  <c:v>1299.1506653522956</c:v>
                </c:pt>
                <c:pt idx="249">
                  <c:v>1246.0897301860955</c:v>
                </c:pt>
                <c:pt idx="250">
                  <c:v>1198.3340083761559</c:v>
                </c:pt>
                <c:pt idx="251">
                  <c:v>1101.6477901907713</c:v>
                </c:pt>
                <c:pt idx="252">
                  <c:v>582.34139371944707</c:v>
                </c:pt>
                <c:pt idx="253">
                  <c:v>466.40569604549421</c:v>
                </c:pt>
                <c:pt idx="254">
                  <c:v>321.21801272818414</c:v>
                </c:pt>
                <c:pt idx="255">
                  <c:v>187.23535019137384</c:v>
                </c:pt>
                <c:pt idx="256">
                  <c:v>212.75369149918882</c:v>
                </c:pt>
                <c:pt idx="257">
                  <c:v>153.2286913964123</c:v>
                </c:pt>
                <c:pt idx="258">
                  <c:v>178.74703270422731</c:v>
                </c:pt>
                <c:pt idx="259">
                  <c:v>-51.036682615629957</c:v>
                </c:pt>
                <c:pt idx="260">
                  <c:v>-25.518341307814978</c:v>
                </c:pt>
              </c:numCache>
            </c:numRef>
          </c:yVal>
          <c:smooth val="1"/>
        </c:ser>
        <c:ser>
          <c:idx val="3"/>
          <c:order val="3"/>
          <c:tx>
            <c:v>UK</c:v>
          </c:tx>
          <c:marker>
            <c:symbol val="dot"/>
            <c:size val="3"/>
          </c:marker>
          <c:xVal>
            <c:numRef>
              <c:f>Sheet1!$AI$20:$AI$280</c:f>
              <c:numCache>
                <c:formatCode>d\-mmm\-yy</c:formatCode>
                <c:ptCount val="261"/>
                <c:pt idx="0">
                  <c:v>42769</c:v>
                </c:pt>
                <c:pt idx="1">
                  <c:v>42768</c:v>
                </c:pt>
                <c:pt idx="2">
                  <c:v>42767</c:v>
                </c:pt>
                <c:pt idx="3">
                  <c:v>42766</c:v>
                </c:pt>
                <c:pt idx="4">
                  <c:v>42765</c:v>
                </c:pt>
                <c:pt idx="5">
                  <c:v>42762</c:v>
                </c:pt>
                <c:pt idx="6">
                  <c:v>42761</c:v>
                </c:pt>
                <c:pt idx="7">
                  <c:v>42760</c:v>
                </c:pt>
                <c:pt idx="8">
                  <c:v>42759</c:v>
                </c:pt>
                <c:pt idx="9">
                  <c:v>42758</c:v>
                </c:pt>
                <c:pt idx="10">
                  <c:v>42755</c:v>
                </c:pt>
                <c:pt idx="11">
                  <c:v>42754</c:v>
                </c:pt>
                <c:pt idx="12">
                  <c:v>42753</c:v>
                </c:pt>
                <c:pt idx="13">
                  <c:v>42752</c:v>
                </c:pt>
                <c:pt idx="14">
                  <c:v>42751</c:v>
                </c:pt>
                <c:pt idx="15">
                  <c:v>42748</c:v>
                </c:pt>
                <c:pt idx="16">
                  <c:v>42747</c:v>
                </c:pt>
                <c:pt idx="17">
                  <c:v>42746</c:v>
                </c:pt>
                <c:pt idx="18">
                  <c:v>42745</c:v>
                </c:pt>
                <c:pt idx="19">
                  <c:v>42744</c:v>
                </c:pt>
                <c:pt idx="20">
                  <c:v>42741</c:v>
                </c:pt>
                <c:pt idx="21">
                  <c:v>42740</c:v>
                </c:pt>
                <c:pt idx="22">
                  <c:v>42739</c:v>
                </c:pt>
                <c:pt idx="23">
                  <c:v>42738</c:v>
                </c:pt>
                <c:pt idx="24">
                  <c:v>42737</c:v>
                </c:pt>
                <c:pt idx="25">
                  <c:v>42734</c:v>
                </c:pt>
                <c:pt idx="26">
                  <c:v>42733</c:v>
                </c:pt>
                <c:pt idx="27">
                  <c:v>42732</c:v>
                </c:pt>
                <c:pt idx="28">
                  <c:v>42731</c:v>
                </c:pt>
                <c:pt idx="29">
                  <c:v>42730</c:v>
                </c:pt>
                <c:pt idx="30">
                  <c:v>42727</c:v>
                </c:pt>
                <c:pt idx="31">
                  <c:v>42726</c:v>
                </c:pt>
                <c:pt idx="32">
                  <c:v>42725</c:v>
                </c:pt>
                <c:pt idx="33">
                  <c:v>42724</c:v>
                </c:pt>
                <c:pt idx="34">
                  <c:v>42723</c:v>
                </c:pt>
                <c:pt idx="35">
                  <c:v>42720</c:v>
                </c:pt>
                <c:pt idx="36">
                  <c:v>42719</c:v>
                </c:pt>
                <c:pt idx="37">
                  <c:v>42718</c:v>
                </c:pt>
                <c:pt idx="38">
                  <c:v>42717</c:v>
                </c:pt>
                <c:pt idx="39">
                  <c:v>42716</c:v>
                </c:pt>
                <c:pt idx="40">
                  <c:v>42713</c:v>
                </c:pt>
                <c:pt idx="41">
                  <c:v>42712</c:v>
                </c:pt>
                <c:pt idx="42">
                  <c:v>42711</c:v>
                </c:pt>
                <c:pt idx="43">
                  <c:v>42710</c:v>
                </c:pt>
                <c:pt idx="44">
                  <c:v>42709</c:v>
                </c:pt>
                <c:pt idx="45">
                  <c:v>42706</c:v>
                </c:pt>
                <c:pt idx="46">
                  <c:v>42705</c:v>
                </c:pt>
                <c:pt idx="47">
                  <c:v>42704</c:v>
                </c:pt>
                <c:pt idx="48">
                  <c:v>42703</c:v>
                </c:pt>
                <c:pt idx="49">
                  <c:v>42702</c:v>
                </c:pt>
                <c:pt idx="50">
                  <c:v>42699</c:v>
                </c:pt>
                <c:pt idx="51">
                  <c:v>42698</c:v>
                </c:pt>
                <c:pt idx="52">
                  <c:v>42697</c:v>
                </c:pt>
                <c:pt idx="53">
                  <c:v>42696</c:v>
                </c:pt>
                <c:pt idx="54">
                  <c:v>42695</c:v>
                </c:pt>
                <c:pt idx="55">
                  <c:v>42692</c:v>
                </c:pt>
                <c:pt idx="56">
                  <c:v>42691</c:v>
                </c:pt>
                <c:pt idx="57">
                  <c:v>42690</c:v>
                </c:pt>
                <c:pt idx="58">
                  <c:v>42689</c:v>
                </c:pt>
                <c:pt idx="59">
                  <c:v>42688</c:v>
                </c:pt>
                <c:pt idx="60">
                  <c:v>42685</c:v>
                </c:pt>
                <c:pt idx="61">
                  <c:v>42684</c:v>
                </c:pt>
                <c:pt idx="62">
                  <c:v>42683</c:v>
                </c:pt>
                <c:pt idx="63">
                  <c:v>42682</c:v>
                </c:pt>
                <c:pt idx="64">
                  <c:v>42681</c:v>
                </c:pt>
                <c:pt idx="65">
                  <c:v>42678</c:v>
                </c:pt>
                <c:pt idx="66">
                  <c:v>42677</c:v>
                </c:pt>
                <c:pt idx="67">
                  <c:v>42676</c:v>
                </c:pt>
                <c:pt idx="68">
                  <c:v>42675</c:v>
                </c:pt>
                <c:pt idx="69">
                  <c:v>42674</c:v>
                </c:pt>
                <c:pt idx="70">
                  <c:v>42671</c:v>
                </c:pt>
                <c:pt idx="71">
                  <c:v>42670</c:v>
                </c:pt>
                <c:pt idx="72">
                  <c:v>42669</c:v>
                </c:pt>
                <c:pt idx="73">
                  <c:v>42668</c:v>
                </c:pt>
                <c:pt idx="74">
                  <c:v>42667</c:v>
                </c:pt>
                <c:pt idx="75">
                  <c:v>42664</c:v>
                </c:pt>
                <c:pt idx="76">
                  <c:v>42663</c:v>
                </c:pt>
                <c:pt idx="77">
                  <c:v>42662</c:v>
                </c:pt>
                <c:pt idx="78">
                  <c:v>42661</c:v>
                </c:pt>
                <c:pt idx="79">
                  <c:v>42660</c:v>
                </c:pt>
                <c:pt idx="80">
                  <c:v>42657</c:v>
                </c:pt>
                <c:pt idx="81">
                  <c:v>42656</c:v>
                </c:pt>
                <c:pt idx="82">
                  <c:v>42655</c:v>
                </c:pt>
                <c:pt idx="83">
                  <c:v>42654</c:v>
                </c:pt>
                <c:pt idx="84">
                  <c:v>42653</c:v>
                </c:pt>
                <c:pt idx="85">
                  <c:v>42650</c:v>
                </c:pt>
                <c:pt idx="86">
                  <c:v>42649</c:v>
                </c:pt>
                <c:pt idx="87">
                  <c:v>42648</c:v>
                </c:pt>
                <c:pt idx="88">
                  <c:v>42647</c:v>
                </c:pt>
                <c:pt idx="89">
                  <c:v>42646</c:v>
                </c:pt>
                <c:pt idx="90">
                  <c:v>42643</c:v>
                </c:pt>
                <c:pt idx="91">
                  <c:v>42642</c:v>
                </c:pt>
                <c:pt idx="92">
                  <c:v>42641</c:v>
                </c:pt>
                <c:pt idx="93">
                  <c:v>42640</c:v>
                </c:pt>
                <c:pt idx="94">
                  <c:v>42639</c:v>
                </c:pt>
                <c:pt idx="95">
                  <c:v>42636</c:v>
                </c:pt>
                <c:pt idx="96">
                  <c:v>42635</c:v>
                </c:pt>
                <c:pt idx="97">
                  <c:v>42634</c:v>
                </c:pt>
                <c:pt idx="98">
                  <c:v>42633</c:v>
                </c:pt>
                <c:pt idx="99">
                  <c:v>42632</c:v>
                </c:pt>
                <c:pt idx="100">
                  <c:v>42629</c:v>
                </c:pt>
                <c:pt idx="101">
                  <c:v>42628</c:v>
                </c:pt>
                <c:pt idx="102">
                  <c:v>42627</c:v>
                </c:pt>
                <c:pt idx="103">
                  <c:v>42626</c:v>
                </c:pt>
                <c:pt idx="104">
                  <c:v>42625</c:v>
                </c:pt>
                <c:pt idx="105">
                  <c:v>42622</c:v>
                </c:pt>
                <c:pt idx="106">
                  <c:v>42621</c:v>
                </c:pt>
                <c:pt idx="107">
                  <c:v>42620</c:v>
                </c:pt>
                <c:pt idx="108">
                  <c:v>42619</c:v>
                </c:pt>
                <c:pt idx="109">
                  <c:v>42618</c:v>
                </c:pt>
                <c:pt idx="110">
                  <c:v>42615</c:v>
                </c:pt>
                <c:pt idx="111">
                  <c:v>42614</c:v>
                </c:pt>
                <c:pt idx="112">
                  <c:v>42613</c:v>
                </c:pt>
                <c:pt idx="113">
                  <c:v>42612</c:v>
                </c:pt>
                <c:pt idx="114">
                  <c:v>42611</c:v>
                </c:pt>
                <c:pt idx="115">
                  <c:v>42608</c:v>
                </c:pt>
                <c:pt idx="116">
                  <c:v>42607</c:v>
                </c:pt>
                <c:pt idx="117">
                  <c:v>42606</c:v>
                </c:pt>
                <c:pt idx="118">
                  <c:v>42605</c:v>
                </c:pt>
                <c:pt idx="119">
                  <c:v>42604</c:v>
                </c:pt>
                <c:pt idx="120">
                  <c:v>42601</c:v>
                </c:pt>
                <c:pt idx="121">
                  <c:v>42600</c:v>
                </c:pt>
                <c:pt idx="122">
                  <c:v>42599</c:v>
                </c:pt>
                <c:pt idx="123">
                  <c:v>42598</c:v>
                </c:pt>
                <c:pt idx="124">
                  <c:v>42597</c:v>
                </c:pt>
                <c:pt idx="125">
                  <c:v>42594</c:v>
                </c:pt>
                <c:pt idx="126">
                  <c:v>42593</c:v>
                </c:pt>
                <c:pt idx="127">
                  <c:v>42592</c:v>
                </c:pt>
                <c:pt idx="128">
                  <c:v>42591</c:v>
                </c:pt>
                <c:pt idx="129">
                  <c:v>42590</c:v>
                </c:pt>
                <c:pt idx="130">
                  <c:v>42587</c:v>
                </c:pt>
                <c:pt idx="131">
                  <c:v>42586</c:v>
                </c:pt>
                <c:pt idx="132">
                  <c:v>42585</c:v>
                </c:pt>
                <c:pt idx="133">
                  <c:v>42584</c:v>
                </c:pt>
                <c:pt idx="134">
                  <c:v>42583</c:v>
                </c:pt>
                <c:pt idx="135">
                  <c:v>42580</c:v>
                </c:pt>
                <c:pt idx="136">
                  <c:v>42579</c:v>
                </c:pt>
                <c:pt idx="137">
                  <c:v>42578</c:v>
                </c:pt>
                <c:pt idx="138">
                  <c:v>42577</c:v>
                </c:pt>
                <c:pt idx="139">
                  <c:v>42576</c:v>
                </c:pt>
                <c:pt idx="140">
                  <c:v>42573</c:v>
                </c:pt>
                <c:pt idx="141">
                  <c:v>42572</c:v>
                </c:pt>
                <c:pt idx="142">
                  <c:v>42571</c:v>
                </c:pt>
                <c:pt idx="143">
                  <c:v>42570</c:v>
                </c:pt>
                <c:pt idx="144">
                  <c:v>42569</c:v>
                </c:pt>
                <c:pt idx="145">
                  <c:v>42566</c:v>
                </c:pt>
                <c:pt idx="146">
                  <c:v>42565</c:v>
                </c:pt>
                <c:pt idx="147">
                  <c:v>42564</c:v>
                </c:pt>
                <c:pt idx="148">
                  <c:v>42563</c:v>
                </c:pt>
                <c:pt idx="149">
                  <c:v>42562</c:v>
                </c:pt>
                <c:pt idx="150">
                  <c:v>42559</c:v>
                </c:pt>
                <c:pt idx="151">
                  <c:v>42558</c:v>
                </c:pt>
                <c:pt idx="152">
                  <c:v>42557</c:v>
                </c:pt>
                <c:pt idx="153">
                  <c:v>42556</c:v>
                </c:pt>
                <c:pt idx="154">
                  <c:v>42555</c:v>
                </c:pt>
                <c:pt idx="155">
                  <c:v>42552</c:v>
                </c:pt>
                <c:pt idx="156">
                  <c:v>42551</c:v>
                </c:pt>
                <c:pt idx="157">
                  <c:v>42550</c:v>
                </c:pt>
                <c:pt idx="158">
                  <c:v>42549</c:v>
                </c:pt>
                <c:pt idx="159">
                  <c:v>42548</c:v>
                </c:pt>
                <c:pt idx="160">
                  <c:v>42545</c:v>
                </c:pt>
                <c:pt idx="161">
                  <c:v>42544</c:v>
                </c:pt>
                <c:pt idx="162">
                  <c:v>42543</c:v>
                </c:pt>
                <c:pt idx="163">
                  <c:v>42542</c:v>
                </c:pt>
                <c:pt idx="164">
                  <c:v>42541</c:v>
                </c:pt>
                <c:pt idx="165">
                  <c:v>42538</c:v>
                </c:pt>
                <c:pt idx="166">
                  <c:v>42537</c:v>
                </c:pt>
                <c:pt idx="167">
                  <c:v>42536</c:v>
                </c:pt>
                <c:pt idx="168">
                  <c:v>42535</c:v>
                </c:pt>
                <c:pt idx="169">
                  <c:v>42534</c:v>
                </c:pt>
                <c:pt idx="170">
                  <c:v>42531</c:v>
                </c:pt>
                <c:pt idx="171">
                  <c:v>42530</c:v>
                </c:pt>
                <c:pt idx="172">
                  <c:v>42529</c:v>
                </c:pt>
                <c:pt idx="173">
                  <c:v>42528</c:v>
                </c:pt>
                <c:pt idx="174">
                  <c:v>42527</c:v>
                </c:pt>
                <c:pt idx="175">
                  <c:v>42524</c:v>
                </c:pt>
                <c:pt idx="176">
                  <c:v>42523</c:v>
                </c:pt>
                <c:pt idx="177">
                  <c:v>42522</c:v>
                </c:pt>
                <c:pt idx="178">
                  <c:v>42521</c:v>
                </c:pt>
                <c:pt idx="179">
                  <c:v>42520</c:v>
                </c:pt>
                <c:pt idx="180">
                  <c:v>42517</c:v>
                </c:pt>
                <c:pt idx="181">
                  <c:v>42516</c:v>
                </c:pt>
                <c:pt idx="182">
                  <c:v>42515</c:v>
                </c:pt>
                <c:pt idx="183">
                  <c:v>42514</c:v>
                </c:pt>
                <c:pt idx="184">
                  <c:v>42513</c:v>
                </c:pt>
                <c:pt idx="185">
                  <c:v>42510</c:v>
                </c:pt>
                <c:pt idx="186">
                  <c:v>42509</c:v>
                </c:pt>
                <c:pt idx="187">
                  <c:v>42508</c:v>
                </c:pt>
                <c:pt idx="188">
                  <c:v>42507</c:v>
                </c:pt>
                <c:pt idx="189">
                  <c:v>42506</c:v>
                </c:pt>
                <c:pt idx="190">
                  <c:v>42503</c:v>
                </c:pt>
                <c:pt idx="191">
                  <c:v>42502</c:v>
                </c:pt>
                <c:pt idx="192">
                  <c:v>42501</c:v>
                </c:pt>
                <c:pt idx="193">
                  <c:v>42500</c:v>
                </c:pt>
                <c:pt idx="194">
                  <c:v>42499</c:v>
                </c:pt>
                <c:pt idx="195">
                  <c:v>42496</c:v>
                </c:pt>
                <c:pt idx="196">
                  <c:v>42495</c:v>
                </c:pt>
                <c:pt idx="197">
                  <c:v>42494</c:v>
                </c:pt>
                <c:pt idx="198">
                  <c:v>42493</c:v>
                </c:pt>
                <c:pt idx="199">
                  <c:v>42492</c:v>
                </c:pt>
                <c:pt idx="200">
                  <c:v>42489</c:v>
                </c:pt>
                <c:pt idx="201">
                  <c:v>42488</c:v>
                </c:pt>
                <c:pt idx="202">
                  <c:v>42487</c:v>
                </c:pt>
                <c:pt idx="203">
                  <c:v>42486</c:v>
                </c:pt>
                <c:pt idx="204">
                  <c:v>42485</c:v>
                </c:pt>
                <c:pt idx="205">
                  <c:v>42482</c:v>
                </c:pt>
                <c:pt idx="206">
                  <c:v>42481</c:v>
                </c:pt>
                <c:pt idx="207">
                  <c:v>42480</c:v>
                </c:pt>
                <c:pt idx="208">
                  <c:v>42479</c:v>
                </c:pt>
                <c:pt idx="209">
                  <c:v>42478</c:v>
                </c:pt>
                <c:pt idx="210">
                  <c:v>42475</c:v>
                </c:pt>
                <c:pt idx="211">
                  <c:v>42474</c:v>
                </c:pt>
                <c:pt idx="212">
                  <c:v>42473</c:v>
                </c:pt>
                <c:pt idx="213">
                  <c:v>42472</c:v>
                </c:pt>
                <c:pt idx="214">
                  <c:v>42471</c:v>
                </c:pt>
                <c:pt idx="215">
                  <c:v>42468</c:v>
                </c:pt>
                <c:pt idx="216">
                  <c:v>42467</c:v>
                </c:pt>
                <c:pt idx="217">
                  <c:v>42466</c:v>
                </c:pt>
                <c:pt idx="218">
                  <c:v>42465</c:v>
                </c:pt>
                <c:pt idx="219">
                  <c:v>42464</c:v>
                </c:pt>
                <c:pt idx="220">
                  <c:v>42461</c:v>
                </c:pt>
                <c:pt idx="221">
                  <c:v>42460</c:v>
                </c:pt>
                <c:pt idx="222">
                  <c:v>42459</c:v>
                </c:pt>
                <c:pt idx="223">
                  <c:v>42458</c:v>
                </c:pt>
                <c:pt idx="224">
                  <c:v>42453</c:v>
                </c:pt>
                <c:pt idx="225">
                  <c:v>42452</c:v>
                </c:pt>
                <c:pt idx="226">
                  <c:v>42451</c:v>
                </c:pt>
                <c:pt idx="227">
                  <c:v>42450</c:v>
                </c:pt>
                <c:pt idx="228">
                  <c:v>42447</c:v>
                </c:pt>
                <c:pt idx="229">
                  <c:v>42446</c:v>
                </c:pt>
                <c:pt idx="230">
                  <c:v>42445</c:v>
                </c:pt>
                <c:pt idx="231">
                  <c:v>42444</c:v>
                </c:pt>
                <c:pt idx="232">
                  <c:v>42443</c:v>
                </c:pt>
                <c:pt idx="233">
                  <c:v>42440</c:v>
                </c:pt>
                <c:pt idx="234">
                  <c:v>42439</c:v>
                </c:pt>
                <c:pt idx="235">
                  <c:v>42438</c:v>
                </c:pt>
                <c:pt idx="236">
                  <c:v>42437</c:v>
                </c:pt>
                <c:pt idx="237">
                  <c:v>42436</c:v>
                </c:pt>
                <c:pt idx="238">
                  <c:v>42433</c:v>
                </c:pt>
                <c:pt idx="239">
                  <c:v>42432</c:v>
                </c:pt>
                <c:pt idx="240">
                  <c:v>42431</c:v>
                </c:pt>
                <c:pt idx="241">
                  <c:v>42430</c:v>
                </c:pt>
                <c:pt idx="242">
                  <c:v>42429</c:v>
                </c:pt>
                <c:pt idx="243">
                  <c:v>42426</c:v>
                </c:pt>
                <c:pt idx="244">
                  <c:v>42425</c:v>
                </c:pt>
                <c:pt idx="245">
                  <c:v>42424</c:v>
                </c:pt>
                <c:pt idx="246">
                  <c:v>42423</c:v>
                </c:pt>
                <c:pt idx="247">
                  <c:v>42422</c:v>
                </c:pt>
                <c:pt idx="248">
                  <c:v>42419</c:v>
                </c:pt>
                <c:pt idx="249">
                  <c:v>42418</c:v>
                </c:pt>
                <c:pt idx="250">
                  <c:v>42417</c:v>
                </c:pt>
                <c:pt idx="251">
                  <c:v>42416</c:v>
                </c:pt>
                <c:pt idx="252">
                  <c:v>42415</c:v>
                </c:pt>
                <c:pt idx="253">
                  <c:v>42412</c:v>
                </c:pt>
                <c:pt idx="254">
                  <c:v>42411</c:v>
                </c:pt>
                <c:pt idx="255">
                  <c:v>42410</c:v>
                </c:pt>
                <c:pt idx="256">
                  <c:v>42409</c:v>
                </c:pt>
                <c:pt idx="257">
                  <c:v>42408</c:v>
                </c:pt>
                <c:pt idx="258">
                  <c:v>42405</c:v>
                </c:pt>
                <c:pt idx="259">
                  <c:v>42404</c:v>
                </c:pt>
                <c:pt idx="260">
                  <c:v>42403</c:v>
                </c:pt>
              </c:numCache>
            </c:numRef>
          </c:xVal>
          <c:yVal>
            <c:numRef>
              <c:f>Sheet1!$AM$20:$AM$280</c:f>
              <c:numCache>
                <c:formatCode>0.00</c:formatCode>
                <c:ptCount val="261"/>
                <c:pt idx="0">
                  <c:v>13732.127728349646</c:v>
                </c:pt>
                <c:pt idx="1">
                  <c:v>13767.448440415201</c:v>
                </c:pt>
                <c:pt idx="2">
                  <c:v>13802.769152480756</c:v>
                </c:pt>
                <c:pt idx="3">
                  <c:v>13778.494940349457</c:v>
                </c:pt>
                <c:pt idx="4">
                  <c:v>13775.502351030922</c:v>
                </c:pt>
                <c:pt idx="5">
                  <c:v>13710.552789940508</c:v>
                </c:pt>
                <c:pt idx="6">
                  <c:v>13745.873502006063</c:v>
                </c:pt>
                <c:pt idx="7">
                  <c:v>13781.194214071618</c:v>
                </c:pt>
                <c:pt idx="8">
                  <c:v>13740.157997950355</c:v>
                </c:pt>
                <c:pt idx="9">
                  <c:v>13702.571723540679</c:v>
                </c:pt>
                <c:pt idx="10">
                  <c:v>13665.997643230216</c:v>
                </c:pt>
                <c:pt idx="11">
                  <c:v>13664.568682275252</c:v>
                </c:pt>
                <c:pt idx="12">
                  <c:v>13681.261139136663</c:v>
                </c:pt>
                <c:pt idx="13">
                  <c:v>13711.667551291177</c:v>
                </c:pt>
                <c:pt idx="14">
                  <c:v>13746.988263356732</c:v>
                </c:pt>
                <c:pt idx="15">
                  <c:v>13782.308975422287</c:v>
                </c:pt>
                <c:pt idx="16">
                  <c:v>13675.242461036036</c:v>
                </c:pt>
                <c:pt idx="17">
                  <c:v>13710.563173101591</c:v>
                </c:pt>
                <c:pt idx="18">
                  <c:v>13745.883885167146</c:v>
                </c:pt>
                <c:pt idx="19">
                  <c:v>13781.204597232701</c:v>
                </c:pt>
                <c:pt idx="20">
                  <c:v>13706.220469902957</c:v>
                </c:pt>
                <c:pt idx="21">
                  <c:v>13741.541181968512</c:v>
                </c:pt>
                <c:pt idx="22">
                  <c:v>13764.398167214773</c:v>
                </c:pt>
                <c:pt idx="23">
                  <c:v>13755.502944255777</c:v>
                </c:pt>
                <c:pt idx="24">
                  <c:v>13790.823656321332</c:v>
                </c:pt>
                <c:pt idx="25">
                  <c:v>13795.008835049146</c:v>
                </c:pt>
                <c:pt idx="26">
                  <c:v>13820.503292464413</c:v>
                </c:pt>
                <c:pt idx="27">
                  <c:v>13778.373860840064</c:v>
                </c:pt>
                <c:pt idx="28">
                  <c:v>13813.694572905619</c:v>
                </c:pt>
                <c:pt idx="29">
                  <c:v>13849.015284971174</c:v>
                </c:pt>
                <c:pt idx="30">
                  <c:v>13884.335997036729</c:v>
                </c:pt>
                <c:pt idx="31">
                  <c:v>13919.656709102284</c:v>
                </c:pt>
                <c:pt idx="32">
                  <c:v>13954.97742116784</c:v>
                </c:pt>
                <c:pt idx="33">
                  <c:v>13990.298133233395</c:v>
                </c:pt>
                <c:pt idx="34">
                  <c:v>13651.337484699961</c:v>
                </c:pt>
                <c:pt idx="35">
                  <c:v>13686.658196765517</c:v>
                </c:pt>
                <c:pt idx="36">
                  <c:v>13721.978908831072</c:v>
                </c:pt>
                <c:pt idx="37">
                  <c:v>13742.899744978504</c:v>
                </c:pt>
                <c:pt idx="38">
                  <c:v>13778.220457044059</c:v>
                </c:pt>
                <c:pt idx="39">
                  <c:v>13658.573176085611</c:v>
                </c:pt>
                <c:pt idx="40">
                  <c:v>13693.893888151166</c:v>
                </c:pt>
                <c:pt idx="41">
                  <c:v>13622.943435333744</c:v>
                </c:pt>
                <c:pt idx="42">
                  <c:v>13563.508159725436</c:v>
                </c:pt>
                <c:pt idx="43">
                  <c:v>13598.828871790991</c:v>
                </c:pt>
                <c:pt idx="44">
                  <c:v>13393.764990120675</c:v>
                </c:pt>
                <c:pt idx="45">
                  <c:v>13285.432459372185</c:v>
                </c:pt>
                <c:pt idx="46">
                  <c:v>13320.75317143774</c:v>
                </c:pt>
                <c:pt idx="47">
                  <c:v>13356.073883503295</c:v>
                </c:pt>
                <c:pt idx="48">
                  <c:v>13391.39459556885</c:v>
                </c:pt>
                <c:pt idx="49">
                  <c:v>13426.715307634406</c:v>
                </c:pt>
                <c:pt idx="50">
                  <c:v>13462.036019699961</c:v>
                </c:pt>
                <c:pt idx="51">
                  <c:v>13480.55559582527</c:v>
                </c:pt>
                <c:pt idx="52">
                  <c:v>13330.16865803415</c:v>
                </c:pt>
                <c:pt idx="53">
                  <c:v>13248.257722766757</c:v>
                </c:pt>
                <c:pt idx="54">
                  <c:v>13283.578434832312</c:v>
                </c:pt>
                <c:pt idx="55">
                  <c:v>13275.916269670841</c:v>
                </c:pt>
                <c:pt idx="56">
                  <c:v>13311.236981736396</c:v>
                </c:pt>
                <c:pt idx="57">
                  <c:v>13126.671184149831</c:v>
                </c:pt>
                <c:pt idx="58">
                  <c:v>13110.958688967434</c:v>
                </c:pt>
                <c:pt idx="59">
                  <c:v>12938.15952314127</c:v>
                </c:pt>
                <c:pt idx="60">
                  <c:v>12973.480235206825</c:v>
                </c:pt>
                <c:pt idx="61">
                  <c:v>12883.852788490312</c:v>
                </c:pt>
                <c:pt idx="62">
                  <c:v>12642.11751594747</c:v>
                </c:pt>
                <c:pt idx="63">
                  <c:v>12571.279941761442</c:v>
                </c:pt>
                <c:pt idx="64">
                  <c:v>12583.929796744114</c:v>
                </c:pt>
                <c:pt idx="65">
                  <c:v>12491.05606102835</c:v>
                </c:pt>
                <c:pt idx="66">
                  <c:v>12526.376773093905</c:v>
                </c:pt>
                <c:pt idx="67">
                  <c:v>12561.69748515946</c:v>
                </c:pt>
                <c:pt idx="68">
                  <c:v>12488.132556158323</c:v>
                </c:pt>
                <c:pt idx="69">
                  <c:v>12311.590845600975</c:v>
                </c:pt>
                <c:pt idx="70">
                  <c:v>12346.91155766653</c:v>
                </c:pt>
                <c:pt idx="71">
                  <c:v>12305.773010855364</c:v>
                </c:pt>
                <c:pt idx="72">
                  <c:v>12341.093722920919</c:v>
                </c:pt>
                <c:pt idx="73">
                  <c:v>12365.356564764459</c:v>
                </c:pt>
                <c:pt idx="74">
                  <c:v>12286.166527096449</c:v>
                </c:pt>
                <c:pt idx="75">
                  <c:v>12260.75513264636</c:v>
                </c:pt>
                <c:pt idx="76">
                  <c:v>12296.075844711915</c:v>
                </c:pt>
                <c:pt idx="77">
                  <c:v>12313.125349145699</c:v>
                </c:pt>
                <c:pt idx="78">
                  <c:v>12348.446061211254</c:v>
                </c:pt>
                <c:pt idx="79">
                  <c:v>12383.76677327681</c:v>
                </c:pt>
                <c:pt idx="80">
                  <c:v>12393.420216867191</c:v>
                </c:pt>
                <c:pt idx="81">
                  <c:v>12364.253470765603</c:v>
                </c:pt>
                <c:pt idx="82">
                  <c:v>12296.899950757677</c:v>
                </c:pt>
                <c:pt idx="83">
                  <c:v>12332.220662823232</c:v>
                </c:pt>
                <c:pt idx="84">
                  <c:v>12353.679208836769</c:v>
                </c:pt>
                <c:pt idx="85">
                  <c:v>12249.181044015311</c:v>
                </c:pt>
                <c:pt idx="86">
                  <c:v>12284.501756080866</c:v>
                </c:pt>
                <c:pt idx="87">
                  <c:v>11914.83956108603</c:v>
                </c:pt>
                <c:pt idx="88">
                  <c:v>11917.325716139827</c:v>
                </c:pt>
                <c:pt idx="89">
                  <c:v>11940.199342314785</c:v>
                </c:pt>
                <c:pt idx="90">
                  <c:v>11716.165768867373</c:v>
                </c:pt>
                <c:pt idx="91">
                  <c:v>11429.652109615025</c:v>
                </c:pt>
                <c:pt idx="92">
                  <c:v>11384.626671075592</c:v>
                </c:pt>
                <c:pt idx="93">
                  <c:v>11419.947383141147</c:v>
                </c:pt>
                <c:pt idx="94">
                  <c:v>11455.268095206702</c:v>
                </c:pt>
                <c:pt idx="95">
                  <c:v>11490.588807272257</c:v>
                </c:pt>
                <c:pt idx="96">
                  <c:v>11391.44898692523</c:v>
                </c:pt>
                <c:pt idx="97">
                  <c:v>11373.009879999132</c:v>
                </c:pt>
                <c:pt idx="98">
                  <c:v>11287.583314829635</c:v>
                </c:pt>
                <c:pt idx="99">
                  <c:v>11290.249976968207</c:v>
                </c:pt>
                <c:pt idx="100">
                  <c:v>11318.836698796709</c:v>
                </c:pt>
                <c:pt idx="101">
                  <c:v>11305.626579208787</c:v>
                </c:pt>
                <c:pt idx="102">
                  <c:v>11340.947291274342</c:v>
                </c:pt>
                <c:pt idx="103">
                  <c:v>11096.802350775975</c:v>
                </c:pt>
                <c:pt idx="104">
                  <c:v>10709.002258166487</c:v>
                </c:pt>
                <c:pt idx="105">
                  <c:v>10744.322970232042</c:v>
                </c:pt>
                <c:pt idx="106">
                  <c:v>10779.643682297597</c:v>
                </c:pt>
                <c:pt idx="107">
                  <c:v>10765.339228946212</c:v>
                </c:pt>
                <c:pt idx="108">
                  <c:v>10800.659941011767</c:v>
                </c:pt>
                <c:pt idx="109">
                  <c:v>10676.460503527831</c:v>
                </c:pt>
                <c:pt idx="110">
                  <c:v>10597.679050813389</c:v>
                </c:pt>
                <c:pt idx="111">
                  <c:v>10632.999762878944</c:v>
                </c:pt>
                <c:pt idx="112">
                  <c:v>10668.320474944499</c:v>
                </c:pt>
                <c:pt idx="113">
                  <c:v>10687.101463805227</c:v>
                </c:pt>
                <c:pt idx="114">
                  <c:v>10676.912608850278</c:v>
                </c:pt>
                <c:pt idx="115">
                  <c:v>10712.233320915833</c:v>
                </c:pt>
                <c:pt idx="116">
                  <c:v>10747.554032981388</c:v>
                </c:pt>
                <c:pt idx="117">
                  <c:v>10782.874745046944</c:v>
                </c:pt>
                <c:pt idx="118">
                  <c:v>10680.367773911074</c:v>
                </c:pt>
                <c:pt idx="119">
                  <c:v>10715.688485976629</c:v>
                </c:pt>
                <c:pt idx="120">
                  <c:v>10735.045485131812</c:v>
                </c:pt>
                <c:pt idx="121">
                  <c:v>10568.262693327086</c:v>
                </c:pt>
                <c:pt idx="122">
                  <c:v>10603.583405392641</c:v>
                </c:pt>
                <c:pt idx="123">
                  <c:v>10591.616799017238</c:v>
                </c:pt>
                <c:pt idx="124">
                  <c:v>10626.937511082793</c:v>
                </c:pt>
                <c:pt idx="125">
                  <c:v>10662.258223148348</c:v>
                </c:pt>
                <c:pt idx="126">
                  <c:v>10697.578935213904</c:v>
                </c:pt>
                <c:pt idx="127">
                  <c:v>10732.899647279459</c:v>
                </c:pt>
                <c:pt idx="128">
                  <c:v>10768.220359345014</c:v>
                </c:pt>
                <c:pt idx="129">
                  <c:v>10803.541071410569</c:v>
                </c:pt>
                <c:pt idx="130">
                  <c:v>10790.399424304098</c:v>
                </c:pt>
                <c:pt idx="131">
                  <c:v>10740.962712130891</c:v>
                </c:pt>
                <c:pt idx="132">
                  <c:v>10771.435805085579</c:v>
                </c:pt>
                <c:pt idx="133">
                  <c:v>10723.645307542361</c:v>
                </c:pt>
                <c:pt idx="134">
                  <c:v>10755.182694953855</c:v>
                </c:pt>
                <c:pt idx="135">
                  <c:v>10790.503407019411</c:v>
                </c:pt>
                <c:pt idx="136">
                  <c:v>10825.824119084966</c:v>
                </c:pt>
                <c:pt idx="137">
                  <c:v>10861.144831150521</c:v>
                </c:pt>
                <c:pt idx="138">
                  <c:v>10896.465543216076</c:v>
                </c:pt>
                <c:pt idx="139">
                  <c:v>10931.786255281631</c:v>
                </c:pt>
                <c:pt idx="140">
                  <c:v>10929.254303622101</c:v>
                </c:pt>
                <c:pt idx="141">
                  <c:v>10844.773460283763</c:v>
                </c:pt>
                <c:pt idx="142">
                  <c:v>10880.094172349318</c:v>
                </c:pt>
                <c:pt idx="143">
                  <c:v>10915.414884414873</c:v>
                </c:pt>
                <c:pt idx="144">
                  <c:v>10942.303682202568</c:v>
                </c:pt>
                <c:pt idx="145">
                  <c:v>10977.624394268123</c:v>
                </c:pt>
                <c:pt idx="146">
                  <c:v>11012.945106333678</c:v>
                </c:pt>
                <c:pt idx="147">
                  <c:v>11048.265818399233</c:v>
                </c:pt>
                <c:pt idx="148">
                  <c:v>11071.66480651104</c:v>
                </c:pt>
                <c:pt idx="149">
                  <c:v>11106.985518576595</c:v>
                </c:pt>
                <c:pt idx="150">
                  <c:v>11142.306230642151</c:v>
                </c:pt>
                <c:pt idx="151">
                  <c:v>10737.793724076533</c:v>
                </c:pt>
                <c:pt idx="152">
                  <c:v>10773.114436142088</c:v>
                </c:pt>
                <c:pt idx="153">
                  <c:v>10577.719215147734</c:v>
                </c:pt>
                <c:pt idx="154">
                  <c:v>10613.039927213289</c:v>
                </c:pt>
                <c:pt idx="155">
                  <c:v>10115.674981572263</c:v>
                </c:pt>
                <c:pt idx="156">
                  <c:v>10125.894032392149</c:v>
                </c:pt>
                <c:pt idx="157">
                  <c:v>9691.659824998238</c:v>
                </c:pt>
                <c:pt idx="158">
                  <c:v>9505.189066728406</c:v>
                </c:pt>
                <c:pt idx="159">
                  <c:v>7996.6000372130929</c:v>
                </c:pt>
                <c:pt idx="160">
                  <c:v>7370.4850372678256</c:v>
                </c:pt>
                <c:pt idx="161">
                  <c:v>7384.1703473116404</c:v>
                </c:pt>
                <c:pt idx="162">
                  <c:v>7413.0207566303861</c:v>
                </c:pt>
                <c:pt idx="163">
                  <c:v>7160.7924857222642</c:v>
                </c:pt>
                <c:pt idx="164">
                  <c:v>7141.9651256494917</c:v>
                </c:pt>
                <c:pt idx="165">
                  <c:v>7062.5935373542743</c:v>
                </c:pt>
                <c:pt idx="166">
                  <c:v>6996.3074050927371</c:v>
                </c:pt>
                <c:pt idx="167">
                  <c:v>7031.6281171582923</c:v>
                </c:pt>
                <c:pt idx="168">
                  <c:v>6889.3660373465282</c:v>
                </c:pt>
                <c:pt idx="169">
                  <c:v>6680.2290077583903</c:v>
                </c:pt>
                <c:pt idx="170">
                  <c:v>6715.5497198239455</c:v>
                </c:pt>
                <c:pt idx="171">
                  <c:v>6750.8704318895007</c:v>
                </c:pt>
                <c:pt idx="172">
                  <c:v>6728.9328300409761</c:v>
                </c:pt>
                <c:pt idx="173">
                  <c:v>6719.1234601336646</c:v>
                </c:pt>
                <c:pt idx="174">
                  <c:v>6683.4343407830684</c:v>
                </c:pt>
                <c:pt idx="175">
                  <c:v>6562.614502798061</c:v>
                </c:pt>
                <c:pt idx="176">
                  <c:v>6449.2811807630806</c:v>
                </c:pt>
                <c:pt idx="177">
                  <c:v>6484.6018928286358</c:v>
                </c:pt>
                <c:pt idx="178">
                  <c:v>6519.922604894191</c:v>
                </c:pt>
                <c:pt idx="179">
                  <c:v>6555.2433169597462</c:v>
                </c:pt>
                <c:pt idx="180">
                  <c:v>6590.5640290253014</c:v>
                </c:pt>
                <c:pt idx="181">
                  <c:v>6595.6208300029839</c:v>
                </c:pt>
                <c:pt idx="182">
                  <c:v>6595.0586014454639</c:v>
                </c:pt>
                <c:pt idx="183">
                  <c:v>6630.3793135110191</c:v>
                </c:pt>
                <c:pt idx="184">
                  <c:v>6466.7922545384199</c:v>
                </c:pt>
                <c:pt idx="185">
                  <c:v>6388.8854658515102</c:v>
                </c:pt>
                <c:pt idx="186">
                  <c:v>6355.6485951306177</c:v>
                </c:pt>
                <c:pt idx="187">
                  <c:v>6358.939210129166</c:v>
                </c:pt>
                <c:pt idx="188">
                  <c:v>6030.2441198064971</c:v>
                </c:pt>
                <c:pt idx="189">
                  <c:v>5929.5998378954573</c:v>
                </c:pt>
                <c:pt idx="190">
                  <c:v>5867.8002053484161</c:v>
                </c:pt>
                <c:pt idx="191">
                  <c:v>5903.1209174139713</c:v>
                </c:pt>
                <c:pt idx="192">
                  <c:v>5938.4416294795265</c:v>
                </c:pt>
                <c:pt idx="193">
                  <c:v>5776.8412052248295</c:v>
                </c:pt>
                <c:pt idx="194">
                  <c:v>5803.8770761694541</c:v>
                </c:pt>
                <c:pt idx="195">
                  <c:v>5707.0159800570173</c:v>
                </c:pt>
                <c:pt idx="196">
                  <c:v>5742.3366921225725</c:v>
                </c:pt>
                <c:pt idx="197">
                  <c:v>5578.2842342467857</c:v>
                </c:pt>
                <c:pt idx="198">
                  <c:v>5436.7946022403321</c:v>
                </c:pt>
                <c:pt idx="199">
                  <c:v>5430.8110527210993</c:v>
                </c:pt>
                <c:pt idx="200">
                  <c:v>5466.1317647866545</c:v>
                </c:pt>
                <c:pt idx="201">
                  <c:v>5446.9381520543375</c:v>
                </c:pt>
                <c:pt idx="202">
                  <c:v>5372.6445770305691</c:v>
                </c:pt>
                <c:pt idx="203">
                  <c:v>5151.2951569674779</c:v>
                </c:pt>
                <c:pt idx="204">
                  <c:v>5186.6158690330331</c:v>
                </c:pt>
                <c:pt idx="205">
                  <c:v>5221.9365810985882</c:v>
                </c:pt>
                <c:pt idx="206">
                  <c:v>5257.2572931641434</c:v>
                </c:pt>
                <c:pt idx="207">
                  <c:v>5208.1715796399894</c:v>
                </c:pt>
                <c:pt idx="208">
                  <c:v>5243.4922917055446</c:v>
                </c:pt>
                <c:pt idx="209">
                  <c:v>5174.6891073114402</c:v>
                </c:pt>
                <c:pt idx="210">
                  <c:v>5086.3554412099584</c:v>
                </c:pt>
                <c:pt idx="211">
                  <c:v>4952.3311337694877</c:v>
                </c:pt>
                <c:pt idx="212">
                  <c:v>4987.6518458350429</c:v>
                </c:pt>
                <c:pt idx="213">
                  <c:v>4973.6682986260894</c:v>
                </c:pt>
                <c:pt idx="214">
                  <c:v>4820.8590210222801</c:v>
                </c:pt>
                <c:pt idx="215">
                  <c:v>4856.1797330878353</c:v>
                </c:pt>
                <c:pt idx="216">
                  <c:v>4859.161190038044</c:v>
                </c:pt>
                <c:pt idx="217">
                  <c:v>4894.4819021035992</c:v>
                </c:pt>
                <c:pt idx="218">
                  <c:v>4901.7218426284426</c:v>
                </c:pt>
                <c:pt idx="219">
                  <c:v>4937.0425546939978</c:v>
                </c:pt>
                <c:pt idx="220">
                  <c:v>4620.0282957242916</c:v>
                </c:pt>
                <c:pt idx="221">
                  <c:v>4655.3490077898468</c:v>
                </c:pt>
                <c:pt idx="222">
                  <c:v>4540.830137753378</c:v>
                </c:pt>
                <c:pt idx="223">
                  <c:v>4560.603227288073</c:v>
                </c:pt>
                <c:pt idx="224">
                  <c:v>4588.4016439368133</c:v>
                </c:pt>
                <c:pt idx="225">
                  <c:v>3747.6852255690778</c:v>
                </c:pt>
                <c:pt idx="226">
                  <c:v>3756.2370388070603</c:v>
                </c:pt>
                <c:pt idx="227">
                  <c:v>3655.0612787756463</c:v>
                </c:pt>
                <c:pt idx="228">
                  <c:v>3568.9726535533305</c:v>
                </c:pt>
                <c:pt idx="229">
                  <c:v>3604.2933656188857</c:v>
                </c:pt>
                <c:pt idx="230">
                  <c:v>3636.3651986650316</c:v>
                </c:pt>
                <c:pt idx="231">
                  <c:v>3584.2814129407502</c:v>
                </c:pt>
                <c:pt idx="232">
                  <c:v>3619.6021250063054</c:v>
                </c:pt>
                <c:pt idx="233">
                  <c:v>3654.9228370718606</c:v>
                </c:pt>
                <c:pt idx="234">
                  <c:v>3690.2435491374158</c:v>
                </c:pt>
                <c:pt idx="235">
                  <c:v>3706.7875809508114</c:v>
                </c:pt>
                <c:pt idx="236">
                  <c:v>3546.1472084905058</c:v>
                </c:pt>
                <c:pt idx="237">
                  <c:v>3581.467920556061</c:v>
                </c:pt>
                <c:pt idx="238">
                  <c:v>3474.6201534767479</c:v>
                </c:pt>
                <c:pt idx="239">
                  <c:v>3315.8094358114154</c:v>
                </c:pt>
                <c:pt idx="240">
                  <c:v>3314.2263707915613</c:v>
                </c:pt>
                <c:pt idx="241">
                  <c:v>3056.3860592675965</c:v>
                </c:pt>
                <c:pt idx="242">
                  <c:v>2273.9178255018314</c:v>
                </c:pt>
                <c:pt idx="243">
                  <c:v>2309.2385375673866</c:v>
                </c:pt>
                <c:pt idx="244">
                  <c:v>2189.8926565939273</c:v>
                </c:pt>
                <c:pt idx="245">
                  <c:v>2206.0902579129142</c:v>
                </c:pt>
                <c:pt idx="246">
                  <c:v>2235.4485367444472</c:v>
                </c:pt>
                <c:pt idx="247">
                  <c:v>2135.4810364116101</c:v>
                </c:pt>
                <c:pt idx="248">
                  <c:v>1787.824718596908</c:v>
                </c:pt>
                <c:pt idx="249">
                  <c:v>1823.1454306624632</c:v>
                </c:pt>
                <c:pt idx="250">
                  <c:v>1662.2173016859547</c:v>
                </c:pt>
                <c:pt idx="251">
                  <c:v>1475.1382781135289</c:v>
                </c:pt>
                <c:pt idx="252">
                  <c:v>1036.4023019109286</c:v>
                </c:pt>
                <c:pt idx="253">
                  <c:v>1071.7230139764838</c:v>
                </c:pt>
                <c:pt idx="254">
                  <c:v>1087.3878045990618</c:v>
                </c:pt>
                <c:pt idx="255">
                  <c:v>976.34357790982347</c:v>
                </c:pt>
                <c:pt idx="256">
                  <c:v>1011.6642899753787</c:v>
                </c:pt>
                <c:pt idx="257">
                  <c:v>589.32118998603789</c:v>
                </c:pt>
                <c:pt idx="258">
                  <c:v>382.8877293876854</c:v>
                </c:pt>
                <c:pt idx="259">
                  <c:v>313.14178856888878</c:v>
                </c:pt>
                <c:pt idx="260">
                  <c:v>-35.320712065555256</c:v>
                </c:pt>
              </c:numCache>
            </c:numRef>
          </c:yVal>
          <c:smooth val="1"/>
        </c:ser>
        <c:ser>
          <c:idx val="4"/>
          <c:order val="4"/>
          <c:tx>
            <c:v>CAC</c:v>
          </c:tx>
          <c:marker>
            <c:symbol val="dot"/>
            <c:size val="3"/>
          </c:marker>
          <c:xVal>
            <c:numRef>
              <c:f>Sheet1!$AI$20:$AI$280</c:f>
              <c:numCache>
                <c:formatCode>d\-mmm\-yy</c:formatCode>
                <c:ptCount val="261"/>
                <c:pt idx="0">
                  <c:v>42769</c:v>
                </c:pt>
                <c:pt idx="1">
                  <c:v>42768</c:v>
                </c:pt>
                <c:pt idx="2">
                  <c:v>42767</c:v>
                </c:pt>
                <c:pt idx="3">
                  <c:v>42766</c:v>
                </c:pt>
                <c:pt idx="4">
                  <c:v>42765</c:v>
                </c:pt>
                <c:pt idx="5">
                  <c:v>42762</c:v>
                </c:pt>
                <c:pt idx="6">
                  <c:v>42761</c:v>
                </c:pt>
                <c:pt idx="7">
                  <c:v>42760</c:v>
                </c:pt>
                <c:pt idx="8">
                  <c:v>42759</c:v>
                </c:pt>
                <c:pt idx="9">
                  <c:v>42758</c:v>
                </c:pt>
                <c:pt idx="10">
                  <c:v>42755</c:v>
                </c:pt>
                <c:pt idx="11">
                  <c:v>42754</c:v>
                </c:pt>
                <c:pt idx="12">
                  <c:v>42753</c:v>
                </c:pt>
                <c:pt idx="13">
                  <c:v>42752</c:v>
                </c:pt>
                <c:pt idx="14">
                  <c:v>42751</c:v>
                </c:pt>
                <c:pt idx="15">
                  <c:v>42748</c:v>
                </c:pt>
                <c:pt idx="16">
                  <c:v>42747</c:v>
                </c:pt>
                <c:pt idx="17">
                  <c:v>42746</c:v>
                </c:pt>
                <c:pt idx="18">
                  <c:v>42745</c:v>
                </c:pt>
                <c:pt idx="19">
                  <c:v>42744</c:v>
                </c:pt>
                <c:pt idx="20">
                  <c:v>42741</c:v>
                </c:pt>
                <c:pt idx="21">
                  <c:v>42740</c:v>
                </c:pt>
                <c:pt idx="22">
                  <c:v>42739</c:v>
                </c:pt>
                <c:pt idx="23">
                  <c:v>42738</c:v>
                </c:pt>
                <c:pt idx="24">
                  <c:v>42737</c:v>
                </c:pt>
                <c:pt idx="25">
                  <c:v>42734</c:v>
                </c:pt>
                <c:pt idx="26">
                  <c:v>42733</c:v>
                </c:pt>
                <c:pt idx="27">
                  <c:v>42732</c:v>
                </c:pt>
                <c:pt idx="28">
                  <c:v>42731</c:v>
                </c:pt>
                <c:pt idx="29">
                  <c:v>42730</c:v>
                </c:pt>
                <c:pt idx="30">
                  <c:v>42727</c:v>
                </c:pt>
                <c:pt idx="31">
                  <c:v>42726</c:v>
                </c:pt>
                <c:pt idx="32">
                  <c:v>42725</c:v>
                </c:pt>
                <c:pt idx="33">
                  <c:v>42724</c:v>
                </c:pt>
                <c:pt idx="34">
                  <c:v>42723</c:v>
                </c:pt>
                <c:pt idx="35">
                  <c:v>42720</c:v>
                </c:pt>
                <c:pt idx="36">
                  <c:v>42719</c:v>
                </c:pt>
                <c:pt idx="37">
                  <c:v>42718</c:v>
                </c:pt>
                <c:pt idx="38">
                  <c:v>42717</c:v>
                </c:pt>
                <c:pt idx="39">
                  <c:v>42716</c:v>
                </c:pt>
                <c:pt idx="40">
                  <c:v>42713</c:v>
                </c:pt>
                <c:pt idx="41">
                  <c:v>42712</c:v>
                </c:pt>
                <c:pt idx="42">
                  <c:v>42711</c:v>
                </c:pt>
                <c:pt idx="43">
                  <c:v>42710</c:v>
                </c:pt>
                <c:pt idx="44">
                  <c:v>42709</c:v>
                </c:pt>
                <c:pt idx="45">
                  <c:v>42706</c:v>
                </c:pt>
                <c:pt idx="46">
                  <c:v>42705</c:v>
                </c:pt>
                <c:pt idx="47">
                  <c:v>42704</c:v>
                </c:pt>
                <c:pt idx="48">
                  <c:v>42703</c:v>
                </c:pt>
                <c:pt idx="49">
                  <c:v>42702</c:v>
                </c:pt>
                <c:pt idx="50">
                  <c:v>42699</c:v>
                </c:pt>
                <c:pt idx="51">
                  <c:v>42698</c:v>
                </c:pt>
                <c:pt idx="52">
                  <c:v>42697</c:v>
                </c:pt>
                <c:pt idx="53">
                  <c:v>42696</c:v>
                </c:pt>
                <c:pt idx="54">
                  <c:v>42695</c:v>
                </c:pt>
                <c:pt idx="55">
                  <c:v>42692</c:v>
                </c:pt>
                <c:pt idx="56">
                  <c:v>42691</c:v>
                </c:pt>
                <c:pt idx="57">
                  <c:v>42690</c:v>
                </c:pt>
                <c:pt idx="58">
                  <c:v>42689</c:v>
                </c:pt>
                <c:pt idx="59">
                  <c:v>42688</c:v>
                </c:pt>
                <c:pt idx="60">
                  <c:v>42685</c:v>
                </c:pt>
                <c:pt idx="61">
                  <c:v>42684</c:v>
                </c:pt>
                <c:pt idx="62">
                  <c:v>42683</c:v>
                </c:pt>
                <c:pt idx="63">
                  <c:v>42682</c:v>
                </c:pt>
                <c:pt idx="64">
                  <c:v>42681</c:v>
                </c:pt>
                <c:pt idx="65">
                  <c:v>42678</c:v>
                </c:pt>
                <c:pt idx="66">
                  <c:v>42677</c:v>
                </c:pt>
                <c:pt idx="67">
                  <c:v>42676</c:v>
                </c:pt>
                <c:pt idx="68">
                  <c:v>42675</c:v>
                </c:pt>
                <c:pt idx="69">
                  <c:v>42674</c:v>
                </c:pt>
                <c:pt idx="70">
                  <c:v>42671</c:v>
                </c:pt>
                <c:pt idx="71">
                  <c:v>42670</c:v>
                </c:pt>
                <c:pt idx="72">
                  <c:v>42669</c:v>
                </c:pt>
                <c:pt idx="73">
                  <c:v>42668</c:v>
                </c:pt>
                <c:pt idx="74">
                  <c:v>42667</c:v>
                </c:pt>
                <c:pt idx="75">
                  <c:v>42664</c:v>
                </c:pt>
                <c:pt idx="76">
                  <c:v>42663</c:v>
                </c:pt>
                <c:pt idx="77">
                  <c:v>42662</c:v>
                </c:pt>
                <c:pt idx="78">
                  <c:v>42661</c:v>
                </c:pt>
                <c:pt idx="79">
                  <c:v>42660</c:v>
                </c:pt>
                <c:pt idx="80">
                  <c:v>42657</c:v>
                </c:pt>
                <c:pt idx="81">
                  <c:v>42656</c:v>
                </c:pt>
                <c:pt idx="82">
                  <c:v>42655</c:v>
                </c:pt>
                <c:pt idx="83">
                  <c:v>42654</c:v>
                </c:pt>
                <c:pt idx="84">
                  <c:v>42653</c:v>
                </c:pt>
                <c:pt idx="85">
                  <c:v>42650</c:v>
                </c:pt>
                <c:pt idx="86">
                  <c:v>42649</c:v>
                </c:pt>
                <c:pt idx="87">
                  <c:v>42648</c:v>
                </c:pt>
                <c:pt idx="88">
                  <c:v>42647</c:v>
                </c:pt>
                <c:pt idx="89">
                  <c:v>42646</c:v>
                </c:pt>
                <c:pt idx="90">
                  <c:v>42643</c:v>
                </c:pt>
                <c:pt idx="91">
                  <c:v>42642</c:v>
                </c:pt>
                <c:pt idx="92">
                  <c:v>42641</c:v>
                </c:pt>
                <c:pt idx="93">
                  <c:v>42640</c:v>
                </c:pt>
                <c:pt idx="94">
                  <c:v>42639</c:v>
                </c:pt>
                <c:pt idx="95">
                  <c:v>42636</c:v>
                </c:pt>
                <c:pt idx="96">
                  <c:v>42635</c:v>
                </c:pt>
                <c:pt idx="97">
                  <c:v>42634</c:v>
                </c:pt>
                <c:pt idx="98">
                  <c:v>42633</c:v>
                </c:pt>
                <c:pt idx="99">
                  <c:v>42632</c:v>
                </c:pt>
                <c:pt idx="100">
                  <c:v>42629</c:v>
                </c:pt>
                <c:pt idx="101">
                  <c:v>42628</c:v>
                </c:pt>
                <c:pt idx="102">
                  <c:v>42627</c:v>
                </c:pt>
                <c:pt idx="103">
                  <c:v>42626</c:v>
                </c:pt>
                <c:pt idx="104">
                  <c:v>42625</c:v>
                </c:pt>
                <c:pt idx="105">
                  <c:v>42622</c:v>
                </c:pt>
                <c:pt idx="106">
                  <c:v>42621</c:v>
                </c:pt>
                <c:pt idx="107">
                  <c:v>42620</c:v>
                </c:pt>
                <c:pt idx="108">
                  <c:v>42619</c:v>
                </c:pt>
                <c:pt idx="109">
                  <c:v>42618</c:v>
                </c:pt>
                <c:pt idx="110">
                  <c:v>42615</c:v>
                </c:pt>
                <c:pt idx="111">
                  <c:v>42614</c:v>
                </c:pt>
                <c:pt idx="112">
                  <c:v>42613</c:v>
                </c:pt>
                <c:pt idx="113">
                  <c:v>42612</c:v>
                </c:pt>
                <c:pt idx="114">
                  <c:v>42611</c:v>
                </c:pt>
                <c:pt idx="115">
                  <c:v>42608</c:v>
                </c:pt>
                <c:pt idx="116">
                  <c:v>42607</c:v>
                </c:pt>
                <c:pt idx="117">
                  <c:v>42606</c:v>
                </c:pt>
                <c:pt idx="118">
                  <c:v>42605</c:v>
                </c:pt>
                <c:pt idx="119">
                  <c:v>42604</c:v>
                </c:pt>
                <c:pt idx="120">
                  <c:v>42601</c:v>
                </c:pt>
                <c:pt idx="121">
                  <c:v>42600</c:v>
                </c:pt>
                <c:pt idx="122">
                  <c:v>42599</c:v>
                </c:pt>
                <c:pt idx="123">
                  <c:v>42598</c:v>
                </c:pt>
                <c:pt idx="124">
                  <c:v>42597</c:v>
                </c:pt>
                <c:pt idx="125">
                  <c:v>42594</c:v>
                </c:pt>
                <c:pt idx="126">
                  <c:v>42593</c:v>
                </c:pt>
                <c:pt idx="127">
                  <c:v>42592</c:v>
                </c:pt>
                <c:pt idx="128">
                  <c:v>42591</c:v>
                </c:pt>
                <c:pt idx="129">
                  <c:v>42590</c:v>
                </c:pt>
                <c:pt idx="130">
                  <c:v>42587</c:v>
                </c:pt>
                <c:pt idx="131">
                  <c:v>42586</c:v>
                </c:pt>
                <c:pt idx="132">
                  <c:v>42585</c:v>
                </c:pt>
                <c:pt idx="133">
                  <c:v>42584</c:v>
                </c:pt>
                <c:pt idx="134">
                  <c:v>42583</c:v>
                </c:pt>
                <c:pt idx="135">
                  <c:v>42580</c:v>
                </c:pt>
                <c:pt idx="136">
                  <c:v>42579</c:v>
                </c:pt>
                <c:pt idx="137">
                  <c:v>42578</c:v>
                </c:pt>
                <c:pt idx="138">
                  <c:v>42577</c:v>
                </c:pt>
                <c:pt idx="139">
                  <c:v>42576</c:v>
                </c:pt>
                <c:pt idx="140">
                  <c:v>42573</c:v>
                </c:pt>
                <c:pt idx="141">
                  <c:v>42572</c:v>
                </c:pt>
                <c:pt idx="142">
                  <c:v>42571</c:v>
                </c:pt>
                <c:pt idx="143">
                  <c:v>42570</c:v>
                </c:pt>
                <c:pt idx="144">
                  <c:v>42569</c:v>
                </c:pt>
                <c:pt idx="145">
                  <c:v>42566</c:v>
                </c:pt>
                <c:pt idx="146">
                  <c:v>42565</c:v>
                </c:pt>
                <c:pt idx="147">
                  <c:v>42564</c:v>
                </c:pt>
                <c:pt idx="148">
                  <c:v>42563</c:v>
                </c:pt>
                <c:pt idx="149">
                  <c:v>42562</c:v>
                </c:pt>
                <c:pt idx="150">
                  <c:v>42559</c:v>
                </c:pt>
                <c:pt idx="151">
                  <c:v>42558</c:v>
                </c:pt>
                <c:pt idx="152">
                  <c:v>42557</c:v>
                </c:pt>
                <c:pt idx="153">
                  <c:v>42556</c:v>
                </c:pt>
                <c:pt idx="154">
                  <c:v>42555</c:v>
                </c:pt>
                <c:pt idx="155">
                  <c:v>42552</c:v>
                </c:pt>
                <c:pt idx="156">
                  <c:v>42551</c:v>
                </c:pt>
                <c:pt idx="157">
                  <c:v>42550</c:v>
                </c:pt>
                <c:pt idx="158">
                  <c:v>42549</c:v>
                </c:pt>
                <c:pt idx="159">
                  <c:v>42548</c:v>
                </c:pt>
                <c:pt idx="160">
                  <c:v>42545</c:v>
                </c:pt>
                <c:pt idx="161">
                  <c:v>42544</c:v>
                </c:pt>
                <c:pt idx="162">
                  <c:v>42543</c:v>
                </c:pt>
                <c:pt idx="163">
                  <c:v>42542</c:v>
                </c:pt>
                <c:pt idx="164">
                  <c:v>42541</c:v>
                </c:pt>
                <c:pt idx="165">
                  <c:v>42538</c:v>
                </c:pt>
                <c:pt idx="166">
                  <c:v>42537</c:v>
                </c:pt>
                <c:pt idx="167">
                  <c:v>42536</c:v>
                </c:pt>
                <c:pt idx="168">
                  <c:v>42535</c:v>
                </c:pt>
                <c:pt idx="169">
                  <c:v>42534</c:v>
                </c:pt>
                <c:pt idx="170">
                  <c:v>42531</c:v>
                </c:pt>
                <c:pt idx="171">
                  <c:v>42530</c:v>
                </c:pt>
                <c:pt idx="172">
                  <c:v>42529</c:v>
                </c:pt>
                <c:pt idx="173">
                  <c:v>42528</c:v>
                </c:pt>
                <c:pt idx="174">
                  <c:v>42527</c:v>
                </c:pt>
                <c:pt idx="175">
                  <c:v>42524</c:v>
                </c:pt>
                <c:pt idx="176">
                  <c:v>42523</c:v>
                </c:pt>
                <c:pt idx="177">
                  <c:v>42522</c:v>
                </c:pt>
                <c:pt idx="178">
                  <c:v>42521</c:v>
                </c:pt>
                <c:pt idx="179">
                  <c:v>42520</c:v>
                </c:pt>
                <c:pt idx="180">
                  <c:v>42517</c:v>
                </c:pt>
                <c:pt idx="181">
                  <c:v>42516</c:v>
                </c:pt>
                <c:pt idx="182">
                  <c:v>42515</c:v>
                </c:pt>
                <c:pt idx="183">
                  <c:v>42514</c:v>
                </c:pt>
                <c:pt idx="184">
                  <c:v>42513</c:v>
                </c:pt>
                <c:pt idx="185">
                  <c:v>42510</c:v>
                </c:pt>
                <c:pt idx="186">
                  <c:v>42509</c:v>
                </c:pt>
                <c:pt idx="187">
                  <c:v>42508</c:v>
                </c:pt>
                <c:pt idx="188">
                  <c:v>42507</c:v>
                </c:pt>
                <c:pt idx="189">
                  <c:v>42506</c:v>
                </c:pt>
                <c:pt idx="190">
                  <c:v>42503</c:v>
                </c:pt>
                <c:pt idx="191">
                  <c:v>42502</c:v>
                </c:pt>
                <c:pt idx="192">
                  <c:v>42501</c:v>
                </c:pt>
                <c:pt idx="193">
                  <c:v>42500</c:v>
                </c:pt>
                <c:pt idx="194">
                  <c:v>42499</c:v>
                </c:pt>
                <c:pt idx="195">
                  <c:v>42496</c:v>
                </c:pt>
                <c:pt idx="196">
                  <c:v>42495</c:v>
                </c:pt>
                <c:pt idx="197">
                  <c:v>42494</c:v>
                </c:pt>
                <c:pt idx="198">
                  <c:v>42493</c:v>
                </c:pt>
                <c:pt idx="199">
                  <c:v>42492</c:v>
                </c:pt>
                <c:pt idx="200">
                  <c:v>42489</c:v>
                </c:pt>
                <c:pt idx="201">
                  <c:v>42488</c:v>
                </c:pt>
                <c:pt idx="202">
                  <c:v>42487</c:v>
                </c:pt>
                <c:pt idx="203">
                  <c:v>42486</c:v>
                </c:pt>
                <c:pt idx="204">
                  <c:v>42485</c:v>
                </c:pt>
                <c:pt idx="205">
                  <c:v>42482</c:v>
                </c:pt>
                <c:pt idx="206">
                  <c:v>42481</c:v>
                </c:pt>
                <c:pt idx="207">
                  <c:v>42480</c:v>
                </c:pt>
                <c:pt idx="208">
                  <c:v>42479</c:v>
                </c:pt>
                <c:pt idx="209">
                  <c:v>42478</c:v>
                </c:pt>
                <c:pt idx="210">
                  <c:v>42475</c:v>
                </c:pt>
                <c:pt idx="211">
                  <c:v>42474</c:v>
                </c:pt>
                <c:pt idx="212">
                  <c:v>42473</c:v>
                </c:pt>
                <c:pt idx="213">
                  <c:v>42472</c:v>
                </c:pt>
                <c:pt idx="214">
                  <c:v>42471</c:v>
                </c:pt>
                <c:pt idx="215">
                  <c:v>42468</c:v>
                </c:pt>
                <c:pt idx="216">
                  <c:v>42467</c:v>
                </c:pt>
                <c:pt idx="217">
                  <c:v>42466</c:v>
                </c:pt>
                <c:pt idx="218">
                  <c:v>42465</c:v>
                </c:pt>
                <c:pt idx="219">
                  <c:v>42464</c:v>
                </c:pt>
                <c:pt idx="220">
                  <c:v>42461</c:v>
                </c:pt>
                <c:pt idx="221">
                  <c:v>42460</c:v>
                </c:pt>
                <c:pt idx="222">
                  <c:v>42459</c:v>
                </c:pt>
                <c:pt idx="223">
                  <c:v>42458</c:v>
                </c:pt>
                <c:pt idx="224">
                  <c:v>42453</c:v>
                </c:pt>
                <c:pt idx="225">
                  <c:v>42452</c:v>
                </c:pt>
                <c:pt idx="226">
                  <c:v>42451</c:v>
                </c:pt>
                <c:pt idx="227">
                  <c:v>42450</c:v>
                </c:pt>
                <c:pt idx="228">
                  <c:v>42447</c:v>
                </c:pt>
                <c:pt idx="229">
                  <c:v>42446</c:v>
                </c:pt>
                <c:pt idx="230">
                  <c:v>42445</c:v>
                </c:pt>
                <c:pt idx="231">
                  <c:v>42444</c:v>
                </c:pt>
                <c:pt idx="232">
                  <c:v>42443</c:v>
                </c:pt>
                <c:pt idx="233">
                  <c:v>42440</c:v>
                </c:pt>
                <c:pt idx="234">
                  <c:v>42439</c:v>
                </c:pt>
                <c:pt idx="235">
                  <c:v>42438</c:v>
                </c:pt>
                <c:pt idx="236">
                  <c:v>42437</c:v>
                </c:pt>
                <c:pt idx="237">
                  <c:v>42436</c:v>
                </c:pt>
                <c:pt idx="238">
                  <c:v>42433</c:v>
                </c:pt>
                <c:pt idx="239">
                  <c:v>42432</c:v>
                </c:pt>
                <c:pt idx="240">
                  <c:v>42431</c:v>
                </c:pt>
                <c:pt idx="241">
                  <c:v>42430</c:v>
                </c:pt>
                <c:pt idx="242">
                  <c:v>42429</c:v>
                </c:pt>
                <c:pt idx="243">
                  <c:v>42426</c:v>
                </c:pt>
                <c:pt idx="244">
                  <c:v>42425</c:v>
                </c:pt>
                <c:pt idx="245">
                  <c:v>42424</c:v>
                </c:pt>
                <c:pt idx="246">
                  <c:v>42423</c:v>
                </c:pt>
                <c:pt idx="247">
                  <c:v>42422</c:v>
                </c:pt>
                <c:pt idx="248">
                  <c:v>42419</c:v>
                </c:pt>
                <c:pt idx="249">
                  <c:v>42418</c:v>
                </c:pt>
                <c:pt idx="250">
                  <c:v>42417</c:v>
                </c:pt>
                <c:pt idx="251">
                  <c:v>42416</c:v>
                </c:pt>
                <c:pt idx="252">
                  <c:v>42415</c:v>
                </c:pt>
                <c:pt idx="253">
                  <c:v>42412</c:v>
                </c:pt>
                <c:pt idx="254">
                  <c:v>42411</c:v>
                </c:pt>
                <c:pt idx="255">
                  <c:v>42410</c:v>
                </c:pt>
                <c:pt idx="256">
                  <c:v>42409</c:v>
                </c:pt>
                <c:pt idx="257">
                  <c:v>42408</c:v>
                </c:pt>
                <c:pt idx="258">
                  <c:v>42405</c:v>
                </c:pt>
                <c:pt idx="259">
                  <c:v>42404</c:v>
                </c:pt>
                <c:pt idx="260">
                  <c:v>42403</c:v>
                </c:pt>
              </c:numCache>
            </c:numRef>
          </c:xVal>
          <c:yVal>
            <c:numRef>
              <c:f>Sheet1!$AN$20:$AN$280</c:f>
              <c:numCache>
                <c:formatCode>0.00</c:formatCode>
                <c:ptCount val="261"/>
                <c:pt idx="0">
                  <c:v>25259.874099178993</c:v>
                </c:pt>
                <c:pt idx="1">
                  <c:v>25115.188055346203</c:v>
                </c:pt>
                <c:pt idx="2">
                  <c:v>25113.453570577356</c:v>
                </c:pt>
                <c:pt idx="3">
                  <c:v>25126.337866492493</c:v>
                </c:pt>
                <c:pt idx="4">
                  <c:v>25012.496227532134</c:v>
                </c:pt>
                <c:pt idx="5">
                  <c:v>24893.568686205355</c:v>
                </c:pt>
                <c:pt idx="6">
                  <c:v>24834.424133838918</c:v>
                </c:pt>
                <c:pt idx="7">
                  <c:v>24796.433312705165</c:v>
                </c:pt>
                <c:pt idx="8">
                  <c:v>24725.807941416049</c:v>
                </c:pt>
                <c:pt idx="9">
                  <c:v>24742.505916786537</c:v>
                </c:pt>
                <c:pt idx="10">
                  <c:v>24759.203892157024</c:v>
                </c:pt>
                <c:pt idx="11">
                  <c:v>24733.486425773757</c:v>
                </c:pt>
                <c:pt idx="12">
                  <c:v>24684.738006166364</c:v>
                </c:pt>
                <c:pt idx="13">
                  <c:v>24642.430766386893</c:v>
                </c:pt>
                <c:pt idx="14">
                  <c:v>24622.878519504236</c:v>
                </c:pt>
                <c:pt idx="15">
                  <c:v>24626.164008623316</c:v>
                </c:pt>
                <c:pt idx="16">
                  <c:v>24564.790350773663</c:v>
                </c:pt>
                <c:pt idx="17">
                  <c:v>24549.392680017616</c:v>
                </c:pt>
                <c:pt idx="18">
                  <c:v>24566.090655388103</c:v>
                </c:pt>
                <c:pt idx="19">
                  <c:v>24582.78863075859</c:v>
                </c:pt>
                <c:pt idx="20">
                  <c:v>24494.025165768093</c:v>
                </c:pt>
                <c:pt idx="21">
                  <c:v>24479.224835873381</c:v>
                </c:pt>
                <c:pt idx="22">
                  <c:v>24486.757497028011</c:v>
                </c:pt>
                <c:pt idx="23">
                  <c:v>24477.946129502474</c:v>
                </c:pt>
                <c:pt idx="24">
                  <c:v>24491.587073088085</c:v>
                </c:pt>
                <c:pt idx="25">
                  <c:v>24390.422491904919</c:v>
                </c:pt>
                <c:pt idx="26">
                  <c:v>24342.123320017883</c:v>
                </c:pt>
                <c:pt idx="27">
                  <c:v>24358.82129538837</c:v>
                </c:pt>
                <c:pt idx="28">
                  <c:v>24375.519270758858</c:v>
                </c:pt>
                <c:pt idx="29">
                  <c:v>24355.827021330701</c:v>
                </c:pt>
                <c:pt idx="30">
                  <c:v>24372.524996701188</c:v>
                </c:pt>
                <c:pt idx="31">
                  <c:v>24389.222972071675</c:v>
                </c:pt>
                <c:pt idx="32">
                  <c:v>24405.920947442162</c:v>
                </c:pt>
                <c:pt idx="33">
                  <c:v>24342.79181786894</c:v>
                </c:pt>
                <c:pt idx="34">
                  <c:v>24347.545206633691</c:v>
                </c:pt>
                <c:pt idx="35">
                  <c:v>24322.314631249261</c:v>
                </c:pt>
                <c:pt idx="36">
                  <c:v>24190.146967829616</c:v>
                </c:pt>
                <c:pt idx="37">
                  <c:v>24125.276540481838</c:v>
                </c:pt>
                <c:pt idx="38">
                  <c:v>23973.792056060505</c:v>
                </c:pt>
                <c:pt idx="39">
                  <c:v>23908.719493651231</c:v>
                </c:pt>
                <c:pt idx="40">
                  <c:v>23877.295205383918</c:v>
                </c:pt>
                <c:pt idx="41">
                  <c:v>23870.733950196933</c:v>
                </c:pt>
                <c:pt idx="42">
                  <c:v>23812.575322587683</c:v>
                </c:pt>
                <c:pt idx="43">
                  <c:v>23664.422474816223</c:v>
                </c:pt>
                <c:pt idx="44">
                  <c:v>23332.277257384474</c:v>
                </c:pt>
                <c:pt idx="45">
                  <c:v>23347.488058833111</c:v>
                </c:pt>
                <c:pt idx="46">
                  <c:v>23349.769261062611</c:v>
                </c:pt>
                <c:pt idx="47">
                  <c:v>23308.520346649952</c:v>
                </c:pt>
                <c:pt idx="48">
                  <c:v>23156.847353897785</c:v>
                </c:pt>
                <c:pt idx="49">
                  <c:v>23012.12044278143</c:v>
                </c:pt>
                <c:pt idx="50">
                  <c:v>23028.818418151917</c:v>
                </c:pt>
                <c:pt idx="51">
                  <c:v>23045.516393522405</c:v>
                </c:pt>
                <c:pt idx="52">
                  <c:v>22934.714187573696</c:v>
                </c:pt>
                <c:pt idx="53">
                  <c:v>22866.413015690327</c:v>
                </c:pt>
                <c:pt idx="54">
                  <c:v>22850.659439273004</c:v>
                </c:pt>
                <c:pt idx="55">
                  <c:v>22721.777493719677</c:v>
                </c:pt>
                <c:pt idx="56">
                  <c:v>22683.99573935545</c:v>
                </c:pt>
                <c:pt idx="57">
                  <c:v>22490.176320020033</c:v>
                </c:pt>
                <c:pt idx="58">
                  <c:v>22454.76029062162</c:v>
                </c:pt>
                <c:pt idx="59">
                  <c:v>22374.463387212265</c:v>
                </c:pt>
                <c:pt idx="60">
                  <c:v>22166.659128433537</c:v>
                </c:pt>
                <c:pt idx="61">
                  <c:v>22027.390855330788</c:v>
                </c:pt>
                <c:pt idx="62">
                  <c:v>20933.197190291761</c:v>
                </c:pt>
                <c:pt idx="63">
                  <c:v>20881.009984947515</c:v>
                </c:pt>
                <c:pt idx="64">
                  <c:v>20850.813191663281</c:v>
                </c:pt>
                <c:pt idx="65">
                  <c:v>20752.843020683686</c:v>
                </c:pt>
                <c:pt idx="66">
                  <c:v>20769.540996054173</c:v>
                </c:pt>
                <c:pt idx="67">
                  <c:v>20758.953114193911</c:v>
                </c:pt>
                <c:pt idx="68">
                  <c:v>20514.040404990861</c:v>
                </c:pt>
                <c:pt idx="69">
                  <c:v>20498.037900387189</c:v>
                </c:pt>
                <c:pt idx="70">
                  <c:v>20447.387878062531</c:v>
                </c:pt>
                <c:pt idx="71">
                  <c:v>20411.870169654198</c:v>
                </c:pt>
                <c:pt idx="72">
                  <c:v>20428.568145024685</c:v>
                </c:pt>
                <c:pt idx="73">
                  <c:v>20349.121605553377</c:v>
                </c:pt>
                <c:pt idx="74">
                  <c:v>20344.723340491368</c:v>
                </c:pt>
                <c:pt idx="75">
                  <c:v>20310.787827302891</c:v>
                </c:pt>
                <c:pt idx="76">
                  <c:v>20317.281985161062</c:v>
                </c:pt>
                <c:pt idx="77">
                  <c:v>20325.807963996747</c:v>
                </c:pt>
                <c:pt idx="78">
                  <c:v>20196.734019768042</c:v>
                </c:pt>
                <c:pt idx="79">
                  <c:v>20213.43199513853</c:v>
                </c:pt>
                <c:pt idx="80">
                  <c:v>20071.666914382709</c:v>
                </c:pt>
                <c:pt idx="81">
                  <c:v>20024.658880839663</c:v>
                </c:pt>
                <c:pt idx="82">
                  <c:v>20014.600590079437</c:v>
                </c:pt>
                <c:pt idx="83">
                  <c:v>20006.989868755169</c:v>
                </c:pt>
                <c:pt idx="84">
                  <c:v>19881.735473400127</c:v>
                </c:pt>
                <c:pt idx="85">
                  <c:v>19781.636417900485</c:v>
                </c:pt>
                <c:pt idx="86">
                  <c:v>19758.493001653645</c:v>
                </c:pt>
                <c:pt idx="87">
                  <c:v>19775.190977024133</c:v>
                </c:pt>
                <c:pt idx="88">
                  <c:v>19614.604645749609</c:v>
                </c:pt>
                <c:pt idx="89">
                  <c:v>19631.302621120096</c:v>
                </c:pt>
                <c:pt idx="90">
                  <c:v>19411.844699837184</c:v>
                </c:pt>
                <c:pt idx="91">
                  <c:v>19289.003238147496</c:v>
                </c:pt>
                <c:pt idx="92">
                  <c:v>19228.963380851368</c:v>
                </c:pt>
                <c:pt idx="93">
                  <c:v>19147.59001987935</c:v>
                </c:pt>
                <c:pt idx="94">
                  <c:v>18952.508226083533</c:v>
                </c:pt>
                <c:pt idx="95">
                  <c:v>18940.555706231087</c:v>
                </c:pt>
                <c:pt idx="96">
                  <c:v>18653.23724921254</c:v>
                </c:pt>
                <c:pt idx="97">
                  <c:v>18669.935224583027</c:v>
                </c:pt>
                <c:pt idx="98">
                  <c:v>18661.16094024725</c:v>
                </c:pt>
                <c:pt idx="99">
                  <c:v>18558.893770926559</c:v>
                </c:pt>
                <c:pt idx="100">
                  <c:v>18399.68948352282</c:v>
                </c:pt>
                <c:pt idx="101">
                  <c:v>18390.862942334421</c:v>
                </c:pt>
                <c:pt idx="102">
                  <c:v>18235.527297910729</c:v>
                </c:pt>
                <c:pt idx="103">
                  <c:v>17910.001898271224</c:v>
                </c:pt>
                <c:pt idx="104">
                  <c:v>17897.533226310112</c:v>
                </c:pt>
                <c:pt idx="105">
                  <c:v>17736.598010499863</c:v>
                </c:pt>
                <c:pt idx="106">
                  <c:v>17736.510186208005</c:v>
                </c:pt>
                <c:pt idx="107">
                  <c:v>17730.004538676571</c:v>
                </c:pt>
                <c:pt idx="108">
                  <c:v>17681.212561575412</c:v>
                </c:pt>
                <c:pt idx="109">
                  <c:v>17643.677382777503</c:v>
                </c:pt>
                <c:pt idx="110">
                  <c:v>17297.970233974029</c:v>
                </c:pt>
                <c:pt idx="111">
                  <c:v>17314.668209344516</c:v>
                </c:pt>
                <c:pt idx="112">
                  <c:v>17290.91264542994</c:v>
                </c:pt>
                <c:pt idx="113">
                  <c:v>17242.784181914823</c:v>
                </c:pt>
                <c:pt idx="114">
                  <c:v>17259.482157285311</c:v>
                </c:pt>
                <c:pt idx="115">
                  <c:v>17116.454357849085</c:v>
                </c:pt>
                <c:pt idx="116">
                  <c:v>17033.164670999602</c:v>
                </c:pt>
                <c:pt idx="117">
                  <c:v>16939.461798481912</c:v>
                </c:pt>
                <c:pt idx="118">
                  <c:v>16908.643177028953</c:v>
                </c:pt>
                <c:pt idx="119">
                  <c:v>16925.34115239944</c:v>
                </c:pt>
                <c:pt idx="120">
                  <c:v>16695.519035165304</c:v>
                </c:pt>
                <c:pt idx="121">
                  <c:v>16671.747220506622</c:v>
                </c:pt>
                <c:pt idx="122">
                  <c:v>16532.228394701597</c:v>
                </c:pt>
                <c:pt idx="123">
                  <c:v>16477.461489089372</c:v>
                </c:pt>
                <c:pt idx="124">
                  <c:v>16474.676639513611</c:v>
                </c:pt>
                <c:pt idx="125">
                  <c:v>16491.374614884098</c:v>
                </c:pt>
                <c:pt idx="126">
                  <c:v>16331.020227791367</c:v>
                </c:pt>
                <c:pt idx="127">
                  <c:v>16347.718203161852</c:v>
                </c:pt>
                <c:pt idx="128">
                  <c:v>16129.75858616991</c:v>
                </c:pt>
                <c:pt idx="129">
                  <c:v>16137.342088632642</c:v>
                </c:pt>
                <c:pt idx="130">
                  <c:v>15936.286246933461</c:v>
                </c:pt>
                <c:pt idx="131">
                  <c:v>15952.984222303949</c:v>
                </c:pt>
                <c:pt idx="132">
                  <c:v>15969.682197674434</c:v>
                </c:pt>
                <c:pt idx="133">
                  <c:v>15710.694385821838</c:v>
                </c:pt>
                <c:pt idx="134">
                  <c:v>15511.793742113183</c:v>
                </c:pt>
                <c:pt idx="135">
                  <c:v>15528.491717483668</c:v>
                </c:pt>
                <c:pt idx="136">
                  <c:v>15481.839574203066</c:v>
                </c:pt>
                <c:pt idx="137">
                  <c:v>15366.01449239545</c:v>
                </c:pt>
                <c:pt idx="138">
                  <c:v>15382.712467765936</c:v>
                </c:pt>
                <c:pt idx="139">
                  <c:v>15380.907574224688</c:v>
                </c:pt>
                <c:pt idx="140">
                  <c:v>15337.932360996689</c:v>
                </c:pt>
                <c:pt idx="141">
                  <c:v>15354.630336367174</c:v>
                </c:pt>
                <c:pt idx="142">
                  <c:v>15231.687785854405</c:v>
                </c:pt>
                <c:pt idx="143">
                  <c:v>15210.744707481212</c:v>
                </c:pt>
                <c:pt idx="144">
                  <c:v>15187.943821400102</c:v>
                </c:pt>
                <c:pt idx="145">
                  <c:v>15201.948218358384</c:v>
                </c:pt>
                <c:pt idx="146">
                  <c:v>15056.476661065859</c:v>
                </c:pt>
                <c:pt idx="147">
                  <c:v>15026.403321453212</c:v>
                </c:pt>
                <c:pt idx="148">
                  <c:v>14723.794100872467</c:v>
                </c:pt>
                <c:pt idx="149">
                  <c:v>14554.063595064921</c:v>
                </c:pt>
                <c:pt idx="150">
                  <c:v>14194.346719488023</c:v>
                </c:pt>
                <c:pt idx="151">
                  <c:v>14211.044694858509</c:v>
                </c:pt>
                <c:pt idx="152">
                  <c:v>14024.387562592712</c:v>
                </c:pt>
                <c:pt idx="153">
                  <c:v>13784.448261989666</c:v>
                </c:pt>
                <c:pt idx="154">
                  <c:v>13667.449428722979</c:v>
                </c:pt>
                <c:pt idx="155">
                  <c:v>13671.301929288784</c:v>
                </c:pt>
                <c:pt idx="156">
                  <c:v>13495.276802661321</c:v>
                </c:pt>
                <c:pt idx="157">
                  <c:v>13243.017416256143</c:v>
                </c:pt>
                <c:pt idx="158">
                  <c:v>13097.975951065009</c:v>
                </c:pt>
                <c:pt idx="159">
                  <c:v>12852.465840420477</c:v>
                </c:pt>
                <c:pt idx="160">
                  <c:v>12671.658319085729</c:v>
                </c:pt>
                <c:pt idx="161">
                  <c:v>12460.063329179937</c:v>
                </c:pt>
                <c:pt idx="162">
                  <c:v>12385.011951234466</c:v>
                </c:pt>
                <c:pt idx="163">
                  <c:v>12334.793603676157</c:v>
                </c:pt>
                <c:pt idx="164">
                  <c:v>12214.648650218873</c:v>
                </c:pt>
                <c:pt idx="165">
                  <c:v>12194.272395695365</c:v>
                </c:pt>
                <c:pt idx="166">
                  <c:v>12138.944469577113</c:v>
                </c:pt>
                <c:pt idx="167">
                  <c:v>12057.703824432981</c:v>
                </c:pt>
                <c:pt idx="168">
                  <c:v>11715.844377799272</c:v>
                </c:pt>
                <c:pt idx="169">
                  <c:v>11624.482259635593</c:v>
                </c:pt>
                <c:pt idx="170">
                  <c:v>11242.848679046578</c:v>
                </c:pt>
                <c:pt idx="171">
                  <c:v>11116.257305491336</c:v>
                </c:pt>
                <c:pt idx="172">
                  <c:v>11110.600892636525</c:v>
                </c:pt>
                <c:pt idx="173">
                  <c:v>10977.802614303653</c:v>
                </c:pt>
                <c:pt idx="174">
                  <c:v>10994.500589674139</c:v>
                </c:pt>
                <c:pt idx="175">
                  <c:v>10750.233041122567</c:v>
                </c:pt>
                <c:pt idx="176">
                  <c:v>10751.406919294162</c:v>
                </c:pt>
                <c:pt idx="177">
                  <c:v>10667.171637316484</c:v>
                </c:pt>
                <c:pt idx="178">
                  <c:v>10586.056339287441</c:v>
                </c:pt>
                <c:pt idx="179">
                  <c:v>10602.754314657926</c:v>
                </c:pt>
                <c:pt idx="180">
                  <c:v>10619.452290028412</c:v>
                </c:pt>
                <c:pt idx="181">
                  <c:v>10491.461991999369</c:v>
                </c:pt>
                <c:pt idx="182">
                  <c:v>10402.670691914829</c:v>
                </c:pt>
                <c:pt idx="183">
                  <c:v>9893.1872570135511</c:v>
                </c:pt>
                <c:pt idx="184">
                  <c:v>9841.1627619723695</c:v>
                </c:pt>
                <c:pt idx="185">
                  <c:v>9806.6292816018977</c:v>
                </c:pt>
                <c:pt idx="186">
                  <c:v>9798.9296938550997</c:v>
                </c:pt>
                <c:pt idx="187">
                  <c:v>9652.8117293468022</c:v>
                </c:pt>
                <c:pt idx="188">
                  <c:v>9584.8004656939029</c:v>
                </c:pt>
                <c:pt idx="189">
                  <c:v>9540.2450288059263</c:v>
                </c:pt>
                <c:pt idx="190">
                  <c:v>9410.0639909868805</c:v>
                </c:pt>
                <c:pt idx="191">
                  <c:v>9381.3731747734419</c:v>
                </c:pt>
                <c:pt idx="192">
                  <c:v>9329.8730970923789</c:v>
                </c:pt>
                <c:pt idx="193">
                  <c:v>9332.0113638903767</c:v>
                </c:pt>
                <c:pt idx="194">
                  <c:v>9317.5331264447304</c:v>
                </c:pt>
                <c:pt idx="195">
                  <c:v>9334.2311018152159</c:v>
                </c:pt>
                <c:pt idx="196">
                  <c:v>9333.5604816573214</c:v>
                </c:pt>
                <c:pt idx="197">
                  <c:v>9134.0432235808439</c:v>
                </c:pt>
                <c:pt idx="198">
                  <c:v>8828.4303836200488</c:v>
                </c:pt>
                <c:pt idx="199">
                  <c:v>8826.705398390759</c:v>
                </c:pt>
                <c:pt idx="200">
                  <c:v>8568.8036718719104</c:v>
                </c:pt>
                <c:pt idx="201">
                  <c:v>8492.7358632896576</c:v>
                </c:pt>
                <c:pt idx="202">
                  <c:v>8403.3988638552037</c:v>
                </c:pt>
                <c:pt idx="203">
                  <c:v>8384.7237228541198</c:v>
                </c:pt>
                <c:pt idx="204">
                  <c:v>8352.7155676822204</c:v>
                </c:pt>
                <c:pt idx="205">
                  <c:v>8369.4135430527058</c:v>
                </c:pt>
                <c:pt idx="206">
                  <c:v>8302.5653663604571</c:v>
                </c:pt>
                <c:pt idx="207">
                  <c:v>8143.0876903269291</c:v>
                </c:pt>
                <c:pt idx="208">
                  <c:v>7977.9847602800992</c:v>
                </c:pt>
                <c:pt idx="209">
                  <c:v>7764.7189531976383</c:v>
                </c:pt>
                <c:pt idx="210">
                  <c:v>7781.4169285681246</c:v>
                </c:pt>
                <c:pt idx="211">
                  <c:v>7716.7465256716505</c:v>
                </c:pt>
                <c:pt idx="212">
                  <c:v>7257.4134826287709</c:v>
                </c:pt>
                <c:pt idx="213">
                  <c:v>7098.6278327996297</c:v>
                </c:pt>
                <c:pt idx="214">
                  <c:v>7065.807989316042</c:v>
                </c:pt>
                <c:pt idx="215">
                  <c:v>6879.3824535238327</c:v>
                </c:pt>
                <c:pt idx="216">
                  <c:v>6706.2422800403674</c:v>
                </c:pt>
                <c:pt idx="217">
                  <c:v>6644.8422893251436</c:v>
                </c:pt>
                <c:pt idx="218">
                  <c:v>6401.2892054472986</c:v>
                </c:pt>
                <c:pt idx="219">
                  <c:v>6373.6625974148028</c:v>
                </c:pt>
                <c:pt idx="220">
                  <c:v>6266.9189925074534</c:v>
                </c:pt>
                <c:pt idx="221">
                  <c:v>6096.2649004618879</c:v>
                </c:pt>
                <c:pt idx="222">
                  <c:v>5903.8127178984532</c:v>
                </c:pt>
                <c:pt idx="223">
                  <c:v>5890.3131200837533</c:v>
                </c:pt>
                <c:pt idx="224">
                  <c:v>5622.155234718286</c:v>
                </c:pt>
                <c:pt idx="225">
                  <c:v>5638.8532100887724</c:v>
                </c:pt>
                <c:pt idx="226">
                  <c:v>5655.5511854592587</c:v>
                </c:pt>
                <c:pt idx="227">
                  <c:v>5642.862533266577</c:v>
                </c:pt>
                <c:pt idx="228">
                  <c:v>5574.1869054292429</c:v>
                </c:pt>
                <c:pt idx="229">
                  <c:v>5440.2471567580105</c:v>
                </c:pt>
                <c:pt idx="230">
                  <c:v>5394.4890415976342</c:v>
                </c:pt>
                <c:pt idx="231">
                  <c:v>5351.1769517063067</c:v>
                </c:pt>
                <c:pt idx="232">
                  <c:v>5367.874927076793</c:v>
                </c:pt>
                <c:pt idx="233">
                  <c:v>5053.3969809835162</c:v>
                </c:pt>
                <c:pt idx="234">
                  <c:v>4729.3321755653114</c:v>
                </c:pt>
                <c:pt idx="235">
                  <c:v>4734.7433101432098</c:v>
                </c:pt>
                <c:pt idx="236">
                  <c:v>4717.2355929346186</c:v>
                </c:pt>
                <c:pt idx="237">
                  <c:v>4733.9335683051049</c:v>
                </c:pt>
                <c:pt idx="238">
                  <c:v>4663.3284543182572</c:v>
                </c:pt>
                <c:pt idx="239">
                  <c:v>4621.0772155029345</c:v>
                </c:pt>
                <c:pt idx="240">
                  <c:v>4606.1350639476714</c:v>
                </c:pt>
                <c:pt idx="241">
                  <c:v>4243.6806017917888</c:v>
                </c:pt>
                <c:pt idx="242">
                  <c:v>3947.4000662145395</c:v>
                </c:pt>
                <c:pt idx="243">
                  <c:v>3865.9240857764489</c:v>
                </c:pt>
                <c:pt idx="244">
                  <c:v>3732.9899657512742</c:v>
                </c:pt>
                <c:pt idx="245">
                  <c:v>3466.0182168857896</c:v>
                </c:pt>
                <c:pt idx="246">
                  <c:v>3368.0372541344032</c:v>
                </c:pt>
                <c:pt idx="247">
                  <c:v>3151.0848687686807</c:v>
                </c:pt>
                <c:pt idx="248">
                  <c:v>3005.5689426690337</c:v>
                </c:pt>
                <c:pt idx="249">
                  <c:v>3022.2669180395201</c:v>
                </c:pt>
                <c:pt idx="250">
                  <c:v>2529.6284263956823</c:v>
                </c:pt>
                <c:pt idx="251">
                  <c:v>2456.3229128643802</c:v>
                </c:pt>
                <c:pt idx="252">
                  <c:v>2234.8942848004435</c:v>
                </c:pt>
                <c:pt idx="253">
                  <c:v>1985.3336467503004</c:v>
                </c:pt>
                <c:pt idx="254">
                  <c:v>1474.1343798154205</c:v>
                </c:pt>
                <c:pt idx="255">
                  <c:v>1268.8200255477022</c:v>
                </c:pt>
                <c:pt idx="256">
                  <c:v>1026.95134998551</c:v>
                </c:pt>
                <c:pt idx="257">
                  <c:v>354.69040161566232</c:v>
                </c:pt>
                <c:pt idx="258">
                  <c:v>288.75367501519122</c:v>
                </c:pt>
                <c:pt idx="259">
                  <c:v>22.495921127400749</c:v>
                </c:pt>
                <c:pt idx="260">
                  <c:v>-16.697975370486319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086528"/>
        <c:axId val="312088064"/>
      </c:scatterChart>
      <c:valAx>
        <c:axId val="312086528"/>
        <c:scaling>
          <c:orientation val="minMax"/>
          <c:max val="42780"/>
          <c:min val="42395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420000"/>
          <a:lstStyle/>
          <a:p>
            <a:pPr>
              <a:defRPr/>
            </a:pPr>
            <a:endParaRPr lang="en-US"/>
          </a:p>
        </c:txPr>
        <c:crossAx val="312088064"/>
        <c:crosses val="autoZero"/>
        <c:crossBetween val="midCat"/>
      </c:valAx>
      <c:valAx>
        <c:axId val="312088064"/>
        <c:scaling>
          <c:orientation val="minMax"/>
          <c:max val="40000"/>
          <c:min val="-500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12086528"/>
        <c:crosses val="autoZero"/>
        <c:crossBetween val="midCat"/>
        <c:majorUnit val="5000"/>
        <c:minorUnit val="1000"/>
      </c:valAx>
    </c:plotArea>
    <c:legend>
      <c:legendPos val="r"/>
      <c:layout>
        <c:manualLayout>
          <c:xMode val="edge"/>
          <c:yMode val="edge"/>
          <c:x val="0.12566995919403207"/>
          <c:y val="0.10954797317002041"/>
          <c:w val="0.11104352413963521"/>
          <c:h val="0.3044261512765449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0</xdr:colOff>
      <xdr:row>18</xdr:row>
      <xdr:rowOff>9525</xdr:rowOff>
    </xdr:from>
    <xdr:to>
      <xdr:col>53</xdr:col>
      <xdr:colOff>171450</xdr:colOff>
      <xdr:row>42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57150</xdr:colOff>
      <xdr:row>25</xdr:row>
      <xdr:rowOff>142876</xdr:rowOff>
    </xdr:from>
    <xdr:to>
      <xdr:col>46</xdr:col>
      <xdr:colOff>428625</xdr:colOff>
      <xdr:row>37</xdr:row>
      <xdr:rowOff>0</xdr:rowOff>
    </xdr:to>
    <xdr:sp macro="" textlink="">
      <xdr:nvSpPr>
        <xdr:cNvPr id="11" name="Rounded Rectangle 10"/>
        <xdr:cNvSpPr/>
      </xdr:nvSpPr>
      <xdr:spPr>
        <a:xfrm>
          <a:off x="27060525" y="4000501"/>
          <a:ext cx="371475" cy="1685924"/>
        </a:xfrm>
        <a:prstGeom prst="round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0.71925</cdr:x>
      <cdr:y>0.13667</cdr:y>
    </cdr:from>
    <cdr:to>
      <cdr:x>0.76233</cdr:x>
      <cdr:y>0.66059</cdr:y>
    </cdr:to>
    <cdr:sp macro="" textlink="">
      <cdr:nvSpPr>
        <cdr:cNvPr id="2" name="Rounded Rectangle 1"/>
        <cdr:cNvSpPr/>
      </cdr:nvSpPr>
      <cdr:spPr>
        <a:xfrm xmlns:a="http://schemas.openxmlformats.org/drawingml/2006/main">
          <a:off x="5384807" y="515506"/>
          <a:ext cx="322525" cy="1976173"/>
        </a:xfrm>
        <a:prstGeom xmlns:a="http://schemas.openxmlformats.org/drawingml/2006/main" prst="round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E" sz="1100"/>
        </a:p>
      </cdr:txBody>
    </cdr:sp>
  </cdr:relSizeAnchor>
  <cdr:relSizeAnchor xmlns:cdr="http://schemas.openxmlformats.org/drawingml/2006/chartDrawing">
    <cdr:from>
      <cdr:x>0.41123</cdr:x>
      <cdr:y>0.15718</cdr:y>
    </cdr:from>
    <cdr:to>
      <cdr:x>0.52219</cdr:x>
      <cdr:y>0.26724</cdr:y>
    </cdr:to>
    <cdr:sp macro="" textlink="">
      <cdr:nvSpPr>
        <cdr:cNvPr id="3" name="Rounded Rectangular Callout 2"/>
        <cdr:cNvSpPr/>
      </cdr:nvSpPr>
      <cdr:spPr>
        <a:xfrm xmlns:a="http://schemas.openxmlformats.org/drawingml/2006/main">
          <a:off x="3000374" y="657226"/>
          <a:ext cx="809625" cy="460248"/>
        </a:xfrm>
        <a:prstGeom xmlns:a="http://schemas.openxmlformats.org/drawingml/2006/main" prst="wedgeRoundRectCallout">
          <a:avLst/>
        </a:prstGeom>
        <a:solidFill xmlns:a="http://schemas.openxmlformats.org/drawingml/2006/main">
          <a:schemeClr val="accent6">
            <a:lumMod val="40000"/>
            <a:lumOff val="60000"/>
          </a:schemeClr>
        </a:solidFill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1600"/>
            <a:t>Brexit</a:t>
          </a:r>
        </a:p>
      </cdr:txBody>
    </cdr:sp>
  </cdr:relSizeAnchor>
  <cdr:relSizeAnchor xmlns:cdr="http://schemas.openxmlformats.org/drawingml/2006/chartDrawing">
    <cdr:from>
      <cdr:x>0.71715</cdr:x>
      <cdr:y>0.70008</cdr:y>
    </cdr:from>
    <cdr:to>
      <cdr:x>0.82811</cdr:x>
      <cdr:y>0.81014</cdr:y>
    </cdr:to>
    <cdr:sp macro="" textlink="">
      <cdr:nvSpPr>
        <cdr:cNvPr id="4" name="Rounded Rectangular Callout 3"/>
        <cdr:cNvSpPr/>
      </cdr:nvSpPr>
      <cdr:spPr>
        <a:xfrm xmlns:a="http://schemas.openxmlformats.org/drawingml/2006/main">
          <a:off x="5232400" y="2927350"/>
          <a:ext cx="809625" cy="460248"/>
        </a:xfrm>
        <a:prstGeom xmlns:a="http://schemas.openxmlformats.org/drawingml/2006/main" prst="wedgeRoundRectCallout">
          <a:avLst>
            <a:gd name="adj1" fmla="val -20833"/>
            <a:gd name="adj2" fmla="val -72020"/>
            <a:gd name="adj3" fmla="val 16667"/>
          </a:avLst>
        </a:prstGeom>
        <a:solidFill xmlns:a="http://schemas.openxmlformats.org/drawingml/2006/main">
          <a:schemeClr val="accent6">
            <a:lumMod val="40000"/>
            <a:lumOff val="60000"/>
          </a:schemeClr>
        </a:solidFill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/>
            <a:t>Trump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576"/>
  <sheetViews>
    <sheetView showGridLines="0" tabSelected="1" workbookViewId="0">
      <selection activeCell="H12" sqref="H12:H13"/>
    </sheetView>
  </sheetViews>
  <sheetFormatPr defaultRowHeight="15" x14ac:dyDescent="0.25"/>
  <cols>
    <col min="1" max="1" width="3" customWidth="1"/>
    <col min="2" max="3" width="2.5703125" customWidth="1"/>
    <col min="4" max="4" width="14.5703125" bestFit="1" customWidth="1"/>
    <col min="5" max="5" width="8.85546875" bestFit="1" customWidth="1"/>
    <col min="6" max="6" width="8" bestFit="1" customWidth="1"/>
    <col min="7" max="7" width="15.140625" bestFit="1" customWidth="1"/>
    <col min="8" max="8" width="13.85546875" bestFit="1" customWidth="1"/>
    <col min="9" max="9" width="10.28515625" bestFit="1" customWidth="1"/>
    <col min="10" max="10" width="15.140625" bestFit="1" customWidth="1"/>
    <col min="11" max="11" width="11.28515625" style="1" customWidth="1"/>
    <col min="12" max="13" width="2.5703125" customWidth="1"/>
    <col min="14" max="14" width="2.7109375" customWidth="1"/>
    <col min="15" max="17" width="10.7109375" customWidth="1"/>
    <col min="18" max="18" width="3" customWidth="1"/>
    <col min="19" max="21" width="10.7109375" customWidth="1"/>
    <col min="22" max="22" width="3" customWidth="1"/>
    <col min="23" max="24" width="10.7109375" customWidth="1"/>
    <col min="25" max="25" width="10.7109375" style="3" customWidth="1"/>
    <col min="26" max="26" width="2.5703125" customWidth="1"/>
    <col min="27" max="28" width="10.7109375" customWidth="1"/>
    <col min="29" max="29" width="10.7109375" style="3" customWidth="1"/>
    <col min="30" max="30" width="2.5703125" customWidth="1"/>
    <col min="31" max="33" width="10.7109375" customWidth="1"/>
    <col min="34" max="34" width="2.5703125" customWidth="1"/>
    <col min="35" max="35" width="11.42578125" customWidth="1"/>
    <col min="36" max="37" width="11.42578125" style="2" customWidth="1"/>
    <col min="38" max="40" width="11.42578125" style="1" customWidth="1"/>
    <col min="41" max="41" width="3.140625" customWidth="1"/>
  </cols>
  <sheetData>
    <row r="1" spans="2:40" s="4" customFormat="1" ht="12" customHeight="1" x14ac:dyDescent="0.2">
      <c r="K1" s="7"/>
      <c r="Y1" s="5"/>
      <c r="AC1" s="5"/>
      <c r="AJ1" s="6"/>
      <c r="AK1" s="6"/>
      <c r="AL1" s="7"/>
      <c r="AM1" s="7"/>
      <c r="AN1" s="7"/>
    </row>
    <row r="2" spans="2:40" s="4" customFormat="1" ht="12" customHeight="1" x14ac:dyDescent="0.2">
      <c r="B2" s="25"/>
      <c r="C2" s="26"/>
      <c r="D2" s="26"/>
      <c r="E2" s="26"/>
      <c r="F2" s="26"/>
      <c r="G2" s="26"/>
      <c r="H2" s="26"/>
      <c r="I2" s="26"/>
      <c r="J2" s="26"/>
      <c r="K2" s="63"/>
      <c r="L2" s="26"/>
      <c r="M2" s="27"/>
      <c r="Y2" s="5"/>
      <c r="AC2" s="5"/>
      <c r="AJ2" s="6"/>
      <c r="AK2" s="6"/>
      <c r="AL2" s="7"/>
      <c r="AM2" s="7"/>
      <c r="AN2" s="7"/>
    </row>
    <row r="3" spans="2:40" s="4" customFormat="1" ht="12" customHeight="1" x14ac:dyDescent="0.2">
      <c r="B3" s="28"/>
      <c r="C3" s="53"/>
      <c r="D3" s="43"/>
      <c r="E3" s="43"/>
      <c r="F3" s="43"/>
      <c r="G3" s="43"/>
      <c r="H3" s="43"/>
      <c r="I3" s="43"/>
      <c r="J3" s="43"/>
      <c r="K3" s="64"/>
      <c r="L3" s="54"/>
      <c r="M3" s="30"/>
      <c r="Y3" s="5"/>
      <c r="AC3" s="5"/>
      <c r="AJ3" s="6"/>
      <c r="AK3" s="6"/>
      <c r="AL3" s="7"/>
      <c r="AM3" s="7"/>
      <c r="AN3" s="7"/>
    </row>
    <row r="4" spans="2:40" s="4" customFormat="1" ht="12" customHeight="1" x14ac:dyDescent="0.2">
      <c r="B4" s="28"/>
      <c r="C4" s="55"/>
      <c r="D4" s="65" t="s">
        <v>3</v>
      </c>
      <c r="E4" s="49">
        <f>IF(Market="DAX",SpreadDAX,IF(Market="FTSEMIB",SpreadFTSEMIB,IF(Market="IBEX",SpreadIBEX, IF(Market="UK",SpreadUK,SpreadCAC))))</f>
        <v>1</v>
      </c>
      <c r="F4" s="14"/>
      <c r="G4" s="14"/>
      <c r="H4" s="68" t="s">
        <v>16</v>
      </c>
      <c r="I4" s="14"/>
      <c r="J4" s="71" t="s">
        <v>26</v>
      </c>
      <c r="K4" s="58" t="s">
        <v>27</v>
      </c>
      <c r="L4" s="36"/>
      <c r="M4" s="30"/>
      <c r="Y4" s="5"/>
      <c r="AC4" s="5"/>
      <c r="AJ4" s="6"/>
      <c r="AK4" s="6"/>
      <c r="AL4" s="7"/>
      <c r="AM4" s="7"/>
      <c r="AN4" s="7"/>
    </row>
    <row r="5" spans="2:40" s="4" customFormat="1" ht="12" customHeight="1" x14ac:dyDescent="0.2">
      <c r="B5" s="28"/>
      <c r="C5" s="55"/>
      <c r="D5" s="66" t="s">
        <v>35</v>
      </c>
      <c r="E5" s="40">
        <f>$E$4*$E$11</f>
        <v>4.1744938426215814</v>
      </c>
      <c r="F5" s="14"/>
      <c r="G5" s="14"/>
      <c r="H5" s="46">
        <f>(MaxLoss+FeeInv+FeeOSLG)/Nominale</f>
        <v>2.417449384262158E-3</v>
      </c>
      <c r="I5" s="14"/>
      <c r="J5" s="47">
        <f>SUM(J20:J280)</f>
        <v>25259.874099179007</v>
      </c>
      <c r="K5" s="42">
        <f>TotalGain-LastPL</f>
        <v>0</v>
      </c>
      <c r="L5" s="15"/>
      <c r="M5" s="30"/>
      <c r="Y5" s="5"/>
      <c r="AC5" s="5"/>
      <c r="AJ5" s="6"/>
      <c r="AK5" s="6"/>
      <c r="AL5" s="7"/>
      <c r="AM5" s="7"/>
      <c r="AN5" s="7"/>
    </row>
    <row r="6" spans="2:40" s="4" customFormat="1" ht="12" customHeight="1" x14ac:dyDescent="0.2">
      <c r="B6" s="28"/>
      <c r="C6" s="55"/>
      <c r="D6" s="66" t="s">
        <v>9</v>
      </c>
      <c r="E6" s="41">
        <v>1</v>
      </c>
      <c r="F6" s="14"/>
      <c r="G6" s="14"/>
      <c r="H6" s="14"/>
      <c r="I6" s="14"/>
      <c r="J6" s="14"/>
      <c r="K6" s="8"/>
      <c r="L6" s="16"/>
      <c r="M6" s="30"/>
      <c r="Y6" s="5"/>
      <c r="AC6" s="5"/>
      <c r="AJ6" s="6"/>
      <c r="AK6" s="6"/>
      <c r="AL6" s="7"/>
      <c r="AM6" s="7"/>
      <c r="AN6" s="7"/>
    </row>
    <row r="7" spans="2:40" s="4" customFormat="1" ht="12" customHeight="1" x14ac:dyDescent="0.2">
      <c r="B7" s="28"/>
      <c r="C7" s="55"/>
      <c r="D7" s="66" t="s">
        <v>10</v>
      </c>
      <c r="E7" s="40">
        <f>$E$6*$E$11</f>
        <v>4.1744938426215814</v>
      </c>
      <c r="F7" s="14"/>
      <c r="G7" s="50"/>
      <c r="H7" s="60" t="s">
        <v>18</v>
      </c>
      <c r="I7" s="14"/>
      <c r="J7" s="58" t="s">
        <v>29</v>
      </c>
      <c r="K7" s="8"/>
      <c r="L7" s="16"/>
      <c r="M7" s="30"/>
      <c r="Y7" s="5"/>
      <c r="AC7" s="5"/>
      <c r="AJ7" s="6"/>
      <c r="AK7" s="6"/>
      <c r="AL7" s="7"/>
      <c r="AM7" s="7"/>
      <c r="AN7" s="7"/>
    </row>
    <row r="8" spans="2:40" s="4" customFormat="1" ht="12" customHeight="1" x14ac:dyDescent="0.2">
      <c r="B8" s="28"/>
      <c r="C8" s="55"/>
      <c r="D8" s="66" t="s">
        <v>5</v>
      </c>
      <c r="E8" s="51">
        <f>IF(Market="DAX",MargineDAX,IF(Market="FTSEMIB",MargineFTSEMIB,IF(Market="IBEX",MargineIBEX,IF(Market="UK",MargineUK,MargineCAC))))</f>
        <v>5.0000000000000001E-3</v>
      </c>
      <c r="F8" s="14"/>
      <c r="G8" s="69" t="s">
        <v>19</v>
      </c>
      <c r="H8" s="35">
        <v>0.01</v>
      </c>
      <c r="I8" s="14"/>
      <c r="J8" s="40">
        <f>MIN(J20:J280)</f>
        <v>-16.697975370486347</v>
      </c>
      <c r="K8" s="8"/>
      <c r="L8" s="16"/>
      <c r="M8" s="30"/>
      <c r="Y8" s="5"/>
      <c r="AC8" s="5"/>
      <c r="AJ8" s="6"/>
      <c r="AK8" s="6"/>
      <c r="AL8" s="7"/>
      <c r="AM8" s="7"/>
      <c r="AN8" s="7"/>
    </row>
    <row r="9" spans="2:40" s="4" customFormat="1" ht="12" customHeight="1" x14ac:dyDescent="0.2">
      <c r="B9" s="28"/>
      <c r="C9" s="55"/>
      <c r="D9" s="66" t="s">
        <v>4</v>
      </c>
      <c r="E9" s="41">
        <v>4791</v>
      </c>
      <c r="F9" s="14"/>
      <c r="G9" s="69" t="s">
        <v>6</v>
      </c>
      <c r="H9" s="36">
        <v>100</v>
      </c>
      <c r="I9" s="14"/>
      <c r="J9" s="58" t="s">
        <v>30</v>
      </c>
      <c r="K9" s="8"/>
      <c r="L9" s="16"/>
      <c r="M9" s="30"/>
      <c r="Y9" s="5"/>
      <c r="AC9" s="5"/>
      <c r="AJ9" s="6"/>
      <c r="AK9" s="6"/>
      <c r="AL9" s="7"/>
      <c r="AM9" s="7"/>
      <c r="AN9" s="7"/>
    </row>
    <row r="10" spans="2:40" s="4" customFormat="1" ht="12" customHeight="1" x14ac:dyDescent="0.2">
      <c r="B10" s="28"/>
      <c r="C10" s="55"/>
      <c r="D10" s="66" t="s">
        <v>6</v>
      </c>
      <c r="E10" s="41">
        <v>100</v>
      </c>
      <c r="F10" s="14"/>
      <c r="G10" s="70" t="s">
        <v>20</v>
      </c>
      <c r="H10" s="37">
        <f>(($H$9/$E$8)*$H$8-FeeInv-FeeOSLG)-$H$9</f>
        <v>91.651012314756827</v>
      </c>
      <c r="I10" s="14"/>
      <c r="J10" s="42">
        <f>MAX(J20:J280)</f>
        <v>1094.1936650390273</v>
      </c>
      <c r="K10" s="8"/>
      <c r="L10" s="16"/>
      <c r="M10" s="30"/>
      <c r="Y10" s="5"/>
      <c r="AC10" s="5"/>
      <c r="AJ10" s="6"/>
      <c r="AK10" s="6"/>
      <c r="AL10" s="7"/>
      <c r="AM10" s="7"/>
      <c r="AN10" s="7"/>
    </row>
    <row r="11" spans="2:40" s="4" customFormat="1" ht="12" customHeight="1" x14ac:dyDescent="0.2">
      <c r="B11" s="28"/>
      <c r="C11" s="55"/>
      <c r="D11" s="66" t="s">
        <v>8</v>
      </c>
      <c r="E11" s="40">
        <f>($E$10/($E$9*$E$8))</f>
        <v>4.1744938426215814</v>
      </c>
      <c r="F11" s="14"/>
      <c r="G11" s="14"/>
      <c r="H11" s="14"/>
      <c r="I11" s="14"/>
      <c r="J11" s="14"/>
      <c r="K11" s="8"/>
      <c r="L11" s="16"/>
      <c r="M11" s="30"/>
      <c r="Y11" s="5"/>
      <c r="AC11" s="5"/>
      <c r="AJ11" s="6"/>
      <c r="AK11" s="6"/>
      <c r="AL11" s="7"/>
      <c r="AM11" s="7"/>
      <c r="AN11" s="7"/>
    </row>
    <row r="12" spans="2:40" s="4" customFormat="1" ht="12" customHeight="1" x14ac:dyDescent="0.2">
      <c r="B12" s="28"/>
      <c r="C12" s="55"/>
      <c r="D12" s="66" t="s">
        <v>7</v>
      </c>
      <c r="E12" s="41">
        <f>(InvestIniz/(Lotto*Margine))*Lotto</f>
        <v>19999.999999999996</v>
      </c>
      <c r="F12" s="14"/>
      <c r="G12" s="90" t="s">
        <v>25</v>
      </c>
      <c r="H12" s="92" t="s">
        <v>36</v>
      </c>
      <c r="I12" s="14"/>
      <c r="J12" s="14"/>
      <c r="K12" s="8"/>
      <c r="L12" s="16"/>
      <c r="M12" s="30"/>
      <c r="Y12" s="5"/>
      <c r="AC12" s="5"/>
      <c r="AJ12" s="6"/>
      <c r="AK12" s="6"/>
      <c r="AL12" s="7"/>
      <c r="AM12" s="7"/>
      <c r="AN12" s="7"/>
    </row>
    <row r="13" spans="2:40" s="4" customFormat="1" ht="12" customHeight="1" x14ac:dyDescent="0.2">
      <c r="B13" s="28"/>
      <c r="C13" s="55"/>
      <c r="D13" s="66" t="s">
        <v>14</v>
      </c>
      <c r="E13" s="51">
        <v>2E-3</v>
      </c>
      <c r="F13" s="14"/>
      <c r="G13" s="91"/>
      <c r="H13" s="93"/>
      <c r="I13" s="14"/>
      <c r="J13" s="14"/>
      <c r="K13" s="8"/>
      <c r="L13" s="16"/>
      <c r="M13" s="30"/>
      <c r="AC13" s="5"/>
      <c r="AJ13" s="6"/>
      <c r="AK13" s="6"/>
      <c r="AL13" s="7"/>
      <c r="AM13" s="7"/>
      <c r="AN13" s="7"/>
    </row>
    <row r="14" spans="2:40" s="4" customFormat="1" ht="12" customHeight="1" x14ac:dyDescent="0.2">
      <c r="B14" s="28"/>
      <c r="C14" s="55"/>
      <c r="D14" s="67" t="s">
        <v>15</v>
      </c>
      <c r="E14" s="52">
        <f>Nominale*OSGLLimit</f>
        <v>39.999999999999993</v>
      </c>
      <c r="F14" s="14"/>
      <c r="G14" s="44"/>
      <c r="H14" s="45"/>
      <c r="I14" s="14"/>
      <c r="J14" s="14"/>
      <c r="K14" s="8"/>
      <c r="L14" s="16"/>
      <c r="M14" s="30"/>
      <c r="AC14" s="5"/>
      <c r="AJ14" s="6"/>
      <c r="AK14" s="6"/>
      <c r="AL14" s="7"/>
      <c r="AM14" s="7"/>
      <c r="AN14" s="7"/>
    </row>
    <row r="15" spans="2:40" s="4" customFormat="1" ht="12" customHeight="1" x14ac:dyDescent="0.2">
      <c r="B15" s="28"/>
      <c r="C15" s="56"/>
      <c r="D15" s="19"/>
      <c r="E15" s="19"/>
      <c r="F15" s="19"/>
      <c r="G15" s="19"/>
      <c r="H15" s="19"/>
      <c r="I15" s="19"/>
      <c r="J15" s="19"/>
      <c r="K15" s="18"/>
      <c r="L15" s="20"/>
      <c r="M15" s="30"/>
      <c r="AC15" s="5"/>
      <c r="AJ15" s="6"/>
      <c r="AK15" s="6"/>
      <c r="AL15" s="7"/>
      <c r="AM15" s="7"/>
      <c r="AN15" s="7"/>
    </row>
    <row r="16" spans="2:40" s="4" customFormat="1" ht="12" customHeight="1" x14ac:dyDescent="0.2">
      <c r="B16" s="29"/>
      <c r="C16" s="34"/>
      <c r="D16" s="32"/>
      <c r="E16" s="33"/>
      <c r="F16" s="34"/>
      <c r="G16" s="34"/>
      <c r="H16" s="34"/>
      <c r="I16" s="34"/>
      <c r="J16" s="34"/>
      <c r="K16" s="33"/>
      <c r="L16" s="34"/>
      <c r="M16" s="31"/>
      <c r="O16" s="12" t="s">
        <v>5</v>
      </c>
      <c r="P16" s="77">
        <v>2E-3</v>
      </c>
      <c r="Q16" s="75"/>
      <c r="R16" s="7"/>
      <c r="S16" s="12" t="s">
        <v>5</v>
      </c>
      <c r="T16" s="77">
        <v>5.0000000000000001E-3</v>
      </c>
      <c r="U16" s="75"/>
      <c r="W16" s="12" t="s">
        <v>5</v>
      </c>
      <c r="X16" s="77">
        <v>5.0000000000000001E-3</v>
      </c>
      <c r="Y16" s="75"/>
      <c r="AA16" s="12" t="s">
        <v>5</v>
      </c>
      <c r="AB16" s="77">
        <v>2E-3</v>
      </c>
      <c r="AC16" s="75"/>
      <c r="AE16" s="12" t="s">
        <v>5</v>
      </c>
      <c r="AF16" s="77">
        <v>5.0000000000000001E-3</v>
      </c>
      <c r="AG16" s="75"/>
      <c r="AJ16" s="6"/>
      <c r="AK16" s="6"/>
      <c r="AL16" s="7"/>
      <c r="AM16" s="7"/>
      <c r="AN16" s="7"/>
    </row>
    <row r="17" spans="2:40" s="4" customFormat="1" ht="12" customHeight="1" x14ac:dyDescent="0.2">
      <c r="D17" s="7"/>
      <c r="E17" s="7"/>
      <c r="K17" s="7"/>
      <c r="O17" s="17" t="s">
        <v>3</v>
      </c>
      <c r="P17" s="78">
        <v>1</v>
      </c>
      <c r="Q17" s="76"/>
      <c r="R17" s="7"/>
      <c r="S17" s="17" t="s">
        <v>3</v>
      </c>
      <c r="T17" s="78">
        <v>5</v>
      </c>
      <c r="U17" s="76"/>
      <c r="W17" s="17" t="s">
        <v>3</v>
      </c>
      <c r="X17" s="78">
        <v>5</v>
      </c>
      <c r="Y17" s="76"/>
      <c r="AA17" s="17" t="s">
        <v>3</v>
      </c>
      <c r="AB17" s="78">
        <v>1</v>
      </c>
      <c r="AC17" s="76"/>
      <c r="AE17" s="17" t="s">
        <v>3</v>
      </c>
      <c r="AF17" s="78">
        <v>1</v>
      </c>
      <c r="AG17" s="76"/>
      <c r="AJ17" s="6"/>
      <c r="AK17" s="6"/>
      <c r="AL17" s="7"/>
      <c r="AM17" s="7"/>
      <c r="AN17" s="7"/>
    </row>
    <row r="18" spans="2:40" s="4" customFormat="1" ht="15.75" customHeight="1" x14ac:dyDescent="0.2">
      <c r="B18" s="25"/>
      <c r="C18" s="26"/>
      <c r="D18" s="26"/>
      <c r="E18" s="26"/>
      <c r="F18" s="26"/>
      <c r="G18" s="26"/>
      <c r="H18" s="26"/>
      <c r="I18" s="26"/>
      <c r="J18" s="86"/>
      <c r="K18" s="63"/>
      <c r="L18" s="26"/>
      <c r="M18" s="27"/>
      <c r="O18" s="87" t="s">
        <v>22</v>
      </c>
      <c r="P18" s="88"/>
      <c r="Q18" s="89"/>
      <c r="R18" s="74"/>
      <c r="S18" s="87" t="s">
        <v>21</v>
      </c>
      <c r="T18" s="88"/>
      <c r="U18" s="89"/>
      <c r="V18" s="74"/>
      <c r="W18" s="87" t="s">
        <v>23</v>
      </c>
      <c r="X18" s="88"/>
      <c r="Y18" s="89"/>
      <c r="Z18" s="74"/>
      <c r="AA18" s="87" t="s">
        <v>24</v>
      </c>
      <c r="AB18" s="88"/>
      <c r="AC18" s="89"/>
      <c r="AE18" s="87" t="s">
        <v>36</v>
      </c>
      <c r="AF18" s="88"/>
      <c r="AG18" s="89"/>
      <c r="AJ18" s="6"/>
      <c r="AK18" s="6"/>
      <c r="AL18" s="7"/>
      <c r="AM18" s="7"/>
      <c r="AN18" s="7"/>
    </row>
    <row r="19" spans="2:40" s="4" customFormat="1" ht="12" customHeight="1" x14ac:dyDescent="0.2">
      <c r="B19" s="28"/>
      <c r="C19" s="38"/>
      <c r="D19" s="58" t="s">
        <v>11</v>
      </c>
      <c r="E19" s="59" t="s">
        <v>0</v>
      </c>
      <c r="F19" s="59" t="s">
        <v>1</v>
      </c>
      <c r="G19" s="59" t="s">
        <v>2</v>
      </c>
      <c r="H19" s="59" t="s">
        <v>12</v>
      </c>
      <c r="I19" s="59" t="s">
        <v>13</v>
      </c>
      <c r="J19" s="59" t="s">
        <v>17</v>
      </c>
      <c r="K19" s="60" t="s">
        <v>28</v>
      </c>
      <c r="L19" s="39"/>
      <c r="M19" s="38"/>
      <c r="N19" s="21"/>
      <c r="O19" s="58" t="s">
        <v>11</v>
      </c>
      <c r="P19" s="59" t="s">
        <v>0</v>
      </c>
      <c r="Q19" s="60" t="s">
        <v>1</v>
      </c>
      <c r="S19" s="58" t="s">
        <v>11</v>
      </c>
      <c r="T19" s="59" t="s">
        <v>0</v>
      </c>
      <c r="U19" s="60" t="s">
        <v>1</v>
      </c>
      <c r="W19" s="58" t="s">
        <v>11</v>
      </c>
      <c r="X19" s="59" t="s">
        <v>0</v>
      </c>
      <c r="Y19" s="60" t="s">
        <v>1</v>
      </c>
      <c r="AA19" s="58" t="s">
        <v>11</v>
      </c>
      <c r="AB19" s="59" t="s">
        <v>0</v>
      </c>
      <c r="AC19" s="60" t="s">
        <v>1</v>
      </c>
      <c r="AE19" s="58" t="s">
        <v>11</v>
      </c>
      <c r="AF19" s="59" t="s">
        <v>0</v>
      </c>
      <c r="AG19" s="60" t="s">
        <v>1</v>
      </c>
      <c r="AI19" s="58" t="s">
        <v>11</v>
      </c>
      <c r="AJ19" s="83" t="s">
        <v>31</v>
      </c>
      <c r="AK19" s="83" t="s">
        <v>32</v>
      </c>
      <c r="AL19" s="83" t="s">
        <v>33</v>
      </c>
      <c r="AM19" s="59" t="s">
        <v>34</v>
      </c>
      <c r="AN19" s="60" t="s">
        <v>37</v>
      </c>
    </row>
    <row r="20" spans="2:40" s="4" customFormat="1" ht="12" customHeight="1" x14ac:dyDescent="0.2">
      <c r="B20" s="28"/>
      <c r="C20" s="38"/>
      <c r="D20" s="61">
        <f>IF(Market="DAX",$O20,IF(Market="FTSEMIB",$S20,IF(Market="IBEX",$W20,IF(Market="UK",$AA20,$AE20))))</f>
        <v>42769</v>
      </c>
      <c r="E20" s="8">
        <f>IF(Market="DAX",$P20,IF(Market="FTSEMIB",$T20,IF(Market="IBEX",$X20,IF(Market="UK",$AB20,$AF20))))</f>
        <v>4838.5</v>
      </c>
      <c r="F20" s="8">
        <f>IF(Market="DAX",$Q20,IF(Market="FTSEMIB",$U20,IF(Market="IBEX",$Y20,IF(Market="UK",$AC20,$AG20))))</f>
        <v>4791.8</v>
      </c>
      <c r="G20" s="9">
        <f>(($F20-$E20)/$E20)</f>
        <v>-9.6517515759015852E-3</v>
      </c>
      <c r="H20" s="10">
        <f t="shared" ref="H20:H83" si="0">MAX(Nominale*$G20-FeeOSLG-FeeInv+InvestIniz,InvestIniz-MaxLoss)</f>
        <v>60.000000000000007</v>
      </c>
      <c r="I20" s="10">
        <f t="shared" ref="I20:I83" si="1">MAX(-Nominale*$G20-FeeOSLG-FeeInv+InvestIniz,InvestIniz-MaxLoss)</f>
        <v>284.68604383278853</v>
      </c>
      <c r="J20" s="10">
        <f t="shared" ref="J20:J83" si="2">$H20+$I20-InvestIniz*2</f>
        <v>144.68604383278853</v>
      </c>
      <c r="K20" s="15">
        <f t="shared" ref="K20:K83" si="3">$J20+$K21</f>
        <v>25259.874099178993</v>
      </c>
      <c r="L20" s="57"/>
      <c r="M20" s="30"/>
      <c r="O20" s="61">
        <v>42769</v>
      </c>
      <c r="P20" s="22">
        <v>11631.5</v>
      </c>
      <c r="Q20" s="13">
        <v>11637.2</v>
      </c>
      <c r="S20" s="61">
        <v>42769</v>
      </c>
      <c r="T20" s="22">
        <v>18864</v>
      </c>
      <c r="U20" s="13">
        <v>18890</v>
      </c>
      <c r="W20" s="61">
        <v>42769</v>
      </c>
      <c r="X20" s="22">
        <v>9410.9</v>
      </c>
      <c r="Y20" s="13">
        <v>9405</v>
      </c>
      <c r="AA20" s="61">
        <v>42769</v>
      </c>
      <c r="AB20" s="22">
        <v>7078</v>
      </c>
      <c r="AC20" s="13">
        <v>7088.5</v>
      </c>
      <c r="AE20" s="61">
        <v>42769</v>
      </c>
      <c r="AF20" s="22">
        <v>4838.5</v>
      </c>
      <c r="AG20" s="13">
        <v>4791.8</v>
      </c>
      <c r="AI20" s="84">
        <v>42769</v>
      </c>
      <c r="AJ20" s="79">
        <v>34914.770691677317</v>
      </c>
      <c r="AK20" s="80">
        <v>19812.877362024468</v>
      </c>
      <c r="AL20" s="80">
        <v>17433.933244553005</v>
      </c>
      <c r="AM20" s="80">
        <v>13732.127728349646</v>
      </c>
      <c r="AN20" s="81">
        <v>25259.874099178993</v>
      </c>
    </row>
    <row r="21" spans="2:40" s="4" customFormat="1" ht="12" customHeight="1" x14ac:dyDescent="0.2">
      <c r="B21" s="28"/>
      <c r="C21" s="38"/>
      <c r="D21" s="61">
        <f>IF(Market="DAX",$O21,IF(Market="FTSEMIB",$S21,IF(Market="IBEX",$W21,IF(Market="UK",$AA21,$AE21))))</f>
        <v>42768</v>
      </c>
      <c r="E21" s="8">
        <f>IF(Market="DAX",$P21,IF(Market="FTSEMIB",$T21,IF(Market="IBEX",$X21,IF(Market="UK",$AB21,$AF21))))</f>
        <v>4792</v>
      </c>
      <c r="F21" s="8">
        <f>IF(Market="DAX",$Q21,IF(Market="FTSEMIB",$U21,IF(Market="IBEX",$Y21,IF(Market="UK",$AC21,$AG21))))</f>
        <v>4780</v>
      </c>
      <c r="G21" s="9">
        <f t="shared" ref="G21:G84" si="4">(($F21-$E21)/$E21)</f>
        <v>-2.5041736227045075E-3</v>
      </c>
      <c r="H21" s="10">
        <f t="shared" si="0"/>
        <v>60.000000000000007</v>
      </c>
      <c r="I21" s="10">
        <f t="shared" si="1"/>
        <v>141.73448476884698</v>
      </c>
      <c r="J21" s="10">
        <f t="shared" si="2"/>
        <v>1.7344847688469827</v>
      </c>
      <c r="K21" s="15">
        <f t="shared" si="3"/>
        <v>25115.188055346203</v>
      </c>
      <c r="L21" s="57"/>
      <c r="M21" s="30"/>
      <c r="O21" s="61">
        <v>42768</v>
      </c>
      <c r="P21" s="72">
        <v>11649</v>
      </c>
      <c r="Q21" s="36">
        <v>11617</v>
      </c>
      <c r="S21" s="61">
        <v>42768</v>
      </c>
      <c r="T21" s="72">
        <v>18653</v>
      </c>
      <c r="U21" s="36">
        <v>18645</v>
      </c>
      <c r="W21" s="61">
        <v>42768</v>
      </c>
      <c r="X21" s="72">
        <v>9314.1</v>
      </c>
      <c r="Y21" s="36">
        <v>9301</v>
      </c>
      <c r="AA21" s="61">
        <v>42768</v>
      </c>
      <c r="AB21" s="72">
        <v>7037.5</v>
      </c>
      <c r="AC21" s="36">
        <v>7041</v>
      </c>
      <c r="AE21" s="61">
        <v>42768</v>
      </c>
      <c r="AF21" s="72">
        <v>4792</v>
      </c>
      <c r="AG21" s="36">
        <v>4780</v>
      </c>
      <c r="AI21" s="84">
        <v>42768</v>
      </c>
      <c r="AJ21" s="82">
        <v>34936.229919145131</v>
      </c>
      <c r="AK21" s="10">
        <v>19825.582497016527</v>
      </c>
      <c r="AL21" s="10">
        <v>17459.451585860821</v>
      </c>
      <c r="AM21" s="10">
        <v>13767.448440415201</v>
      </c>
      <c r="AN21" s="15">
        <v>25115.188055346203</v>
      </c>
    </row>
    <row r="22" spans="2:40" s="4" customFormat="1" ht="12" customHeight="1" x14ac:dyDescent="0.2">
      <c r="B22" s="28"/>
      <c r="C22" s="38"/>
      <c r="D22" s="61">
        <f>IF(Market="DAX",$O22,IF(Market="FTSEMIB",$S22,IF(Market="IBEX",$W22,IF(Market="UK",$AA22,$AE22))))</f>
        <v>42767</v>
      </c>
      <c r="E22" s="8">
        <f>IF(Market="DAX",$P22,IF(Market="FTSEMIB",$T22,IF(Market="IBEX",$X22,IF(Market="UK",$AB22,$AF22))))</f>
        <v>4793.5</v>
      </c>
      <c r="F22" s="8">
        <f>IF(Market="DAX",$Q22,IF(Market="FTSEMIB",$U22,IF(Market="IBEX",$Y22,IF(Market="UK",$AC22,$AG22))))</f>
        <v>4785</v>
      </c>
      <c r="G22" s="9">
        <f t="shared" si="4"/>
        <v>-1.7732345885052676E-3</v>
      </c>
      <c r="H22" s="10">
        <f t="shared" si="0"/>
        <v>60.000000000000007</v>
      </c>
      <c r="I22" s="10">
        <f t="shared" si="1"/>
        <v>127.11570408486219</v>
      </c>
      <c r="J22" s="10">
        <f t="shared" si="2"/>
        <v>-12.884295915137812</v>
      </c>
      <c r="K22" s="15">
        <f t="shared" si="3"/>
        <v>25113.453570577356</v>
      </c>
      <c r="L22" s="57"/>
      <c r="M22" s="30"/>
      <c r="O22" s="61">
        <v>42767</v>
      </c>
      <c r="P22" s="72">
        <v>11565</v>
      </c>
      <c r="Q22" s="36">
        <v>11640</v>
      </c>
      <c r="S22" s="61">
        <v>42767</v>
      </c>
      <c r="T22" s="72">
        <v>18573</v>
      </c>
      <c r="U22" s="36">
        <v>18680</v>
      </c>
      <c r="W22" s="61">
        <v>42767</v>
      </c>
      <c r="X22" s="72">
        <v>9341.5</v>
      </c>
      <c r="Y22" s="36">
        <v>9395</v>
      </c>
      <c r="AA22" s="61">
        <v>42767</v>
      </c>
      <c r="AB22" s="72">
        <v>7045.5</v>
      </c>
      <c r="AC22" s="36">
        <v>7065.5</v>
      </c>
      <c r="AE22" s="61">
        <v>42767</v>
      </c>
      <c r="AF22" s="72">
        <v>4793.5</v>
      </c>
      <c r="AG22" s="36">
        <v>4785</v>
      </c>
      <c r="AI22" s="84">
        <v>42767</v>
      </c>
      <c r="AJ22" s="82">
        <v>34909.608687312895</v>
      </c>
      <c r="AK22" s="10">
        <v>19838.287632008585</v>
      </c>
      <c r="AL22" s="10">
        <v>17484.081361296725</v>
      </c>
      <c r="AM22" s="10">
        <v>13802.769152480756</v>
      </c>
      <c r="AN22" s="15">
        <v>25113.453570577356</v>
      </c>
    </row>
    <row r="23" spans="2:40" s="4" customFormat="1" ht="12" customHeight="1" x14ac:dyDescent="0.2">
      <c r="B23" s="28"/>
      <c r="C23" s="38"/>
      <c r="D23" s="61">
        <f>IF(Market="DAX",$O23,IF(Market="FTSEMIB",$S23,IF(Market="IBEX",$W23,IF(Market="UK",$AA23,$AE23))))</f>
        <v>42766</v>
      </c>
      <c r="E23" s="8">
        <f>IF(Market="DAX",$P23,IF(Market="FTSEMIB",$T23,IF(Market="IBEX",$X23,IF(Market="UK",$AB23,$AF23))))</f>
        <v>4747.5</v>
      </c>
      <c r="F23" s="8">
        <f>IF(Market="DAX",$Q23,IF(Market="FTSEMIB",$U23,IF(Market="IBEX",$Y23,IF(Market="UK",$AC23,$AG23))))</f>
        <v>4786</v>
      </c>
      <c r="G23" s="9">
        <f t="shared" si="4"/>
        <v>8.1095313322801475E-3</v>
      </c>
      <c r="H23" s="10">
        <f t="shared" si="0"/>
        <v>253.84163896035975</v>
      </c>
      <c r="I23" s="10">
        <f t="shared" si="1"/>
        <v>60.000000000000007</v>
      </c>
      <c r="J23" s="10">
        <f t="shared" si="2"/>
        <v>113.84163896035977</v>
      </c>
      <c r="K23" s="15">
        <f t="shared" si="3"/>
        <v>25126.337866492493</v>
      </c>
      <c r="L23" s="57"/>
      <c r="M23" s="30"/>
      <c r="O23" s="61">
        <v>42766</v>
      </c>
      <c r="P23" s="72">
        <v>11674</v>
      </c>
      <c r="Q23" s="36">
        <v>11677</v>
      </c>
      <c r="S23" s="61">
        <v>42766</v>
      </c>
      <c r="T23" s="72">
        <v>18736</v>
      </c>
      <c r="U23" s="36">
        <v>18730</v>
      </c>
      <c r="W23" s="61">
        <v>42766</v>
      </c>
      <c r="X23" s="72">
        <v>9350.2000000000007</v>
      </c>
      <c r="Y23" s="36">
        <v>9344</v>
      </c>
      <c r="AA23" s="61">
        <v>42766</v>
      </c>
      <c r="AB23" s="72">
        <v>7045</v>
      </c>
      <c r="AC23" s="36">
        <v>7062</v>
      </c>
      <c r="AE23" s="61">
        <v>42766</v>
      </c>
      <c r="AF23" s="72">
        <v>4747.5</v>
      </c>
      <c r="AG23" s="36">
        <v>4786</v>
      </c>
      <c r="AI23" s="84">
        <v>42766</v>
      </c>
      <c r="AJ23" s="82">
        <v>34696.084085742004</v>
      </c>
      <c r="AK23" s="10">
        <v>19769.419179744749</v>
      </c>
      <c r="AL23" s="10">
        <v>17422.297899611072</v>
      </c>
      <c r="AM23" s="10">
        <v>13778.494940349457</v>
      </c>
      <c r="AN23" s="15">
        <v>25126.337866492493</v>
      </c>
    </row>
    <row r="24" spans="2:40" s="4" customFormat="1" ht="12" customHeight="1" x14ac:dyDescent="0.2">
      <c r="B24" s="28"/>
      <c r="C24" s="38"/>
      <c r="D24" s="61">
        <f>IF(Market="DAX",$O24,IF(Market="FTSEMIB",$S24,IF(Market="IBEX",$W24,IF(Market="UK",$AA24,$AE24))))</f>
        <v>42765</v>
      </c>
      <c r="E24" s="8">
        <f>IF(Market="DAX",$P24,IF(Market="FTSEMIB",$T24,IF(Market="IBEX",$X24,IF(Market="UK",$AB24,$AF24))))</f>
        <v>4782.5</v>
      </c>
      <c r="F24" s="8">
        <f>IF(Market="DAX",$Q24,IF(Market="FTSEMIB",$U24,IF(Market="IBEX",$Y24,IF(Market="UK",$AC24,$AG24))))</f>
        <v>4822.5</v>
      </c>
      <c r="G24" s="9">
        <f t="shared" si="4"/>
        <v>8.3638264506011497E-3</v>
      </c>
      <c r="H24" s="10">
        <f t="shared" si="0"/>
        <v>258.92754132677976</v>
      </c>
      <c r="I24" s="10">
        <f t="shared" si="1"/>
        <v>60.000000000000007</v>
      </c>
      <c r="J24" s="10">
        <f t="shared" si="2"/>
        <v>118.92754132677976</v>
      </c>
      <c r="K24" s="15">
        <f t="shared" si="3"/>
        <v>25012.496227532134</v>
      </c>
      <c r="L24" s="57"/>
      <c r="M24" s="30"/>
      <c r="O24" s="61">
        <v>42765</v>
      </c>
      <c r="P24" s="72">
        <v>11813.5</v>
      </c>
      <c r="Q24" s="36">
        <v>11778</v>
      </c>
      <c r="S24" s="61">
        <v>42765</v>
      </c>
      <c r="T24" s="72">
        <v>19287</v>
      </c>
      <c r="U24" s="36">
        <v>19205</v>
      </c>
      <c r="W24" s="61">
        <v>42765</v>
      </c>
      <c r="X24" s="72">
        <v>9477.2999999999993</v>
      </c>
      <c r="Y24" s="36">
        <v>9464</v>
      </c>
      <c r="AA24" s="61">
        <v>42765</v>
      </c>
      <c r="AB24" s="72">
        <v>7119</v>
      </c>
      <c r="AC24" s="36">
        <v>7093</v>
      </c>
      <c r="AE24" s="61">
        <v>42765</v>
      </c>
      <c r="AF24" s="72">
        <v>4782.5</v>
      </c>
      <c r="AG24" s="36">
        <v>4822.5</v>
      </c>
      <c r="AI24" s="84">
        <v>42765</v>
      </c>
      <c r="AJ24" s="82">
        <v>34717.543313209819</v>
      </c>
      <c r="AK24" s="10">
        <v>19782.124314736808</v>
      </c>
      <c r="AL24" s="10">
        <v>17447.816240918888</v>
      </c>
      <c r="AM24" s="10">
        <v>13775.502351030922</v>
      </c>
      <c r="AN24" s="15">
        <v>25012.496227532134</v>
      </c>
    </row>
    <row r="25" spans="2:40" s="4" customFormat="1" ht="12" customHeight="1" x14ac:dyDescent="0.2">
      <c r="B25" s="28"/>
      <c r="C25" s="38"/>
      <c r="D25" s="61">
        <f>IF(Market="DAX",$O25,IF(Market="FTSEMIB",$S25,IF(Market="IBEX",$W25,IF(Market="UK",$AA25,$AE25))))</f>
        <v>42762</v>
      </c>
      <c r="E25" s="8">
        <f>IF(Market="DAX",$P25,IF(Market="FTSEMIB",$T25,IF(Market="IBEX",$X25,IF(Market="UK",$AB25,$AF25))))</f>
        <v>4837.5</v>
      </c>
      <c r="F25" s="8">
        <f>IF(Market="DAX",$Q25,IF(Market="FTSEMIB",$U25,IF(Market="IBEX",$Y25,IF(Market="UK",$AC25,$AG25))))</f>
        <v>4863.5</v>
      </c>
      <c r="G25" s="9">
        <f t="shared" si="4"/>
        <v>5.3746770025839795E-3</v>
      </c>
      <c r="H25" s="10">
        <f t="shared" si="0"/>
        <v>199.14455236643641</v>
      </c>
      <c r="I25" s="10">
        <f t="shared" si="1"/>
        <v>60.000000000000007</v>
      </c>
      <c r="J25" s="10">
        <f t="shared" si="2"/>
        <v>59.144552366436415</v>
      </c>
      <c r="K25" s="15">
        <f t="shared" si="3"/>
        <v>24893.568686205355</v>
      </c>
      <c r="L25" s="57"/>
      <c r="M25" s="30"/>
      <c r="O25" s="61">
        <v>42762</v>
      </c>
      <c r="P25" s="72">
        <v>11840</v>
      </c>
      <c r="Q25" s="36">
        <v>11840</v>
      </c>
      <c r="S25" s="61">
        <v>42762</v>
      </c>
      <c r="T25" s="72">
        <v>19407</v>
      </c>
      <c r="U25" s="36">
        <v>19460</v>
      </c>
      <c r="W25" s="61">
        <v>42762</v>
      </c>
      <c r="X25" s="72">
        <v>9483.2999999999993</v>
      </c>
      <c r="Y25" s="36">
        <v>9494</v>
      </c>
      <c r="AA25" s="61">
        <v>42762</v>
      </c>
      <c r="AB25" s="72">
        <v>7090</v>
      </c>
      <c r="AC25" s="36">
        <v>7096.5</v>
      </c>
      <c r="AE25" s="61">
        <v>42762</v>
      </c>
      <c r="AF25" s="72">
        <v>4837.5</v>
      </c>
      <c r="AG25" s="36">
        <v>4863.5</v>
      </c>
      <c r="AI25" s="84">
        <v>42762</v>
      </c>
      <c r="AJ25" s="82">
        <v>34678.021096410863</v>
      </c>
      <c r="AK25" s="10">
        <v>19743.445513953684</v>
      </c>
      <c r="AL25" s="10">
        <v>17472.508346058356</v>
      </c>
      <c r="AM25" s="10">
        <v>13710.552789940508</v>
      </c>
      <c r="AN25" s="15">
        <v>24893.568686205355</v>
      </c>
    </row>
    <row r="26" spans="2:40" s="4" customFormat="1" ht="12" customHeight="1" x14ac:dyDescent="0.2">
      <c r="B26" s="28"/>
      <c r="C26" s="38"/>
      <c r="D26" s="61">
        <f>IF(Market="DAX",$O26,IF(Market="FTSEMIB",$S26,IF(Market="IBEX",$W26,IF(Market="UK",$AA26,$AE26))))</f>
        <v>42761</v>
      </c>
      <c r="E26" s="8">
        <f>IF(Market="DAX",$P26,IF(Market="FTSEMIB",$T26,IF(Market="IBEX",$X26,IF(Market="UK",$AB26,$AF26))))</f>
        <v>4864.5</v>
      </c>
      <c r="F26" s="8">
        <f>IF(Market="DAX",$Q26,IF(Market="FTSEMIB",$U26,IF(Market="IBEX",$Y26,IF(Market="UK",$AC26,$AG26))))</f>
        <v>4885.5</v>
      </c>
      <c r="G26" s="9">
        <f t="shared" si="4"/>
        <v>4.3169904409497382E-3</v>
      </c>
      <c r="H26" s="10">
        <f t="shared" si="0"/>
        <v>177.99082113375158</v>
      </c>
      <c r="I26" s="10">
        <f t="shared" si="1"/>
        <v>60.000000000000007</v>
      </c>
      <c r="J26" s="10">
        <f t="shared" si="2"/>
        <v>37.990821133751581</v>
      </c>
      <c r="K26" s="15">
        <f t="shared" si="3"/>
        <v>24834.424133838918</v>
      </c>
      <c r="L26" s="57"/>
      <c r="M26" s="30"/>
      <c r="O26" s="61">
        <v>42761</v>
      </c>
      <c r="P26" s="72">
        <v>11825.5</v>
      </c>
      <c r="Q26" s="36">
        <v>11845</v>
      </c>
      <c r="S26" s="61">
        <v>42761</v>
      </c>
      <c r="T26" s="72">
        <v>19541</v>
      </c>
      <c r="U26" s="36">
        <v>19660</v>
      </c>
      <c r="W26" s="61">
        <v>42761</v>
      </c>
      <c r="X26" s="72">
        <v>9535.9</v>
      </c>
      <c r="Y26" s="36">
        <v>9558</v>
      </c>
      <c r="AA26" s="61">
        <v>42761</v>
      </c>
      <c r="AB26" s="72">
        <v>7108</v>
      </c>
      <c r="AC26" s="36">
        <v>7109.5</v>
      </c>
      <c r="AE26" s="61">
        <v>42761</v>
      </c>
      <c r="AF26" s="72">
        <v>4864.5</v>
      </c>
      <c r="AG26" s="36">
        <v>4885.5</v>
      </c>
      <c r="AI26" s="84">
        <v>42761</v>
      </c>
      <c r="AJ26" s="82">
        <v>34699.480323878677</v>
      </c>
      <c r="AK26" s="10">
        <v>19735.178614247157</v>
      </c>
      <c r="AL26" s="10">
        <v>17498.026687366171</v>
      </c>
      <c r="AM26" s="10">
        <v>13745.873502006063</v>
      </c>
      <c r="AN26" s="15">
        <v>24834.424133838918</v>
      </c>
    </row>
    <row r="27" spans="2:40" s="4" customFormat="1" ht="12" customHeight="1" x14ac:dyDescent="0.2">
      <c r="B27" s="28"/>
      <c r="C27" s="38"/>
      <c r="D27" s="61">
        <f>IF(Market="DAX",$O27,IF(Market="FTSEMIB",$S27,IF(Market="IBEX",$W27,IF(Market="UK",$AA27,$AE27))))</f>
        <v>42760</v>
      </c>
      <c r="E27" s="8">
        <f>IF(Market="DAX",$P27,IF(Market="FTSEMIB",$T27,IF(Market="IBEX",$X27,IF(Market="UK",$AB27,$AF27))))</f>
        <v>4875</v>
      </c>
      <c r="F27" s="8">
        <f>IF(Market="DAX",$Q27,IF(Market="FTSEMIB",$U27,IF(Market="IBEX",$Y27,IF(Market="UK",$AC27,$AG27))))</f>
        <v>4846</v>
      </c>
      <c r="G27" s="9">
        <f t="shared" si="4"/>
        <v>-5.9487179487179489E-3</v>
      </c>
      <c r="H27" s="10">
        <f t="shared" si="0"/>
        <v>60.000000000000007</v>
      </c>
      <c r="I27" s="10">
        <f t="shared" si="1"/>
        <v>210.62537128911578</v>
      </c>
      <c r="J27" s="10">
        <f t="shared" si="2"/>
        <v>70.625371289115776</v>
      </c>
      <c r="K27" s="15">
        <f t="shared" si="3"/>
        <v>24796.433312705165</v>
      </c>
      <c r="L27" s="57"/>
      <c r="M27" s="30"/>
      <c r="O27" s="61">
        <v>42760</v>
      </c>
      <c r="P27" s="72">
        <v>11587</v>
      </c>
      <c r="Q27" s="36">
        <v>11645</v>
      </c>
      <c r="S27" s="61">
        <v>42760</v>
      </c>
      <c r="T27" s="72">
        <v>19468</v>
      </c>
      <c r="U27" s="36">
        <v>19640</v>
      </c>
      <c r="W27" s="61">
        <v>42760</v>
      </c>
      <c r="X27" s="72">
        <v>9358.5</v>
      </c>
      <c r="Y27" s="36">
        <v>9402</v>
      </c>
      <c r="AA27" s="61">
        <v>42760</v>
      </c>
      <c r="AB27" s="72">
        <v>7089</v>
      </c>
      <c r="AC27" s="36">
        <v>7111.5</v>
      </c>
      <c r="AE27" s="61">
        <v>42760</v>
      </c>
      <c r="AF27" s="72">
        <v>4875</v>
      </c>
      <c r="AG27" s="36">
        <v>4846</v>
      </c>
      <c r="AI27" s="84">
        <v>42760</v>
      </c>
      <c r="AJ27" s="82">
        <v>34720.939551346491</v>
      </c>
      <c r="AK27" s="10">
        <v>19659.735981906946</v>
      </c>
      <c r="AL27" s="10">
        <v>17504.434700814152</v>
      </c>
      <c r="AM27" s="10">
        <v>13781.194214071618</v>
      </c>
      <c r="AN27" s="15">
        <v>24796.433312705165</v>
      </c>
    </row>
    <row r="28" spans="2:40" s="4" customFormat="1" ht="12" customHeight="1" x14ac:dyDescent="0.2">
      <c r="B28" s="28"/>
      <c r="C28" s="38"/>
      <c r="D28" s="61">
        <f>IF(Market="DAX",$O28,IF(Market="FTSEMIB",$S28,IF(Market="IBEX",$W28,IF(Market="UK",$AA28,$AE28))))</f>
        <v>42759</v>
      </c>
      <c r="E28" s="8">
        <f>IF(Market="DAX",$P28,IF(Market="FTSEMIB",$T28,IF(Market="IBEX",$X28,IF(Market="UK",$AB28,$AF28))))</f>
        <v>4827.5</v>
      </c>
      <c r="F28" s="8">
        <f>IF(Market="DAX",$Q28,IF(Market="FTSEMIB",$U28,IF(Market="IBEX",$Y28,IF(Market="UK",$AC28,$AG28))))</f>
        <v>4834</v>
      </c>
      <c r="G28" s="9">
        <f t="shared" si="4"/>
        <v>1.3464526152252719E-3</v>
      </c>
      <c r="H28" s="10">
        <f t="shared" si="0"/>
        <v>118.58006461926227</v>
      </c>
      <c r="I28" s="10">
        <f t="shared" si="1"/>
        <v>64.721960010251408</v>
      </c>
      <c r="J28" s="10">
        <f t="shared" si="2"/>
        <v>-16.697975370486319</v>
      </c>
      <c r="K28" s="15">
        <f t="shared" si="3"/>
        <v>24725.807941416049</v>
      </c>
      <c r="L28" s="57"/>
      <c r="M28" s="30"/>
      <c r="O28" s="61">
        <v>42759</v>
      </c>
      <c r="P28" s="72">
        <v>11548.5</v>
      </c>
      <c r="Q28" s="36">
        <v>11573.5</v>
      </c>
      <c r="S28" s="61">
        <v>42759</v>
      </c>
      <c r="T28" s="72">
        <v>19246</v>
      </c>
      <c r="U28" s="36">
        <v>19305</v>
      </c>
      <c r="W28" s="61">
        <v>42759</v>
      </c>
      <c r="X28" s="72">
        <v>9279.1</v>
      </c>
      <c r="Y28" s="36">
        <v>9317</v>
      </c>
      <c r="AA28" s="61">
        <v>42759</v>
      </c>
      <c r="AB28" s="72">
        <v>7085.5</v>
      </c>
      <c r="AC28" s="36">
        <v>7107.5</v>
      </c>
      <c r="AE28" s="61">
        <v>42759</v>
      </c>
      <c r="AF28" s="72">
        <v>4827.5</v>
      </c>
      <c r="AG28" s="36">
        <v>4834</v>
      </c>
      <c r="AI28" s="84">
        <v>42759</v>
      </c>
      <c r="AJ28" s="82">
        <v>34581.388678328003</v>
      </c>
      <c r="AK28" s="10">
        <v>19529.38832339106</v>
      </c>
      <c r="AL28" s="10">
        <v>17464.230255503964</v>
      </c>
      <c r="AM28" s="10">
        <v>13740.157997950355</v>
      </c>
      <c r="AN28" s="15">
        <v>24725.807941416049</v>
      </c>
    </row>
    <row r="29" spans="2:40" s="4" customFormat="1" ht="12" customHeight="1" x14ac:dyDescent="0.2">
      <c r="B29" s="28"/>
      <c r="C29" s="38"/>
      <c r="D29" s="61">
        <f>IF(Market="DAX",$O29,IF(Market="FTSEMIB",$S29,IF(Market="IBEX",$W29,IF(Market="UK",$AA29,$AE29))))</f>
        <v>42758</v>
      </c>
      <c r="E29" s="8">
        <f>IF(Market="DAX",$P29,IF(Market="FTSEMIB",$T29,IF(Market="IBEX",$X29,IF(Market="UK",$AB29,$AF29))))</f>
        <v>4819.5</v>
      </c>
      <c r="F29" s="8">
        <f>IF(Market="DAX",$Q29,IF(Market="FTSEMIB",$U29,IF(Market="IBEX",$Y29,IF(Market="UK",$AC29,$AG29))))</f>
        <v>4825</v>
      </c>
      <c r="G29" s="9">
        <f t="shared" si="4"/>
        <v>1.1411972196285923E-3</v>
      </c>
      <c r="H29" s="10">
        <f t="shared" si="0"/>
        <v>114.47495670732867</v>
      </c>
      <c r="I29" s="10">
        <f t="shared" si="1"/>
        <v>68.827067922184995</v>
      </c>
      <c r="J29" s="10">
        <f t="shared" si="2"/>
        <v>-16.697975370486347</v>
      </c>
      <c r="K29" s="15">
        <f t="shared" si="3"/>
        <v>24742.505916786537</v>
      </c>
      <c r="L29" s="57"/>
      <c r="M29" s="30"/>
      <c r="O29" s="61">
        <v>42758</v>
      </c>
      <c r="P29" s="72">
        <v>11616</v>
      </c>
      <c r="Q29" s="36">
        <v>11564</v>
      </c>
      <c r="S29" s="61">
        <v>42758</v>
      </c>
      <c r="T29" s="72">
        <v>19431</v>
      </c>
      <c r="U29" s="36">
        <v>19395</v>
      </c>
      <c r="W29" s="61">
        <v>42758</v>
      </c>
      <c r="X29" s="72">
        <v>9393.1</v>
      </c>
      <c r="Y29" s="36">
        <v>9303</v>
      </c>
      <c r="AA29" s="61">
        <v>42758</v>
      </c>
      <c r="AB29" s="72">
        <v>7132</v>
      </c>
      <c r="AC29" s="36">
        <v>7110</v>
      </c>
      <c r="AE29" s="61">
        <v>42758</v>
      </c>
      <c r="AF29" s="72">
        <v>4819.5</v>
      </c>
      <c r="AG29" s="36">
        <v>4825</v>
      </c>
      <c r="AI29" s="84">
        <v>42758</v>
      </c>
      <c r="AJ29" s="82">
        <v>34583.879126802349</v>
      </c>
      <c r="AK29" s="10">
        <v>19514.429449548628</v>
      </c>
      <c r="AL29" s="10">
        <v>17435.300469254726</v>
      </c>
      <c r="AM29" s="10">
        <v>13702.571723540679</v>
      </c>
      <c r="AN29" s="15">
        <v>24742.505916786537</v>
      </c>
    </row>
    <row r="30" spans="2:40" s="4" customFormat="1" ht="12" customHeight="1" x14ac:dyDescent="0.2">
      <c r="B30" s="28"/>
      <c r="C30" s="38"/>
      <c r="D30" s="61">
        <f>IF(Market="DAX",$O30,IF(Market="FTSEMIB",$S30,IF(Market="IBEX",$W30,IF(Market="UK",$AA30,$AE30))))</f>
        <v>42755</v>
      </c>
      <c r="E30" s="8">
        <f>IF(Market="DAX",$P30,IF(Market="FTSEMIB",$T30,IF(Market="IBEX",$X30,IF(Market="UK",$AB30,$AF30))))</f>
        <v>4860.5</v>
      </c>
      <c r="F30" s="8">
        <f>IF(Market="DAX",$Q30,IF(Market="FTSEMIB",$U30,IF(Market="IBEX",$Y30,IF(Market="UK",$AC30,$AG30))))</f>
        <v>4842.5</v>
      </c>
      <c r="G30" s="9">
        <f t="shared" si="4"/>
        <v>-3.7033227034255736E-3</v>
      </c>
      <c r="H30" s="10">
        <f t="shared" si="0"/>
        <v>60.000000000000007</v>
      </c>
      <c r="I30" s="10">
        <f t="shared" si="1"/>
        <v>165.71746638326829</v>
      </c>
      <c r="J30" s="10">
        <f t="shared" si="2"/>
        <v>25.717466383268288</v>
      </c>
      <c r="K30" s="15">
        <f t="shared" si="3"/>
        <v>24759.203892157024</v>
      </c>
      <c r="L30" s="57"/>
      <c r="M30" s="30"/>
      <c r="O30" s="61">
        <v>42755</v>
      </c>
      <c r="P30" s="72">
        <v>11592</v>
      </c>
      <c r="Q30" s="36">
        <v>11592.5</v>
      </c>
      <c r="S30" s="61">
        <v>42755</v>
      </c>
      <c r="T30" s="72">
        <v>19430</v>
      </c>
      <c r="U30" s="36">
        <v>19505</v>
      </c>
      <c r="W30" s="61">
        <v>42755</v>
      </c>
      <c r="X30" s="72">
        <v>9365.2000000000007</v>
      </c>
      <c r="Y30" s="36">
        <v>9374</v>
      </c>
      <c r="AA30" s="61">
        <v>42755</v>
      </c>
      <c r="AB30" s="72">
        <v>7137.5</v>
      </c>
      <c r="AC30" s="36">
        <v>7154.5</v>
      </c>
      <c r="AE30" s="61">
        <v>42755</v>
      </c>
      <c r="AF30" s="72">
        <v>4860.5</v>
      </c>
      <c r="AG30" s="36">
        <v>4842.5</v>
      </c>
      <c r="AI30" s="84">
        <v>42755</v>
      </c>
      <c r="AJ30" s="82">
        <v>34470.779539434327</v>
      </c>
      <c r="AK30" s="10">
        <v>19523.727825289217</v>
      </c>
      <c r="AL30" s="10">
        <v>17296.216691361293</v>
      </c>
      <c r="AM30" s="10">
        <v>13665.997643230216</v>
      </c>
      <c r="AN30" s="15">
        <v>24759.203892157024</v>
      </c>
    </row>
    <row r="31" spans="2:40" s="4" customFormat="1" ht="12" customHeight="1" x14ac:dyDescent="0.2">
      <c r="B31" s="28"/>
      <c r="C31" s="38"/>
      <c r="D31" s="61">
        <f>IF(Market="DAX",$O31,IF(Market="FTSEMIB",$S31,IF(Market="IBEX",$W31,IF(Market="UK",$AA31,$AE31))))</f>
        <v>42754</v>
      </c>
      <c r="E31" s="8">
        <f>IF(Market="DAX",$P31,IF(Market="FTSEMIB",$T31,IF(Market="IBEX",$X31,IF(Market="UK",$AB31,$AF31))))</f>
        <v>4840.5</v>
      </c>
      <c r="F31" s="8">
        <f>IF(Market="DAX",$Q31,IF(Market="FTSEMIB",$U31,IF(Market="IBEX",$Y31,IF(Market="UK",$AC31,$AG31))))</f>
        <v>4864</v>
      </c>
      <c r="G31" s="9">
        <f t="shared" si="4"/>
        <v>4.8548703646317526E-3</v>
      </c>
      <c r="H31" s="10">
        <f t="shared" si="0"/>
        <v>188.74841960739187</v>
      </c>
      <c r="I31" s="10">
        <f t="shared" si="1"/>
        <v>60.000000000000007</v>
      </c>
      <c r="J31" s="10">
        <f t="shared" si="2"/>
        <v>48.748419607391867</v>
      </c>
      <c r="K31" s="15">
        <f t="shared" si="3"/>
        <v>24733.486425773757</v>
      </c>
      <c r="L31" s="57"/>
      <c r="M31" s="30"/>
      <c r="O31" s="61">
        <v>42754</v>
      </c>
      <c r="P31" s="72">
        <v>11592.5</v>
      </c>
      <c r="Q31" s="36">
        <v>11630</v>
      </c>
      <c r="S31" s="61">
        <v>42754</v>
      </c>
      <c r="T31" s="72">
        <v>19293</v>
      </c>
      <c r="U31" s="36">
        <v>19330</v>
      </c>
      <c r="W31" s="61">
        <v>42754</v>
      </c>
      <c r="X31" s="72">
        <v>9379.2000000000007</v>
      </c>
      <c r="Y31" s="36">
        <v>9400</v>
      </c>
      <c r="AA31" s="61">
        <v>42754</v>
      </c>
      <c r="AB31" s="72">
        <v>7180.5</v>
      </c>
      <c r="AC31" s="36">
        <v>7195</v>
      </c>
      <c r="AE31" s="61">
        <v>42754</v>
      </c>
      <c r="AF31" s="72">
        <v>4840.5</v>
      </c>
      <c r="AG31" s="36">
        <v>4864</v>
      </c>
      <c r="AI31" s="84">
        <v>42754</v>
      </c>
      <c r="AJ31" s="82">
        <v>34492.238766902141</v>
      </c>
      <c r="AK31" s="10">
        <v>19492.880186918032</v>
      </c>
      <c r="AL31" s="10">
        <v>17321.735032669108</v>
      </c>
      <c r="AM31" s="10">
        <v>13664.568682275252</v>
      </c>
      <c r="AN31" s="15">
        <v>24733.486425773757</v>
      </c>
    </row>
    <row r="32" spans="2:40" s="4" customFormat="1" ht="12" customHeight="1" x14ac:dyDescent="0.2">
      <c r="B32" s="28"/>
      <c r="C32" s="38"/>
      <c r="D32" s="61">
        <f>IF(Market="DAX",$O32,IF(Market="FTSEMIB",$S32,IF(Market="IBEX",$W32,IF(Market="UK",$AA32,$AE32))))</f>
        <v>42753</v>
      </c>
      <c r="E32" s="8">
        <f>IF(Market="DAX",$P32,IF(Market="FTSEMIB",$T32,IF(Market="IBEX",$X32,IF(Market="UK",$AB32,$AF32))))</f>
        <v>4853.5</v>
      </c>
      <c r="F32" s="8">
        <f>IF(Market="DAX",$Q32,IF(Market="FTSEMIB",$U32,IF(Market="IBEX",$Y32,IF(Market="UK",$AC32,$AG32))))</f>
        <v>4875.5</v>
      </c>
      <c r="G32" s="9">
        <f t="shared" si="4"/>
        <v>4.5328113732358089E-3</v>
      </c>
      <c r="H32" s="10">
        <f t="shared" si="0"/>
        <v>182.30723977947298</v>
      </c>
      <c r="I32" s="10">
        <f t="shared" si="1"/>
        <v>60.000000000000007</v>
      </c>
      <c r="J32" s="10">
        <f t="shared" si="2"/>
        <v>42.30723977947298</v>
      </c>
      <c r="K32" s="15">
        <f t="shared" si="3"/>
        <v>24684.738006166364</v>
      </c>
      <c r="L32" s="57"/>
      <c r="M32" s="30"/>
      <c r="O32" s="61">
        <v>42753</v>
      </c>
      <c r="P32" s="72">
        <v>11557.5</v>
      </c>
      <c r="Q32" s="36">
        <v>11586.5</v>
      </c>
      <c r="S32" s="61">
        <v>42753</v>
      </c>
      <c r="T32" s="72">
        <v>19234</v>
      </c>
      <c r="U32" s="36">
        <v>19280</v>
      </c>
      <c r="W32" s="61">
        <v>42753</v>
      </c>
      <c r="X32" s="72">
        <v>9405.9</v>
      </c>
      <c r="Y32" s="36">
        <v>9426</v>
      </c>
      <c r="AA32" s="61">
        <v>42753</v>
      </c>
      <c r="AB32" s="72">
        <v>7163</v>
      </c>
      <c r="AC32" s="36">
        <v>7150.5</v>
      </c>
      <c r="AE32" s="61">
        <v>42753</v>
      </c>
      <c r="AF32" s="72">
        <v>4853.5</v>
      </c>
      <c r="AG32" s="36">
        <v>4875.5</v>
      </c>
      <c r="AI32" s="84">
        <v>42753</v>
      </c>
      <c r="AJ32" s="82">
        <v>34441.225874705488</v>
      </c>
      <c r="AK32" s="10">
        <v>19500.87687404294</v>
      </c>
      <c r="AL32" s="10">
        <v>17330.140740341099</v>
      </c>
      <c r="AM32" s="10">
        <v>13681.261139136663</v>
      </c>
      <c r="AN32" s="15">
        <v>24684.738006166364</v>
      </c>
    </row>
    <row r="33" spans="2:52" s="4" customFormat="1" ht="12" customHeight="1" x14ac:dyDescent="0.2">
      <c r="B33" s="28"/>
      <c r="C33" s="38"/>
      <c r="D33" s="61">
        <f>IF(Market="DAX",$O33,IF(Market="FTSEMIB",$S33,IF(Market="IBEX",$W33,IF(Market="UK",$AA33,$AE33))))</f>
        <v>42752</v>
      </c>
      <c r="E33" s="8">
        <f>IF(Market="DAX",$P33,IF(Market="FTSEMIB",$T33,IF(Market="IBEX",$X33,IF(Market="UK",$AB33,$AF33))))</f>
        <v>4860</v>
      </c>
      <c r="F33" s="8">
        <f>IF(Market="DAX",$Q33,IF(Market="FTSEMIB",$U33,IF(Market="IBEX",$Y33,IF(Market="UK",$AC33,$AG33))))</f>
        <v>4876.5</v>
      </c>
      <c r="G33" s="9">
        <f t="shared" si="4"/>
        <v>3.3950617283950617E-3</v>
      </c>
      <c r="H33" s="10">
        <f t="shared" si="0"/>
        <v>159.55224688265807</v>
      </c>
      <c r="I33" s="10">
        <f t="shared" si="1"/>
        <v>60.000000000000007</v>
      </c>
      <c r="J33" s="10">
        <f t="shared" si="2"/>
        <v>19.552246882658068</v>
      </c>
      <c r="K33" s="15">
        <f t="shared" si="3"/>
        <v>24642.430766386893</v>
      </c>
      <c r="L33" s="57"/>
      <c r="M33" s="30"/>
      <c r="O33" s="61">
        <v>42752</v>
      </c>
      <c r="P33" s="72">
        <v>11562.5</v>
      </c>
      <c r="Q33" s="36">
        <v>11539</v>
      </c>
      <c r="S33" s="61">
        <v>42752</v>
      </c>
      <c r="T33" s="72">
        <v>19195</v>
      </c>
      <c r="U33" s="36">
        <v>19135</v>
      </c>
      <c r="W33" s="61">
        <v>42752</v>
      </c>
      <c r="X33" s="72">
        <v>9406.7000000000007</v>
      </c>
      <c r="Y33" s="36">
        <v>9370</v>
      </c>
      <c r="AA33" s="61">
        <v>42752</v>
      </c>
      <c r="AB33" s="72">
        <v>7258</v>
      </c>
      <c r="AC33" s="36">
        <v>7250.5</v>
      </c>
      <c r="AE33" s="61">
        <v>42752</v>
      </c>
      <c r="AF33" s="72">
        <v>4860</v>
      </c>
      <c r="AG33" s="36">
        <v>4876.5</v>
      </c>
      <c r="AI33" s="84">
        <v>42752</v>
      </c>
      <c r="AJ33" s="82">
        <v>34426.495830208805</v>
      </c>
      <c r="AK33" s="10">
        <v>19499.397477308961</v>
      </c>
      <c r="AL33" s="10">
        <v>17340.16077917349</v>
      </c>
      <c r="AM33" s="10">
        <v>13711.667551291177</v>
      </c>
      <c r="AN33" s="15">
        <v>24642.430766386893</v>
      </c>
    </row>
    <row r="34" spans="2:52" s="4" customFormat="1" ht="12" customHeight="1" x14ac:dyDescent="0.2">
      <c r="B34" s="28"/>
      <c r="C34" s="38"/>
      <c r="D34" s="61">
        <f>IF(Market="DAX",$O34,IF(Market="FTSEMIB",$S34,IF(Market="IBEX",$W34,IF(Market="UK",$AA34,$AE34))))</f>
        <v>42751</v>
      </c>
      <c r="E34" s="8">
        <f>IF(Market="DAX",$P34,IF(Market="FTSEMIB",$T34,IF(Market="IBEX",$X34,IF(Market="UK",$AB34,$AF34))))</f>
        <v>4882</v>
      </c>
      <c r="F34" s="8">
        <f>IF(Market="DAX",$Q34,IF(Market="FTSEMIB",$U34,IF(Market="IBEX",$Y34,IF(Market="UK",$AC34,$AG34))))</f>
        <v>4893</v>
      </c>
      <c r="G34" s="9">
        <f t="shared" si="4"/>
        <v>2.2531749283080703E-3</v>
      </c>
      <c r="H34" s="10">
        <f t="shared" si="0"/>
        <v>136.71451088091823</v>
      </c>
      <c r="I34" s="10">
        <f t="shared" si="1"/>
        <v>60.000000000000007</v>
      </c>
      <c r="J34" s="10">
        <f t="shared" si="2"/>
        <v>-3.2854891190817739</v>
      </c>
      <c r="K34" s="15">
        <f t="shared" si="3"/>
        <v>24622.878519504236</v>
      </c>
      <c r="L34" s="57"/>
      <c r="M34" s="30"/>
      <c r="O34" s="61">
        <v>42751</v>
      </c>
      <c r="P34" s="72">
        <v>11619</v>
      </c>
      <c r="Q34" s="36">
        <v>11564</v>
      </c>
      <c r="S34" s="61">
        <v>42751</v>
      </c>
      <c r="T34" s="72">
        <v>19429</v>
      </c>
      <c r="U34" s="36">
        <v>19365</v>
      </c>
      <c r="W34" s="61">
        <v>42751</v>
      </c>
      <c r="X34" s="72">
        <v>9501.7000000000007</v>
      </c>
      <c r="Y34" s="36">
        <v>9432</v>
      </c>
      <c r="AA34" s="61">
        <v>42751</v>
      </c>
      <c r="AB34" s="72">
        <v>7265.5</v>
      </c>
      <c r="AC34" s="36">
        <v>7273</v>
      </c>
      <c r="AE34" s="61">
        <v>42751</v>
      </c>
      <c r="AF34" s="72">
        <v>4882</v>
      </c>
      <c r="AG34" s="36">
        <v>4893</v>
      </c>
      <c r="AI34" s="84">
        <v>42751</v>
      </c>
      <c r="AJ34" s="82">
        <v>34435.603822321093</v>
      </c>
      <c r="AK34" s="10">
        <v>19483.233764523669</v>
      </c>
      <c r="AL34" s="10">
        <v>17314.890460208295</v>
      </c>
      <c r="AM34" s="10">
        <v>13746.988263356732</v>
      </c>
      <c r="AN34" s="15">
        <v>24622.878519504236</v>
      </c>
    </row>
    <row r="35" spans="2:52" s="4" customFormat="1" ht="12" customHeight="1" x14ac:dyDescent="0.2">
      <c r="B35" s="28"/>
      <c r="C35" s="38"/>
      <c r="D35" s="61">
        <f>IF(Market="DAX",$O35,IF(Market="FTSEMIB",$S35,IF(Market="IBEX",$W35,IF(Market="UK",$AA35,$AE35))))</f>
        <v>42748</v>
      </c>
      <c r="E35" s="8">
        <f>IF(Market="DAX",$P35,IF(Market="FTSEMIB",$T35,IF(Market="IBEX",$X35,IF(Market="UK",$AB35,$AF35))))</f>
        <v>4921.5</v>
      </c>
      <c r="F35" s="8">
        <f>IF(Market="DAX",$Q35,IF(Market="FTSEMIB",$U35,IF(Market="IBEX",$Y35,IF(Market="UK",$AC35,$AG35))))</f>
        <v>4894.5</v>
      </c>
      <c r="G35" s="9">
        <f t="shared" si="4"/>
        <v>-5.4861322767448947E-3</v>
      </c>
      <c r="H35" s="10">
        <f t="shared" si="0"/>
        <v>60.000000000000007</v>
      </c>
      <c r="I35" s="10">
        <f t="shared" si="1"/>
        <v>201.37365784965471</v>
      </c>
      <c r="J35" s="10">
        <f t="shared" si="2"/>
        <v>61.373657849654705</v>
      </c>
      <c r="K35" s="15">
        <f t="shared" si="3"/>
        <v>24626.164008623316</v>
      </c>
      <c r="L35" s="57"/>
      <c r="M35" s="30"/>
      <c r="O35" s="61">
        <v>42748</v>
      </c>
      <c r="P35" s="72">
        <v>11526</v>
      </c>
      <c r="Q35" s="36">
        <v>11574</v>
      </c>
      <c r="S35" s="61">
        <v>42748</v>
      </c>
      <c r="T35" s="72">
        <v>19106</v>
      </c>
      <c r="U35" s="36">
        <v>19245</v>
      </c>
      <c r="W35" s="61">
        <v>42748</v>
      </c>
      <c r="X35" s="72">
        <v>9410.5</v>
      </c>
      <c r="Y35" s="36">
        <v>9449</v>
      </c>
      <c r="AA35" s="61">
        <v>42748</v>
      </c>
      <c r="AB35" s="72">
        <v>7231</v>
      </c>
      <c r="AC35" s="36">
        <v>7263.5</v>
      </c>
      <c r="AE35" s="61">
        <v>42748</v>
      </c>
      <c r="AF35" s="72">
        <v>4921.5</v>
      </c>
      <c r="AG35" s="36">
        <v>4894.5</v>
      </c>
      <c r="AI35" s="84">
        <v>42748</v>
      </c>
      <c r="AJ35" s="82">
        <v>34309.652138180827</v>
      </c>
      <c r="AK35" s="10">
        <v>19463.705432333663</v>
      </c>
      <c r="AL35" s="10">
        <v>17220.939042230693</v>
      </c>
      <c r="AM35" s="10">
        <v>13782.308975422287</v>
      </c>
      <c r="AN35" s="15">
        <v>24626.164008623316</v>
      </c>
    </row>
    <row r="36" spans="2:52" s="4" customFormat="1" ht="12" customHeight="1" x14ac:dyDescent="0.2">
      <c r="B36" s="28"/>
      <c r="C36" s="38"/>
      <c r="D36" s="61">
        <f>IF(Market="DAX",$O36,IF(Market="FTSEMIB",$S36,IF(Market="IBEX",$W36,IF(Market="UK",$AA36,$AE36))))</f>
        <v>42747</v>
      </c>
      <c r="E36" s="8">
        <f>IF(Market="DAX",$P36,IF(Market="FTSEMIB",$T36,IF(Market="IBEX",$X36,IF(Market="UK",$AB36,$AF36))))</f>
        <v>4863</v>
      </c>
      <c r="F36" s="8">
        <f>IF(Market="DAX",$Q36,IF(Market="FTSEMIB",$U36,IF(Market="IBEX",$Y36,IF(Market="UK",$AC36,$AG36))))</f>
        <v>4878.5</v>
      </c>
      <c r="G36" s="9">
        <f t="shared" si="4"/>
        <v>3.187332922064569E-3</v>
      </c>
      <c r="H36" s="10">
        <f t="shared" si="0"/>
        <v>155.3976707560482</v>
      </c>
      <c r="I36" s="10">
        <f t="shared" si="1"/>
        <v>60.000000000000007</v>
      </c>
      <c r="J36" s="10">
        <f t="shared" si="2"/>
        <v>15.3976707560482</v>
      </c>
      <c r="K36" s="15">
        <f t="shared" si="3"/>
        <v>24564.790350773663</v>
      </c>
      <c r="L36" s="57"/>
      <c r="M36" s="30"/>
      <c r="O36" s="61">
        <v>42747</v>
      </c>
      <c r="P36" s="72">
        <v>11637</v>
      </c>
      <c r="Q36" s="36">
        <v>11618</v>
      </c>
      <c r="S36" s="61">
        <v>42747</v>
      </c>
      <c r="T36" s="72">
        <v>19415</v>
      </c>
      <c r="U36" s="36">
        <v>19340</v>
      </c>
      <c r="W36" s="61">
        <v>42747</v>
      </c>
      <c r="X36" s="72">
        <v>9391.2000000000007</v>
      </c>
      <c r="Y36" s="36">
        <v>9382</v>
      </c>
      <c r="AA36" s="61">
        <v>42747</v>
      </c>
      <c r="AB36" s="72">
        <v>7223</v>
      </c>
      <c r="AC36" s="36">
        <v>7234</v>
      </c>
      <c r="AE36" s="61">
        <v>42747</v>
      </c>
      <c r="AF36" s="72">
        <v>4863</v>
      </c>
      <c r="AG36" s="36">
        <v>4878.5</v>
      </c>
      <c r="AI36" s="84">
        <v>42747</v>
      </c>
      <c r="AJ36" s="82">
        <v>34212.156869041231</v>
      </c>
      <c r="AK36" s="10">
        <v>19364.553969682096</v>
      </c>
      <c r="AL36" s="10">
        <v>17191.874717852457</v>
      </c>
      <c r="AM36" s="10">
        <v>13675.242461036036</v>
      </c>
      <c r="AN36" s="15">
        <v>24564.790350773663</v>
      </c>
    </row>
    <row r="37" spans="2:52" s="4" customFormat="1" ht="12" customHeight="1" x14ac:dyDescent="0.2">
      <c r="B37" s="28"/>
      <c r="C37" s="38"/>
      <c r="D37" s="61">
        <f>IF(Market="DAX",$O37,IF(Market="FTSEMIB",$S37,IF(Market="IBEX",$W37,IF(Market="UK",$AA37,$AE37))))</f>
        <v>42746</v>
      </c>
      <c r="E37" s="8">
        <f>IF(Market="DAX",$P37,IF(Market="FTSEMIB",$T37,IF(Market="IBEX",$X37,IF(Market="UK",$AB37,$AF37))))</f>
        <v>4888</v>
      </c>
      <c r="F37" s="8">
        <f>IF(Market="DAX",$Q37,IF(Market="FTSEMIB",$U37,IF(Market="IBEX",$Y37,IF(Market="UK",$AC37,$AG37))))</f>
        <v>4887.5</v>
      </c>
      <c r="G37" s="9">
        <f t="shared" si="4"/>
        <v>-1.0229132569558102E-4</v>
      </c>
      <c r="H37" s="10">
        <f t="shared" si="0"/>
        <v>89.60518580084522</v>
      </c>
      <c r="I37" s="10">
        <f t="shared" si="1"/>
        <v>93.696838828668461</v>
      </c>
      <c r="J37" s="10">
        <f t="shared" si="2"/>
        <v>-16.697975370486319</v>
      </c>
      <c r="K37" s="15">
        <f t="shared" si="3"/>
        <v>24549.392680017616</v>
      </c>
      <c r="L37" s="57"/>
      <c r="M37" s="30"/>
      <c r="O37" s="61">
        <v>42746</v>
      </c>
      <c r="P37" s="72">
        <v>11585</v>
      </c>
      <c r="Q37" s="36">
        <v>11575</v>
      </c>
      <c r="S37" s="61">
        <v>42746</v>
      </c>
      <c r="T37" s="72">
        <v>19362</v>
      </c>
      <c r="U37" s="36">
        <v>19370</v>
      </c>
      <c r="W37" s="61">
        <v>42746</v>
      </c>
      <c r="X37" s="72">
        <v>9462</v>
      </c>
      <c r="Y37" s="36">
        <v>9455</v>
      </c>
      <c r="AA37" s="61">
        <v>42746</v>
      </c>
      <c r="AB37" s="72">
        <v>7216.5</v>
      </c>
      <c r="AC37" s="36">
        <v>7205</v>
      </c>
      <c r="AE37" s="61">
        <v>42746</v>
      </c>
      <c r="AF37" s="72">
        <v>4888</v>
      </c>
      <c r="AG37" s="36">
        <v>4887.5</v>
      </c>
      <c r="AI37" s="84">
        <v>42746</v>
      </c>
      <c r="AJ37" s="82">
        <v>34233.616096509046</v>
      </c>
      <c r="AK37" s="10">
        <v>19333.64668654717</v>
      </c>
      <c r="AL37" s="10">
        <v>17217.393059160273</v>
      </c>
      <c r="AM37" s="10">
        <v>13710.563173101591</v>
      </c>
      <c r="AN37" s="15">
        <v>24549.392680017616</v>
      </c>
    </row>
    <row r="38" spans="2:52" s="4" customFormat="1" ht="12" customHeight="1" x14ac:dyDescent="0.2">
      <c r="B38" s="28"/>
      <c r="C38" s="38"/>
      <c r="D38" s="61">
        <f>IF(Market="DAX",$O38,IF(Market="FTSEMIB",$S38,IF(Market="IBEX",$W38,IF(Market="UK",$AA38,$AE38))))</f>
        <v>42745</v>
      </c>
      <c r="E38" s="8">
        <f>IF(Market="DAX",$P38,IF(Market="FTSEMIB",$T38,IF(Market="IBEX",$X38,IF(Market="UK",$AB38,$AF38))))</f>
        <v>4887</v>
      </c>
      <c r="F38" s="8">
        <f>IF(Market="DAX",$Q38,IF(Market="FTSEMIB",$U38,IF(Market="IBEX",$Y38,IF(Market="UK",$AC38,$AG38))))</f>
        <v>4880.5</v>
      </c>
      <c r="G38" s="9">
        <f t="shared" si="4"/>
        <v>-1.3300593411090648E-3</v>
      </c>
      <c r="H38" s="10">
        <f t="shared" si="0"/>
        <v>65.04982549257555</v>
      </c>
      <c r="I38" s="10">
        <f t="shared" si="1"/>
        <v>118.25219913693813</v>
      </c>
      <c r="J38" s="10">
        <f t="shared" si="2"/>
        <v>-16.697975370486319</v>
      </c>
      <c r="K38" s="15">
        <f t="shared" si="3"/>
        <v>24566.090655388103</v>
      </c>
      <c r="L38" s="57"/>
      <c r="M38" s="30"/>
      <c r="O38" s="61">
        <v>42745</v>
      </c>
      <c r="P38" s="72">
        <v>11565</v>
      </c>
      <c r="Q38" s="36">
        <v>11544</v>
      </c>
      <c r="S38" s="61">
        <v>42745</v>
      </c>
      <c r="T38" s="72">
        <v>19314</v>
      </c>
      <c r="U38" s="36">
        <v>19360</v>
      </c>
      <c r="W38" s="61">
        <v>42745</v>
      </c>
      <c r="X38" s="72">
        <v>9490.1</v>
      </c>
      <c r="Y38" s="36">
        <v>9497</v>
      </c>
      <c r="AA38" s="61">
        <v>42745</v>
      </c>
      <c r="AB38" s="72">
        <v>7175.5</v>
      </c>
      <c r="AC38" s="36">
        <v>7169</v>
      </c>
      <c r="AE38" s="61">
        <v>42745</v>
      </c>
      <c r="AF38" s="72">
        <v>4887</v>
      </c>
      <c r="AG38" s="36">
        <v>4880.5</v>
      </c>
      <c r="AI38" s="84">
        <v>42745</v>
      </c>
      <c r="AJ38" s="82">
        <v>34255.07532397686</v>
      </c>
      <c r="AK38" s="10">
        <v>19346.351821539229</v>
      </c>
      <c r="AL38" s="10">
        <v>17242.911400468089</v>
      </c>
      <c r="AM38" s="10">
        <v>13745.883885167146</v>
      </c>
      <c r="AN38" s="15">
        <v>24566.090655388103</v>
      </c>
    </row>
    <row r="39" spans="2:52" s="4" customFormat="1" ht="12" customHeight="1" x14ac:dyDescent="0.2">
      <c r="B39" s="28"/>
      <c r="C39" s="38"/>
      <c r="D39" s="61">
        <f>IF(Market="DAX",$O39,IF(Market="FTSEMIB",$S39,IF(Market="IBEX",$W39,IF(Market="UK",$AA39,$AE39))))</f>
        <v>42744</v>
      </c>
      <c r="E39" s="8">
        <f>IF(Market="DAX",$P39,IF(Market="FTSEMIB",$T39,IF(Market="IBEX",$X39,IF(Market="UK",$AB39,$AF39))))</f>
        <v>4886.5</v>
      </c>
      <c r="F39" s="8">
        <f>IF(Market="DAX",$Q39,IF(Market="FTSEMIB",$U39,IF(Market="IBEX",$Y39,IF(Market="UK",$AC39,$AG39))))</f>
        <v>4920</v>
      </c>
      <c r="G39" s="9">
        <f t="shared" si="4"/>
        <v>6.8556226337869643E-3</v>
      </c>
      <c r="H39" s="10">
        <f t="shared" si="0"/>
        <v>228.76346499049609</v>
      </c>
      <c r="I39" s="10">
        <f t="shared" si="1"/>
        <v>60.000000000000007</v>
      </c>
      <c r="J39" s="10">
        <f t="shared" si="2"/>
        <v>88.763464990496118</v>
      </c>
      <c r="K39" s="15">
        <f t="shared" si="3"/>
        <v>24582.78863075859</v>
      </c>
      <c r="L39" s="57"/>
      <c r="M39" s="30"/>
      <c r="O39" s="61">
        <v>42744</v>
      </c>
      <c r="P39" s="72">
        <v>11591.5</v>
      </c>
      <c r="Q39" s="36">
        <v>11630</v>
      </c>
      <c r="S39" s="61">
        <v>42744</v>
      </c>
      <c r="T39" s="72">
        <v>19630</v>
      </c>
      <c r="U39" s="36">
        <v>19705</v>
      </c>
      <c r="W39" s="61">
        <v>42744</v>
      </c>
      <c r="X39" s="72">
        <v>9500.9</v>
      </c>
      <c r="Y39" s="36">
        <v>9524</v>
      </c>
      <c r="AA39" s="61">
        <v>42744</v>
      </c>
      <c r="AB39" s="72">
        <v>7137.5</v>
      </c>
      <c r="AC39" s="36">
        <v>7165</v>
      </c>
      <c r="AE39" s="61">
        <v>42744</v>
      </c>
      <c r="AF39" s="72">
        <v>4886.5</v>
      </c>
      <c r="AG39" s="36">
        <v>4920</v>
      </c>
      <c r="AI39" s="84">
        <v>42744</v>
      </c>
      <c r="AJ39" s="82">
        <v>34275.013757425419</v>
      </c>
      <c r="AK39" s="10">
        <v>19345.070548297968</v>
      </c>
      <c r="AL39" s="10">
        <v>17268.429741775904</v>
      </c>
      <c r="AM39" s="10">
        <v>13781.204597232701</v>
      </c>
      <c r="AN39" s="15">
        <v>24582.78863075859</v>
      </c>
    </row>
    <row r="40" spans="2:52" s="4" customFormat="1" ht="12" customHeight="1" x14ac:dyDescent="0.2">
      <c r="B40" s="28"/>
      <c r="C40" s="38"/>
      <c r="D40" s="61">
        <f>IF(Market="DAX",$O40,IF(Market="FTSEMIB",$S40,IF(Market="IBEX",$W40,IF(Market="UK",$AA40,$AE40))))</f>
        <v>42741</v>
      </c>
      <c r="E40" s="8">
        <f>IF(Market="DAX",$P40,IF(Market="FTSEMIB",$T40,IF(Market="IBEX",$X40,IF(Market="UK",$AB40,$AF40))))</f>
        <v>4909</v>
      </c>
      <c r="F40" s="8">
        <f>IF(Market="DAX",$Q40,IF(Market="FTSEMIB",$U40,IF(Market="IBEX",$Y40,IF(Market="UK",$AC40,$AG40))))</f>
        <v>4893.5</v>
      </c>
      <c r="G40" s="9">
        <f t="shared" si="4"/>
        <v>-3.1574658789977591E-3</v>
      </c>
      <c r="H40" s="10">
        <f t="shared" si="0"/>
        <v>60.000000000000007</v>
      </c>
      <c r="I40" s="10">
        <f t="shared" si="1"/>
        <v>154.80032989471201</v>
      </c>
      <c r="J40" s="10">
        <f t="shared" si="2"/>
        <v>14.800329894712007</v>
      </c>
      <c r="K40" s="15">
        <f t="shared" si="3"/>
        <v>24494.025165768093</v>
      </c>
      <c r="L40" s="57"/>
      <c r="M40" s="30"/>
      <c r="O40" s="61">
        <v>42741</v>
      </c>
      <c r="P40" s="72">
        <v>11570.5</v>
      </c>
      <c r="Q40" s="36">
        <v>11564.5</v>
      </c>
      <c r="S40" s="61">
        <v>42741</v>
      </c>
      <c r="T40" s="72">
        <v>19570</v>
      </c>
      <c r="U40" s="36">
        <v>19650</v>
      </c>
      <c r="W40" s="61">
        <v>42741</v>
      </c>
      <c r="X40" s="72">
        <v>9470.5</v>
      </c>
      <c r="Y40" s="36">
        <v>9472</v>
      </c>
      <c r="AA40" s="61">
        <v>42741</v>
      </c>
      <c r="AB40" s="72">
        <v>7124</v>
      </c>
      <c r="AC40" s="36">
        <v>7130.5</v>
      </c>
      <c r="AE40" s="61">
        <v>42741</v>
      </c>
      <c r="AF40" s="72">
        <v>4909</v>
      </c>
      <c r="AG40" s="36">
        <v>4893.5</v>
      </c>
      <c r="AI40" s="84">
        <v>42741</v>
      </c>
      <c r="AJ40" s="82">
        <v>34219.673406098722</v>
      </c>
      <c r="AK40" s="10">
        <v>19315.009463221406</v>
      </c>
      <c r="AL40" s="10">
        <v>17272.56194024823</v>
      </c>
      <c r="AM40" s="10">
        <v>13706.220469902957</v>
      </c>
      <c r="AN40" s="15">
        <v>24494.025165768093</v>
      </c>
    </row>
    <row r="41" spans="2:52" s="4" customFormat="1" ht="12" customHeight="1" x14ac:dyDescent="0.2">
      <c r="B41" s="28"/>
      <c r="C41" s="38"/>
      <c r="D41" s="61">
        <f>IF(Market="DAX",$O41,IF(Market="FTSEMIB",$S41,IF(Market="IBEX",$W41,IF(Market="UK",$AA41,$AE41))))</f>
        <v>42740</v>
      </c>
      <c r="E41" s="8">
        <f>IF(Market="DAX",$P41,IF(Market="FTSEMIB",$T41,IF(Market="IBEX",$X41,IF(Market="UK",$AB41,$AF41))))</f>
        <v>4900</v>
      </c>
      <c r="F41" s="8">
        <f>IF(Market="DAX",$Q41,IF(Market="FTSEMIB",$U41,IF(Market="IBEX",$Y41,IF(Market="UK",$AC41,$AG41))))</f>
        <v>4890</v>
      </c>
      <c r="G41" s="9">
        <f t="shared" si="4"/>
        <v>-2.0408163265306124E-3</v>
      </c>
      <c r="H41" s="10">
        <f t="shared" si="0"/>
        <v>60.000000000000007</v>
      </c>
      <c r="I41" s="10">
        <f t="shared" si="1"/>
        <v>132.46733884536908</v>
      </c>
      <c r="J41" s="10">
        <f t="shared" si="2"/>
        <v>-7.5326611546309152</v>
      </c>
      <c r="K41" s="15">
        <f t="shared" si="3"/>
        <v>24479.224835873381</v>
      </c>
      <c r="L41" s="57"/>
      <c r="M41" s="30"/>
      <c r="O41" s="61">
        <v>42740</v>
      </c>
      <c r="P41" s="72">
        <v>11572.5</v>
      </c>
      <c r="Q41" s="36">
        <v>11548</v>
      </c>
      <c r="S41" s="61">
        <v>42740</v>
      </c>
      <c r="T41" s="72">
        <v>19557</v>
      </c>
      <c r="U41" s="36">
        <v>19535</v>
      </c>
      <c r="W41" s="61">
        <v>42740</v>
      </c>
      <c r="X41" s="72">
        <v>9423.6</v>
      </c>
      <c r="Y41" s="36">
        <v>9405</v>
      </c>
      <c r="AA41" s="61">
        <v>42740</v>
      </c>
      <c r="AB41" s="72">
        <v>7120</v>
      </c>
      <c r="AC41" s="36">
        <v>7133.5</v>
      </c>
      <c r="AE41" s="61">
        <v>42740</v>
      </c>
      <c r="AF41" s="72">
        <v>4900</v>
      </c>
      <c r="AG41" s="36">
        <v>4890</v>
      </c>
      <c r="AI41" s="84">
        <v>42740</v>
      </c>
      <c r="AJ41" s="82">
        <v>34241.132633566536</v>
      </c>
      <c r="AK41" s="10">
        <v>19279.604238177835</v>
      </c>
      <c r="AL41" s="10">
        <v>17298.080281556046</v>
      </c>
      <c r="AM41" s="10">
        <v>13741.541181968512</v>
      </c>
      <c r="AN41" s="15">
        <v>24479.224835873381</v>
      </c>
    </row>
    <row r="42" spans="2:52" s="4" customFormat="1" ht="12" customHeight="1" x14ac:dyDescent="0.2">
      <c r="B42" s="28"/>
      <c r="C42" s="38"/>
      <c r="D42" s="61">
        <f>IF(Market="DAX",$O42,IF(Market="FTSEMIB",$S42,IF(Market="IBEX",$W42,IF(Market="UK",$AA42,$AE42))))</f>
        <v>42739</v>
      </c>
      <c r="E42" s="8">
        <f>IF(Market="DAX",$P42,IF(Market="FTSEMIB",$T42,IF(Market="IBEX",$X42,IF(Market="UK",$AB42,$AF42))))</f>
        <v>4898.5</v>
      </c>
      <c r="F42" s="8">
        <f>IF(Market="DAX",$Q42,IF(Market="FTSEMIB",$U42,IF(Market="IBEX",$Y42,IF(Market="UK",$AC42,$AG42))))</f>
        <v>4912.5</v>
      </c>
      <c r="G42" s="9">
        <f t="shared" si="4"/>
        <v>2.8580177605389404E-3</v>
      </c>
      <c r="H42" s="10">
        <f t="shared" si="0"/>
        <v>148.81136752553564</v>
      </c>
      <c r="I42" s="10">
        <f t="shared" si="1"/>
        <v>60.000000000000007</v>
      </c>
      <c r="J42" s="10">
        <f t="shared" si="2"/>
        <v>8.8113675255356441</v>
      </c>
      <c r="K42" s="15">
        <f t="shared" si="3"/>
        <v>24486.757497028011</v>
      </c>
      <c r="L42" s="57"/>
      <c r="M42" s="30"/>
      <c r="O42" s="61">
        <v>42739</v>
      </c>
      <c r="P42" s="72">
        <v>11579</v>
      </c>
      <c r="Q42" s="36">
        <v>11597</v>
      </c>
      <c r="S42" s="61">
        <v>42739</v>
      </c>
      <c r="T42" s="72">
        <v>19541</v>
      </c>
      <c r="U42" s="36">
        <v>19650</v>
      </c>
      <c r="W42" s="61">
        <v>42739</v>
      </c>
      <c r="X42" s="72">
        <v>9465.2999999999993</v>
      </c>
      <c r="Y42" s="36">
        <v>9500</v>
      </c>
      <c r="AA42" s="61">
        <v>42739</v>
      </c>
      <c r="AB42" s="72">
        <v>7111.5</v>
      </c>
      <c r="AC42" s="36">
        <v>7129.5</v>
      </c>
      <c r="AE42" s="61">
        <v>42739</v>
      </c>
      <c r="AF42" s="72">
        <v>4898.5</v>
      </c>
      <c r="AG42" s="36">
        <v>4912.5</v>
      </c>
      <c r="AI42" s="84">
        <v>42739</v>
      </c>
      <c r="AJ42" s="82">
        <v>34246.007851102557</v>
      </c>
      <c r="AK42" s="10">
        <v>19292.309373169894</v>
      </c>
      <c r="AL42" s="10">
        <v>17311.364092474818</v>
      </c>
      <c r="AM42" s="10">
        <v>13764.398167214773</v>
      </c>
      <c r="AN42" s="15">
        <v>24486.757497028011</v>
      </c>
    </row>
    <row r="43" spans="2:52" s="4" customFormat="1" ht="12" customHeight="1" x14ac:dyDescent="0.2">
      <c r="B43" s="28"/>
      <c r="C43" s="38"/>
      <c r="D43" s="61">
        <f>IF(Market="DAX",$O43,IF(Market="FTSEMIB",$S43,IF(Market="IBEX",$W43,IF(Market="UK",$AA43,$AE43))))</f>
        <v>42738</v>
      </c>
      <c r="E43" s="8">
        <f>IF(Market="DAX",$P43,IF(Market="FTSEMIB",$T43,IF(Market="IBEX",$X43,IF(Market="UK",$AB43,$AF43))))</f>
        <v>4898</v>
      </c>
      <c r="F43" s="8">
        <f>IF(Market="DAX",$Q43,IF(Market="FTSEMIB",$U43,IF(Market="IBEX",$Y43,IF(Market="UK",$AC43,$AG43))))</f>
        <v>4889.5</v>
      </c>
      <c r="G43" s="9">
        <f t="shared" si="4"/>
        <v>-1.7354022049816252E-3</v>
      </c>
      <c r="H43" s="10">
        <f t="shared" si="0"/>
        <v>60.000000000000007</v>
      </c>
      <c r="I43" s="10">
        <f t="shared" si="1"/>
        <v>126.35905641438933</v>
      </c>
      <c r="J43" s="10">
        <f t="shared" si="2"/>
        <v>-13.640943585610671</v>
      </c>
      <c r="K43" s="15">
        <f t="shared" si="3"/>
        <v>24477.946129502474</v>
      </c>
      <c r="L43" s="57"/>
      <c r="M43" s="30"/>
      <c r="O43" s="61">
        <v>42738</v>
      </c>
      <c r="P43" s="72">
        <v>11585.5</v>
      </c>
      <c r="Q43" s="36">
        <v>11610</v>
      </c>
      <c r="S43" s="61">
        <v>42738</v>
      </c>
      <c r="T43" s="72">
        <v>19520</v>
      </c>
      <c r="U43" s="36">
        <v>19635</v>
      </c>
      <c r="W43" s="61">
        <v>42738</v>
      </c>
      <c r="X43" s="72">
        <v>9386.6</v>
      </c>
      <c r="Y43" s="36">
        <v>9423</v>
      </c>
      <c r="AA43" s="61">
        <v>42738</v>
      </c>
      <c r="AB43" s="72">
        <v>7066.5</v>
      </c>
      <c r="AC43" s="36">
        <v>7069.5</v>
      </c>
      <c r="AE43" s="61">
        <v>42738</v>
      </c>
      <c r="AF43" s="72">
        <v>4898</v>
      </c>
      <c r="AG43" s="36">
        <v>4889.5</v>
      </c>
      <c r="AI43" s="84">
        <v>42738</v>
      </c>
      <c r="AJ43" s="82">
        <v>34267.467078570371</v>
      </c>
      <c r="AK43" s="10">
        <v>19227.101631572223</v>
      </c>
      <c r="AL43" s="10">
        <v>17290.802818980097</v>
      </c>
      <c r="AM43" s="10">
        <v>13755.502944255777</v>
      </c>
      <c r="AN43" s="15">
        <v>24477.946129502474</v>
      </c>
    </row>
    <row r="44" spans="2:52" s="4" customFormat="1" ht="12" customHeight="1" x14ac:dyDescent="0.2">
      <c r="B44" s="28"/>
      <c r="C44" s="38"/>
      <c r="D44" s="61">
        <f>IF(Market="DAX",$O44,IF(Market="FTSEMIB",$S44,IF(Market="IBEX",$W44,IF(Market="UK",$AA44,$AE44))))</f>
        <v>42737</v>
      </c>
      <c r="E44" s="8">
        <f>IF(Market="DAX",$P44,IF(Market="FTSEMIB",$T44,IF(Market="IBEX",$X44,IF(Market="UK",$AB44,$AF44))))</f>
        <v>4882.5</v>
      </c>
      <c r="F44" s="8">
        <f>IF(Market="DAX",$Q44,IF(Market="FTSEMIB",$U44,IF(Market="IBEX",$Y44,IF(Market="UK",$AC44,$AG44))))</f>
        <v>4846</v>
      </c>
      <c r="G44" s="9">
        <f t="shared" si="4"/>
        <v>-7.4756784434203789E-3</v>
      </c>
      <c r="H44" s="10">
        <f t="shared" si="0"/>
        <v>60.000000000000007</v>
      </c>
      <c r="I44" s="10">
        <f t="shared" si="1"/>
        <v>241.16458118316439</v>
      </c>
      <c r="J44" s="10">
        <f t="shared" si="2"/>
        <v>101.16458118316439</v>
      </c>
      <c r="K44" s="15">
        <f t="shared" si="3"/>
        <v>24491.587073088085</v>
      </c>
      <c r="L44" s="57"/>
      <c r="M44" s="30"/>
      <c r="O44" s="61">
        <v>42737</v>
      </c>
      <c r="P44" s="72">
        <v>11465</v>
      </c>
      <c r="Q44" s="36">
        <v>11425</v>
      </c>
      <c r="S44" s="61">
        <v>42737</v>
      </c>
      <c r="T44" s="72">
        <v>19205</v>
      </c>
      <c r="U44" s="36">
        <v>19135</v>
      </c>
      <c r="W44" s="61">
        <v>42737</v>
      </c>
      <c r="X44" s="72">
        <v>9313.4</v>
      </c>
      <c r="Y44" s="36">
        <v>9296</v>
      </c>
      <c r="AA44" s="61">
        <v>42737</v>
      </c>
      <c r="AB44" s="72">
        <v>7050</v>
      </c>
      <c r="AC44" s="36">
        <v>7034</v>
      </c>
      <c r="AE44" s="61">
        <v>42737</v>
      </c>
      <c r="AF44" s="72">
        <v>4882.5</v>
      </c>
      <c r="AG44" s="36">
        <v>4846</v>
      </c>
      <c r="AI44" s="84">
        <v>42737</v>
      </c>
      <c r="AJ44" s="82">
        <v>34272.461074506165</v>
      </c>
      <c r="AK44" s="10">
        <v>19155.626330215793</v>
      </c>
      <c r="AL44" s="10">
        <v>17266.004620618602</v>
      </c>
      <c r="AM44" s="10">
        <v>13790.823656321332</v>
      </c>
      <c r="AN44" s="15">
        <v>24491.587073088085</v>
      </c>
    </row>
    <row r="45" spans="2:52" s="4" customFormat="1" ht="12" customHeight="1" x14ac:dyDescent="0.2">
      <c r="B45" s="28"/>
      <c r="C45" s="38"/>
      <c r="D45" s="61">
        <f>IF(Market="DAX",$O45,IF(Market="FTSEMIB",$S45,IF(Market="IBEX",$W45,IF(Market="UK",$AA45,$AE45))))</f>
        <v>42734</v>
      </c>
      <c r="E45" s="8">
        <f>IF(Market="DAX",$P45,IF(Market="FTSEMIB",$T45,IF(Market="IBEX",$X45,IF(Market="UK",$AB45,$AF45))))</f>
        <v>4863</v>
      </c>
      <c r="F45" s="8">
        <f>IF(Market="DAX",$Q45,IF(Market="FTSEMIB",$U45,IF(Market="IBEX",$Y45,IF(Market="UK",$AC45,$AG45))))</f>
        <v>4839.5</v>
      </c>
      <c r="G45" s="9">
        <f t="shared" si="4"/>
        <v>-4.8324079786140244E-3</v>
      </c>
      <c r="H45" s="10">
        <f t="shared" si="0"/>
        <v>60.000000000000007</v>
      </c>
      <c r="I45" s="10">
        <f t="shared" si="1"/>
        <v>188.29917188703729</v>
      </c>
      <c r="J45" s="10">
        <f t="shared" si="2"/>
        <v>48.299171887037289</v>
      </c>
      <c r="K45" s="15">
        <f t="shared" si="3"/>
        <v>24390.422491904919</v>
      </c>
      <c r="L45" s="57"/>
      <c r="M45" s="30"/>
      <c r="O45" s="61">
        <v>42734</v>
      </c>
      <c r="P45" s="72">
        <v>11442.5</v>
      </c>
      <c r="Q45" s="36">
        <v>11456</v>
      </c>
      <c r="S45" s="61">
        <v>42734</v>
      </c>
      <c r="T45" s="72">
        <v>19169</v>
      </c>
      <c r="U45" s="36">
        <v>19205</v>
      </c>
      <c r="W45" s="61">
        <v>42734</v>
      </c>
      <c r="X45" s="72">
        <v>9297.9</v>
      </c>
      <c r="Y45" s="36">
        <v>9280</v>
      </c>
      <c r="AA45" s="61">
        <v>42734</v>
      </c>
      <c r="AB45" s="72">
        <v>7052.5</v>
      </c>
      <c r="AC45" s="36">
        <v>7039.5</v>
      </c>
      <c r="AE45" s="61">
        <v>42734</v>
      </c>
      <c r="AF45" s="72">
        <v>4863</v>
      </c>
      <c r="AG45" s="36">
        <v>4839.5</v>
      </c>
      <c r="AI45" s="84">
        <v>42734</v>
      </c>
      <c r="AJ45" s="82">
        <v>34208.746728362181</v>
      </c>
      <c r="AK45" s="10">
        <v>19129.081214816742</v>
      </c>
      <c r="AL45" s="10">
        <v>17281.398274919728</v>
      </c>
      <c r="AM45" s="10">
        <v>13795.008835049146</v>
      </c>
      <c r="AN45" s="15">
        <v>24390.422491904919</v>
      </c>
    </row>
    <row r="46" spans="2:52" s="4" customFormat="1" ht="12" customHeight="1" x14ac:dyDescent="0.2">
      <c r="B46" s="28"/>
      <c r="C46" s="38"/>
      <c r="D46" s="61">
        <f>IF(Market="DAX",$O46,IF(Market="FTSEMIB",$S46,IF(Market="IBEX",$W46,IF(Market="UK",$AA46,$AE46))))</f>
        <v>42733</v>
      </c>
      <c r="E46" s="8">
        <f>IF(Market="DAX",$P46,IF(Market="FTSEMIB",$T46,IF(Market="IBEX",$X46,IF(Market="UK",$AB46,$AF46))))</f>
        <v>4840</v>
      </c>
      <c r="F46" s="8">
        <f>IF(Market="DAX",$Q46,IF(Market="FTSEMIB",$U46,IF(Market="IBEX",$Y46,IF(Market="UK",$AC46,$AG46))))</f>
        <v>4834.5</v>
      </c>
      <c r="G46" s="9">
        <f t="shared" si="4"/>
        <v>-1.1363636363636363E-3</v>
      </c>
      <c r="H46" s="10">
        <f t="shared" si="0"/>
        <v>68.923739587484107</v>
      </c>
      <c r="I46" s="10">
        <f t="shared" si="1"/>
        <v>114.37828504202956</v>
      </c>
      <c r="J46" s="10">
        <f t="shared" si="2"/>
        <v>-16.697975370486347</v>
      </c>
      <c r="K46" s="15">
        <f t="shared" si="3"/>
        <v>24342.123320017883</v>
      </c>
      <c r="L46" s="57"/>
      <c r="M46" s="30"/>
      <c r="O46" s="61">
        <v>42733</v>
      </c>
      <c r="P46" s="72">
        <v>11471.5</v>
      </c>
      <c r="Q46" s="36">
        <v>11451.5</v>
      </c>
      <c r="S46" s="61">
        <v>42733</v>
      </c>
      <c r="T46" s="72">
        <v>19211</v>
      </c>
      <c r="U46" s="36">
        <v>19155</v>
      </c>
      <c r="W46" s="61">
        <v>42733</v>
      </c>
      <c r="X46" s="72">
        <v>9303.2000000000007</v>
      </c>
      <c r="Y46" s="36">
        <v>9260</v>
      </c>
      <c r="AA46" s="61">
        <v>42733</v>
      </c>
      <c r="AB46" s="72">
        <v>7040.5</v>
      </c>
      <c r="AC46" s="36">
        <v>7018</v>
      </c>
      <c r="AE46" s="61">
        <v>42733</v>
      </c>
      <c r="AF46" s="72">
        <v>4840</v>
      </c>
      <c r="AG46" s="36">
        <v>4834.5</v>
      </c>
      <c r="AI46" s="84">
        <v>42733</v>
      </c>
      <c r="AJ46" s="82">
        <v>34230.205955829995</v>
      </c>
      <c r="AK46" s="10">
        <v>19137.873137521703</v>
      </c>
      <c r="AL46" s="10">
        <v>17295.654127620121</v>
      </c>
      <c r="AM46" s="10">
        <v>13820.503292464413</v>
      </c>
      <c r="AN46" s="15">
        <v>24342.123320017883</v>
      </c>
    </row>
    <row r="47" spans="2:52" s="4" customFormat="1" ht="12" customHeight="1" x14ac:dyDescent="0.2">
      <c r="B47" s="28"/>
      <c r="C47" s="38"/>
      <c r="D47" s="61">
        <f>IF(Market="DAX",$O47,IF(Market="FTSEMIB",$S47,IF(Market="IBEX",$W47,IF(Market="UK",$AA47,$AE47))))</f>
        <v>42732</v>
      </c>
      <c r="E47" s="8">
        <f>IF(Market="DAX",$P47,IF(Market="FTSEMIB",$T47,IF(Market="IBEX",$X47,IF(Market="UK",$AB47,$AF47))))</f>
        <v>4849</v>
      </c>
      <c r="F47" s="8">
        <f>IF(Market="DAX",$Q47,IF(Market="FTSEMIB",$U47,IF(Market="IBEX",$Y47,IF(Market="UK",$AC47,$AG47))))</f>
        <v>4849</v>
      </c>
      <c r="G47" s="9">
        <f t="shared" si="4"/>
        <v>0</v>
      </c>
      <c r="H47" s="10">
        <f t="shared" si="0"/>
        <v>91.651012314756841</v>
      </c>
      <c r="I47" s="10">
        <f t="shared" si="1"/>
        <v>91.651012314756841</v>
      </c>
      <c r="J47" s="10">
        <f t="shared" si="2"/>
        <v>-16.697975370486319</v>
      </c>
      <c r="K47" s="15">
        <f t="shared" si="3"/>
        <v>24358.82129538837</v>
      </c>
      <c r="L47" s="57"/>
      <c r="M47" s="30"/>
      <c r="O47" s="61">
        <v>42732</v>
      </c>
      <c r="P47" s="72">
        <v>11475.5</v>
      </c>
      <c r="Q47" s="36">
        <v>11473</v>
      </c>
      <c r="S47" s="61">
        <v>42732</v>
      </c>
      <c r="T47" s="72">
        <v>19349</v>
      </c>
      <c r="U47" s="36">
        <v>19360</v>
      </c>
      <c r="W47" s="61">
        <v>42732</v>
      </c>
      <c r="X47" s="72">
        <v>9341.7000000000007</v>
      </c>
      <c r="Y47" s="36">
        <v>9316</v>
      </c>
      <c r="AA47" s="61">
        <v>42732</v>
      </c>
      <c r="AB47" s="72">
        <v>7009.5</v>
      </c>
      <c r="AC47" s="36">
        <v>7003.5</v>
      </c>
      <c r="AE47" s="61">
        <v>42732</v>
      </c>
      <c r="AF47" s="72">
        <v>4849</v>
      </c>
      <c r="AG47" s="36">
        <v>4849</v>
      </c>
      <c r="AI47" s="84">
        <v>42732</v>
      </c>
      <c r="AJ47" s="82">
        <v>34251.66518329781</v>
      </c>
      <c r="AK47" s="10">
        <v>19125.925772687297</v>
      </c>
      <c r="AL47" s="10">
        <v>17255.542028173415</v>
      </c>
      <c r="AM47" s="10">
        <v>13778.373860840064</v>
      </c>
      <c r="AN47" s="15">
        <v>24358.82129538837</v>
      </c>
      <c r="AT47" s="11"/>
      <c r="AZ47" s="94"/>
    </row>
    <row r="48" spans="2:52" s="4" customFormat="1" ht="12" customHeight="1" x14ac:dyDescent="0.2">
      <c r="B48" s="28"/>
      <c r="C48" s="38"/>
      <c r="D48" s="61">
        <f>IF(Market="DAX",$O48,IF(Market="FTSEMIB",$S48,IF(Market="IBEX",$W48,IF(Market="UK",$AA48,$AE48))))</f>
        <v>42731</v>
      </c>
      <c r="E48" s="8">
        <f>IF(Market="DAX",$P48,IF(Market="FTSEMIB",$T48,IF(Market="IBEX",$X48,IF(Market="UK",$AB48,$AF48))))</f>
        <v>4850</v>
      </c>
      <c r="F48" s="8">
        <f>IF(Market="DAX",$Q48,IF(Market="FTSEMIB",$U48,IF(Market="IBEX",$Y48,IF(Market="UK",$AC48,$AG48))))</f>
        <v>4833.5</v>
      </c>
      <c r="G48" s="9">
        <f t="shared" si="4"/>
        <v>-3.402061855670103E-3</v>
      </c>
      <c r="H48" s="10">
        <f t="shared" si="0"/>
        <v>60.000000000000007</v>
      </c>
      <c r="I48" s="10">
        <f t="shared" si="1"/>
        <v>159.6922494281589</v>
      </c>
      <c r="J48" s="10">
        <f t="shared" si="2"/>
        <v>19.692249428158902</v>
      </c>
      <c r="K48" s="15">
        <f t="shared" si="3"/>
        <v>24375.519270758858</v>
      </c>
      <c r="L48" s="57"/>
      <c r="M48" s="30"/>
      <c r="O48" s="61">
        <v>42731</v>
      </c>
      <c r="P48" s="72">
        <v>11462.6</v>
      </c>
      <c r="Q48" s="36">
        <v>11426</v>
      </c>
      <c r="S48" s="61">
        <v>42731</v>
      </c>
      <c r="T48" s="72">
        <v>19285</v>
      </c>
      <c r="U48" s="36">
        <v>19295</v>
      </c>
      <c r="W48" s="61">
        <v>42731</v>
      </c>
      <c r="X48" s="72">
        <v>9335.4</v>
      </c>
      <c r="Y48" s="36">
        <v>9330</v>
      </c>
      <c r="AA48" s="61">
        <v>42731</v>
      </c>
      <c r="AB48" s="72">
        <v>7004</v>
      </c>
      <c r="AC48" s="36">
        <v>7014.6</v>
      </c>
      <c r="AE48" s="61">
        <v>42731</v>
      </c>
      <c r="AF48" s="72">
        <v>4850</v>
      </c>
      <c r="AG48" s="36">
        <v>4833.5</v>
      </c>
      <c r="AI48" s="84">
        <v>42731</v>
      </c>
      <c r="AJ48" s="82">
        <v>34273.124410765624</v>
      </c>
      <c r="AK48" s="10">
        <v>19138.630907679355</v>
      </c>
      <c r="AL48" s="10">
        <v>17253.279093643039</v>
      </c>
      <c r="AM48" s="10">
        <v>13813.694572905619</v>
      </c>
      <c r="AN48" s="15">
        <v>24375.519270758858</v>
      </c>
      <c r="AT48" s="11"/>
      <c r="AZ48" s="94"/>
    </row>
    <row r="49" spans="2:52" s="4" customFormat="1" ht="12" customHeight="1" x14ac:dyDescent="0.2">
      <c r="B49" s="28"/>
      <c r="C49" s="38"/>
      <c r="D49" s="61">
        <f>IF(Market="DAX",$O49,IF(Market="FTSEMIB",$S49,IF(Market="IBEX",$W49,IF(Market="UK",$AA49,$AE49))))</f>
        <v>42727</v>
      </c>
      <c r="E49" s="8">
        <f>IF(Market="DAX",$P49,IF(Market="FTSEMIB",$T49,IF(Market="IBEX",$X49,IF(Market="UK",$AB49,$AF49))))</f>
        <v>4840.5</v>
      </c>
      <c r="F49" s="8">
        <f>IF(Market="DAX",$Q49,IF(Market="FTSEMIB",$U49,IF(Market="IBEX",$Y49,IF(Market="UK",$AC49,$AG49))))</f>
        <v>4835</v>
      </c>
      <c r="G49" s="9">
        <f t="shared" si="4"/>
        <v>-1.1362462555521123E-3</v>
      </c>
      <c r="H49" s="10">
        <f t="shared" si="0"/>
        <v>68.926087203714587</v>
      </c>
      <c r="I49" s="10">
        <f t="shared" si="1"/>
        <v>114.37593742579908</v>
      </c>
      <c r="J49" s="10">
        <f t="shared" si="2"/>
        <v>-16.697975370486347</v>
      </c>
      <c r="K49" s="15">
        <f t="shared" si="3"/>
        <v>24355.827021330701</v>
      </c>
      <c r="L49" s="57"/>
      <c r="M49" s="30"/>
      <c r="O49" s="61">
        <v>42730</v>
      </c>
      <c r="P49" s="72">
        <v>11447.5</v>
      </c>
      <c r="Q49" s="36">
        <v>11457.3</v>
      </c>
      <c r="S49" s="61">
        <v>42727</v>
      </c>
      <c r="T49" s="72">
        <v>19085</v>
      </c>
      <c r="U49" s="36">
        <v>19140</v>
      </c>
      <c r="W49" s="61">
        <v>42727</v>
      </c>
      <c r="X49" s="72">
        <v>9290.1</v>
      </c>
      <c r="Y49" s="36">
        <v>9309</v>
      </c>
      <c r="AA49" s="61">
        <v>42727</v>
      </c>
      <c r="AB49" s="72">
        <v>6988.5</v>
      </c>
      <c r="AC49" s="36">
        <v>6988.5</v>
      </c>
      <c r="AE49" s="61">
        <v>42727</v>
      </c>
      <c r="AF49" s="72">
        <v>4840.5</v>
      </c>
      <c r="AG49" s="36">
        <v>4835</v>
      </c>
      <c r="AI49" s="84">
        <v>42730</v>
      </c>
      <c r="AJ49" s="82">
        <v>34224.20438131212</v>
      </c>
      <c r="AK49" s="10">
        <v>19151.336042671413</v>
      </c>
      <c r="AL49" s="10">
        <v>17278.797434950855</v>
      </c>
      <c r="AM49" s="10">
        <v>13849.015284971174</v>
      </c>
      <c r="AN49" s="15">
        <v>24355.827021330701</v>
      </c>
      <c r="AT49" s="11"/>
      <c r="AZ49" s="94"/>
    </row>
    <row r="50" spans="2:52" s="4" customFormat="1" ht="12" customHeight="1" x14ac:dyDescent="0.2">
      <c r="B50" s="28"/>
      <c r="C50" s="38"/>
      <c r="D50" s="61">
        <f>IF(Market="DAX",$O50,IF(Market="FTSEMIB",$S50,IF(Market="IBEX",$W50,IF(Market="UK",$AA50,$AE50))))</f>
        <v>42726</v>
      </c>
      <c r="E50" s="8">
        <f>IF(Market="DAX",$P50,IF(Market="FTSEMIB",$T50,IF(Market="IBEX",$X50,IF(Market="UK",$AB50,$AF50))))</f>
        <v>4836</v>
      </c>
      <c r="F50" s="8">
        <f>IF(Market="DAX",$Q50,IF(Market="FTSEMIB",$U50,IF(Market="IBEX",$Y50,IF(Market="UK",$AC50,$AG50))))</f>
        <v>4831.5</v>
      </c>
      <c r="G50" s="9">
        <f t="shared" si="4"/>
        <v>-9.3052109181141439E-4</v>
      </c>
      <c r="H50" s="10">
        <f t="shared" si="0"/>
        <v>73.040590478528557</v>
      </c>
      <c r="I50" s="10">
        <f t="shared" si="1"/>
        <v>110.26143415098512</v>
      </c>
      <c r="J50" s="10">
        <f t="shared" si="2"/>
        <v>-16.697975370486319</v>
      </c>
      <c r="K50" s="15">
        <f t="shared" si="3"/>
        <v>24372.524996701188</v>
      </c>
      <c r="L50" s="57"/>
      <c r="M50" s="30"/>
      <c r="O50" s="61">
        <v>42727</v>
      </c>
      <c r="P50" s="72">
        <v>11444.5</v>
      </c>
      <c r="Q50" s="36">
        <v>11462</v>
      </c>
      <c r="S50" s="61">
        <v>42726</v>
      </c>
      <c r="T50" s="72">
        <v>19186</v>
      </c>
      <c r="U50" s="36">
        <v>19150</v>
      </c>
      <c r="W50" s="61">
        <v>42726</v>
      </c>
      <c r="X50" s="72">
        <v>9340.2999999999993</v>
      </c>
      <c r="Y50" s="36">
        <v>9311</v>
      </c>
      <c r="AA50" s="61">
        <v>42726</v>
      </c>
      <c r="AB50" s="72">
        <v>6974</v>
      </c>
      <c r="AC50" s="36">
        <v>6968.5</v>
      </c>
      <c r="AE50" s="61">
        <v>42726</v>
      </c>
      <c r="AF50" s="72">
        <v>4836</v>
      </c>
      <c r="AG50" s="36">
        <v>4831.5</v>
      </c>
      <c r="AI50" s="84">
        <v>42727</v>
      </c>
      <c r="AJ50" s="82">
        <v>34245.663608779934</v>
      </c>
      <c r="AK50" s="10">
        <v>19140.051722559372</v>
      </c>
      <c r="AL50" s="10">
        <v>17290.868130776722</v>
      </c>
      <c r="AM50" s="10">
        <v>13884.335997036729</v>
      </c>
      <c r="AN50" s="15">
        <v>24372.524996701188</v>
      </c>
      <c r="AT50" s="11"/>
      <c r="AZ50" s="94"/>
    </row>
    <row r="51" spans="2:52" s="4" customFormat="1" ht="12" customHeight="1" x14ac:dyDescent="0.2">
      <c r="B51" s="28"/>
      <c r="C51" s="38"/>
      <c r="D51" s="61">
        <f>IF(Market="DAX",$O51,IF(Market="FTSEMIB",$S51,IF(Market="IBEX",$W51,IF(Market="UK",$AA51,$AE51))))</f>
        <v>42725</v>
      </c>
      <c r="E51" s="8">
        <f>IF(Market="DAX",$P51,IF(Market="FTSEMIB",$T51,IF(Market="IBEX",$X51,IF(Market="UK",$AB51,$AF51))))</f>
        <v>4835</v>
      </c>
      <c r="F51" s="8">
        <f>IF(Market="DAX",$Q51,IF(Market="FTSEMIB",$U51,IF(Market="IBEX",$Y51,IF(Market="UK",$AC51,$AG51))))</f>
        <v>4835.5</v>
      </c>
      <c r="G51" s="9">
        <f t="shared" si="4"/>
        <v>1.0341261633919338E-4</v>
      </c>
      <c r="H51" s="10">
        <f t="shared" si="0"/>
        <v>93.719264641540704</v>
      </c>
      <c r="I51" s="10">
        <f t="shared" si="1"/>
        <v>89.582759987972963</v>
      </c>
      <c r="J51" s="10">
        <f t="shared" si="2"/>
        <v>-16.697975370486347</v>
      </c>
      <c r="K51" s="15">
        <f t="shared" si="3"/>
        <v>24389.222972071675</v>
      </c>
      <c r="L51" s="57"/>
      <c r="M51" s="30"/>
      <c r="O51" s="61">
        <v>42726</v>
      </c>
      <c r="P51" s="72">
        <v>11470</v>
      </c>
      <c r="Q51" s="36">
        <v>11448</v>
      </c>
      <c r="S51" s="61">
        <v>42725</v>
      </c>
      <c r="T51" s="72">
        <v>19156</v>
      </c>
      <c r="U51" s="36">
        <v>19140</v>
      </c>
      <c r="W51" s="61">
        <v>42725</v>
      </c>
      <c r="X51" s="72">
        <v>9380.2000000000007</v>
      </c>
      <c r="Y51" s="36">
        <v>9333</v>
      </c>
      <c r="AA51" s="61">
        <v>42725</v>
      </c>
      <c r="AB51" s="72">
        <v>6980.5</v>
      </c>
      <c r="AC51" s="36">
        <v>6972</v>
      </c>
      <c r="AE51" s="61">
        <v>42725</v>
      </c>
      <c r="AF51" s="72">
        <v>4835</v>
      </c>
      <c r="AG51" s="36">
        <v>4835.5</v>
      </c>
      <c r="AI51" s="84">
        <v>42726</v>
      </c>
      <c r="AJ51" s="82">
        <v>34267.122836247749</v>
      </c>
      <c r="AK51" s="10">
        <v>19148.876926352703</v>
      </c>
      <c r="AL51" s="10">
        <v>17280.888417240614</v>
      </c>
      <c r="AM51" s="10">
        <v>13919.656709102284</v>
      </c>
      <c r="AN51" s="15">
        <v>24389.222972071675</v>
      </c>
      <c r="AT51" s="11"/>
      <c r="AZ51" s="94"/>
    </row>
    <row r="52" spans="2:52" s="4" customFormat="1" ht="12" customHeight="1" x14ac:dyDescent="0.2">
      <c r="B52" s="28"/>
      <c r="C52" s="38"/>
      <c r="D52" s="61">
        <f>IF(Market="DAX",$O52,IF(Market="FTSEMIB",$S52,IF(Market="IBEX",$W52,IF(Market="UK",$AA52,$AE52))))</f>
        <v>42724</v>
      </c>
      <c r="E52" s="8">
        <f>IF(Market="DAX",$P52,IF(Market="FTSEMIB",$T52,IF(Market="IBEX",$X52,IF(Market="UK",$AB52,$AF52))))</f>
        <v>4844</v>
      </c>
      <c r="F52" s="8">
        <f>IF(Market="DAX",$Q52,IF(Market="FTSEMIB",$U52,IF(Market="IBEX",$Y52,IF(Market="UK",$AC52,$AG52))))</f>
        <v>4817</v>
      </c>
      <c r="G52" s="9">
        <f t="shared" si="4"/>
        <v>-5.5739058629232039E-3</v>
      </c>
      <c r="H52" s="10">
        <f t="shared" si="0"/>
        <v>60.000000000000007</v>
      </c>
      <c r="I52" s="10">
        <f t="shared" si="1"/>
        <v>203.12912957322089</v>
      </c>
      <c r="J52" s="10">
        <f t="shared" si="2"/>
        <v>63.129129573220894</v>
      </c>
      <c r="K52" s="15">
        <f t="shared" si="3"/>
        <v>24405.920947442162</v>
      </c>
      <c r="L52" s="57"/>
      <c r="M52" s="30"/>
      <c r="O52" s="61">
        <v>42725</v>
      </c>
      <c r="P52" s="72">
        <v>11468.5</v>
      </c>
      <c r="Q52" s="36">
        <v>11447</v>
      </c>
      <c r="S52" s="61">
        <v>42724</v>
      </c>
      <c r="T52" s="72">
        <v>18893</v>
      </c>
      <c r="U52" s="36">
        <v>18895</v>
      </c>
      <c r="W52" s="61">
        <v>42724</v>
      </c>
      <c r="X52" s="72">
        <v>9316.1</v>
      </c>
      <c r="Y52" s="36">
        <v>9290</v>
      </c>
      <c r="AA52" s="61">
        <v>42724</v>
      </c>
      <c r="AB52" s="72">
        <v>6949.5</v>
      </c>
      <c r="AC52" s="36">
        <v>6951</v>
      </c>
      <c r="AE52" s="61">
        <v>42724</v>
      </c>
      <c r="AF52" s="72">
        <v>4844</v>
      </c>
      <c r="AG52" s="36">
        <v>4817</v>
      </c>
      <c r="AI52" s="84">
        <v>42725</v>
      </c>
      <c r="AJ52" s="82">
        <v>34281.950096014785</v>
      </c>
      <c r="AK52" s="10">
        <v>19161.582061344761</v>
      </c>
      <c r="AL52" s="10">
        <v>17233.010074835096</v>
      </c>
      <c r="AM52" s="10">
        <v>13954.97742116784</v>
      </c>
      <c r="AN52" s="15">
        <v>24405.920947442162</v>
      </c>
      <c r="AT52" s="11"/>
      <c r="AZ52" s="94"/>
    </row>
    <row r="53" spans="2:52" s="4" customFormat="1" ht="12" customHeight="1" x14ac:dyDescent="0.2">
      <c r="B53" s="28"/>
      <c r="C53" s="38"/>
      <c r="D53" s="61">
        <f>IF(Market="DAX",$O53,IF(Market="FTSEMIB",$S53,IF(Market="IBEX",$W53,IF(Market="UK",$AA53,$AE53))))</f>
        <v>42723</v>
      </c>
      <c r="E53" s="8">
        <f>IF(Market="DAX",$P53,IF(Market="FTSEMIB",$T53,IF(Market="IBEX",$X53,IF(Market="UK",$AB53,$AF53))))</f>
        <v>4817</v>
      </c>
      <c r="F53" s="8">
        <f>IF(Market="DAX",$Q53,IF(Market="FTSEMIB",$U53,IF(Market="IBEX",$Y53,IF(Market="UK",$AC53,$AG53))))</f>
        <v>4827.5</v>
      </c>
      <c r="G53" s="9">
        <f t="shared" si="4"/>
        <v>2.1797799460244968E-3</v>
      </c>
      <c r="H53" s="10">
        <f t="shared" si="0"/>
        <v>135.24661123524677</v>
      </c>
      <c r="I53" s="10">
        <f t="shared" si="1"/>
        <v>60.000000000000007</v>
      </c>
      <c r="J53" s="10">
        <f t="shared" si="2"/>
        <v>-4.7533887647532254</v>
      </c>
      <c r="K53" s="15">
        <f t="shared" si="3"/>
        <v>24342.79181786894</v>
      </c>
      <c r="L53" s="57"/>
      <c r="M53" s="30"/>
      <c r="O53" s="61">
        <v>42724</v>
      </c>
      <c r="P53" s="72">
        <v>11417</v>
      </c>
      <c r="Q53" s="36">
        <v>11415.5</v>
      </c>
      <c r="S53" s="61">
        <v>42723</v>
      </c>
      <c r="T53" s="72">
        <v>19116</v>
      </c>
      <c r="U53" s="36">
        <v>18915</v>
      </c>
      <c r="W53" s="61">
        <v>42723</v>
      </c>
      <c r="X53" s="72">
        <v>9426.2999999999993</v>
      </c>
      <c r="Y53" s="36">
        <v>9339</v>
      </c>
      <c r="AA53" s="61">
        <v>42723</v>
      </c>
      <c r="AB53" s="72">
        <v>7008</v>
      </c>
      <c r="AC53" s="36">
        <v>6944</v>
      </c>
      <c r="AE53" s="61">
        <v>42723</v>
      </c>
      <c r="AF53" s="72">
        <v>4817</v>
      </c>
      <c r="AG53" s="36">
        <v>4827.5</v>
      </c>
      <c r="AI53" s="84">
        <v>42724</v>
      </c>
      <c r="AJ53" s="82">
        <v>34298.944696451399</v>
      </c>
      <c r="AK53" s="10">
        <v>19174.28719633682</v>
      </c>
      <c r="AL53" s="10">
        <v>17229.73721491827</v>
      </c>
      <c r="AM53" s="10">
        <v>13990.298133233395</v>
      </c>
      <c r="AN53" s="15">
        <v>24342.79181786894</v>
      </c>
      <c r="AT53" s="11"/>
      <c r="AZ53" s="94"/>
    </row>
    <row r="54" spans="2:52" s="4" customFormat="1" ht="12" customHeight="1" x14ac:dyDescent="0.2">
      <c r="B54" s="28"/>
      <c r="C54" s="38"/>
      <c r="D54" s="61">
        <f>IF(Market="DAX",$O54,IF(Market="FTSEMIB",$S54,IF(Market="IBEX",$W54,IF(Market="UK",$AA54,$AE54))))</f>
        <v>42720</v>
      </c>
      <c r="E54" s="8">
        <f>IF(Market="DAX",$P54,IF(Market="FTSEMIB",$T54,IF(Market="IBEX",$X54,IF(Market="UK",$AB54,$AF54))))</f>
        <v>4838.3</v>
      </c>
      <c r="F54" s="8">
        <f>IF(Market="DAX",$Q54,IF(Market="FTSEMIB",$U54,IF(Market="IBEX",$Y54,IF(Market="UK",$AC54,$AG54))))</f>
        <v>4820.5</v>
      </c>
      <c r="G54" s="9">
        <f t="shared" si="4"/>
        <v>-3.6789781534836991E-3</v>
      </c>
      <c r="H54" s="10">
        <f t="shared" si="0"/>
        <v>60.000000000000007</v>
      </c>
      <c r="I54" s="10">
        <f t="shared" si="1"/>
        <v>165.23057538443078</v>
      </c>
      <c r="J54" s="10">
        <f t="shared" si="2"/>
        <v>25.230575384430779</v>
      </c>
      <c r="K54" s="15">
        <f t="shared" si="3"/>
        <v>24347.545206633691</v>
      </c>
      <c r="L54" s="57"/>
      <c r="M54" s="30"/>
      <c r="O54" s="61">
        <v>42723</v>
      </c>
      <c r="P54" s="72">
        <v>11406.8</v>
      </c>
      <c r="Q54" s="36">
        <v>11419</v>
      </c>
      <c r="S54" s="61">
        <v>42720</v>
      </c>
      <c r="T54" s="72">
        <v>18978</v>
      </c>
      <c r="U54" s="36">
        <v>19105</v>
      </c>
      <c r="W54" s="61">
        <v>42720</v>
      </c>
      <c r="X54" s="72">
        <v>9350.2999999999993</v>
      </c>
      <c r="Y54" s="36">
        <v>9311</v>
      </c>
      <c r="AA54" s="61">
        <v>42720</v>
      </c>
      <c r="AB54" s="72">
        <v>7000</v>
      </c>
      <c r="AC54" s="36">
        <v>7002</v>
      </c>
      <c r="AE54" s="61">
        <v>42720</v>
      </c>
      <c r="AF54" s="72">
        <v>4838.3</v>
      </c>
      <c r="AG54" s="36">
        <v>4820.5</v>
      </c>
      <c r="AI54" s="84">
        <v>42723</v>
      </c>
      <c r="AJ54" s="82">
        <v>34320.403923919213</v>
      </c>
      <c r="AK54" s="10">
        <v>19010.344723029335</v>
      </c>
      <c r="AL54" s="10">
        <v>17097.269944656869</v>
      </c>
      <c r="AM54" s="10">
        <v>13651.337484699961</v>
      </c>
      <c r="AN54" s="15">
        <v>24347.545206633691</v>
      </c>
      <c r="AT54" s="11"/>
      <c r="AZ54" s="94"/>
    </row>
    <row r="55" spans="2:52" s="4" customFormat="1" ht="12" customHeight="1" x14ac:dyDescent="0.2">
      <c r="B55" s="28"/>
      <c r="C55" s="38"/>
      <c r="D55" s="61">
        <f>IF(Market="DAX",$O55,IF(Market="FTSEMIB",$S55,IF(Market="IBEX",$W55,IF(Market="UK",$AA55,$AE55))))</f>
        <v>42719</v>
      </c>
      <c r="E55" s="8">
        <f>IF(Market="DAX",$P55,IF(Market="FTSEMIB",$T55,IF(Market="IBEX",$X55,IF(Market="UK",$AB55,$AF55))))</f>
        <v>4819.5</v>
      </c>
      <c r="F55" s="8">
        <f>IF(Market="DAX",$Q55,IF(Market="FTSEMIB",$U55,IF(Market="IBEX",$Y55,IF(Market="UK",$AC55,$AG55))))</f>
        <v>4776</v>
      </c>
      <c r="G55" s="9">
        <f t="shared" si="4"/>
        <v>-9.0258325552443203E-3</v>
      </c>
      <c r="H55" s="10">
        <f t="shared" si="0"/>
        <v>60.000000000000007</v>
      </c>
      <c r="I55" s="10">
        <f t="shared" si="1"/>
        <v>272.16766341964319</v>
      </c>
      <c r="J55" s="10">
        <f t="shared" si="2"/>
        <v>132.16766341964319</v>
      </c>
      <c r="K55" s="15">
        <f t="shared" si="3"/>
        <v>24322.314631249261</v>
      </c>
      <c r="L55" s="57"/>
      <c r="M55" s="30"/>
      <c r="O55" s="61">
        <v>42720</v>
      </c>
      <c r="P55" s="72">
        <v>11381</v>
      </c>
      <c r="Q55" s="36">
        <v>11370.5</v>
      </c>
      <c r="S55" s="61">
        <v>42719</v>
      </c>
      <c r="T55" s="72">
        <v>18664</v>
      </c>
      <c r="U55" s="36">
        <v>18640</v>
      </c>
      <c r="W55" s="61">
        <v>42719</v>
      </c>
      <c r="X55" s="72">
        <v>9227.2999999999993</v>
      </c>
      <c r="Y55" s="36">
        <v>9239</v>
      </c>
      <c r="AA55" s="61">
        <v>42719</v>
      </c>
      <c r="AB55" s="72">
        <v>6964</v>
      </c>
      <c r="AC55" s="36">
        <v>6953.5</v>
      </c>
      <c r="AE55" s="61">
        <v>42719</v>
      </c>
      <c r="AF55" s="72">
        <v>4819.5</v>
      </c>
      <c r="AG55" s="36">
        <v>4776</v>
      </c>
      <c r="AI55" s="84">
        <v>42720</v>
      </c>
      <c r="AJ55" s="82">
        <v>34341.863151387028</v>
      </c>
      <c r="AK55" s="10">
        <v>18922.858108314384</v>
      </c>
      <c r="AL55" s="10">
        <v>17065.967641347375</v>
      </c>
      <c r="AM55" s="10">
        <v>13686.658196765517</v>
      </c>
      <c r="AN55" s="15">
        <v>24322.314631249261</v>
      </c>
      <c r="AT55" s="11"/>
      <c r="AZ55" s="94"/>
    </row>
    <row r="56" spans="2:52" s="4" customFormat="1" ht="12" customHeight="1" x14ac:dyDescent="0.2">
      <c r="B56" s="28"/>
      <c r="C56" s="38"/>
      <c r="D56" s="61">
        <f>IF(Market="DAX",$O56,IF(Market="FTSEMIB",$S56,IF(Market="IBEX",$W56,IF(Market="UK",$AA56,$AE56))))</f>
        <v>42718</v>
      </c>
      <c r="E56" s="8">
        <f>IF(Market="DAX",$P56,IF(Market="FTSEMIB",$T56,IF(Market="IBEX",$X56,IF(Market="UK",$AB56,$AF56))))</f>
        <v>4769.5</v>
      </c>
      <c r="F56" s="8">
        <f>IF(Market="DAX",$Q56,IF(Market="FTSEMIB",$U56,IF(Market="IBEX",$Y56,IF(Market="UK",$AC56,$AG56))))</f>
        <v>4796.5</v>
      </c>
      <c r="G56" s="9">
        <f t="shared" si="4"/>
        <v>5.6609707516511168E-3</v>
      </c>
      <c r="H56" s="10">
        <f t="shared" si="0"/>
        <v>204.87042734777913</v>
      </c>
      <c r="I56" s="10">
        <f t="shared" si="1"/>
        <v>60.000000000000007</v>
      </c>
      <c r="J56" s="10">
        <f t="shared" si="2"/>
        <v>64.870427347779128</v>
      </c>
      <c r="K56" s="15">
        <f t="shared" si="3"/>
        <v>24190.146967829616</v>
      </c>
      <c r="L56" s="57"/>
      <c r="M56" s="30"/>
      <c r="O56" s="61">
        <v>42719</v>
      </c>
      <c r="P56" s="72">
        <v>11265</v>
      </c>
      <c r="Q56" s="36">
        <v>11269.5</v>
      </c>
      <c r="S56" s="61">
        <v>42718</v>
      </c>
      <c r="T56" s="72">
        <v>18788</v>
      </c>
      <c r="U56" s="36">
        <v>18750</v>
      </c>
      <c r="W56" s="61">
        <v>42718</v>
      </c>
      <c r="X56" s="72">
        <v>9342.6</v>
      </c>
      <c r="Y56" s="36">
        <v>9315</v>
      </c>
      <c r="AA56" s="61">
        <v>42718</v>
      </c>
      <c r="AB56" s="72">
        <v>6977.5</v>
      </c>
      <c r="AC56" s="36">
        <v>6964</v>
      </c>
      <c r="AE56" s="61">
        <v>42718</v>
      </c>
      <c r="AF56" s="72">
        <v>4769.5</v>
      </c>
      <c r="AG56" s="36">
        <v>4796.5</v>
      </c>
      <c r="AI56" s="84">
        <v>42719</v>
      </c>
      <c r="AJ56" s="82">
        <v>34363.322378854842</v>
      </c>
      <c r="AK56" s="10">
        <v>18935.563243306442</v>
      </c>
      <c r="AL56" s="10">
        <v>17091.485982655191</v>
      </c>
      <c r="AM56" s="10">
        <v>13721.978908831072</v>
      </c>
      <c r="AN56" s="15">
        <v>24190.146967829616</v>
      </c>
      <c r="AT56" s="11"/>
      <c r="AZ56" s="94"/>
    </row>
    <row r="57" spans="2:52" s="4" customFormat="1" ht="12" customHeight="1" x14ac:dyDescent="0.2">
      <c r="B57" s="28"/>
      <c r="C57" s="38"/>
      <c r="D57" s="61">
        <f>IF(Market="DAX",$O57,IF(Market="FTSEMIB",$S57,IF(Market="IBEX",$W57,IF(Market="UK",$AA57,$AE57))))</f>
        <v>42717</v>
      </c>
      <c r="E57" s="8">
        <f>IF(Market="DAX",$P57,IF(Market="FTSEMIB",$T57,IF(Market="IBEX",$X57,IF(Market="UK",$AB57,$AF57))))</f>
        <v>4804</v>
      </c>
      <c r="F57" s="8">
        <f>IF(Market="DAX",$Q57,IF(Market="FTSEMIB",$U57,IF(Market="IBEX",$Y57,IF(Market="UK",$AC57,$AG57))))</f>
        <v>4756</v>
      </c>
      <c r="G57" s="9">
        <f t="shared" si="4"/>
        <v>-9.9916736053288924E-3</v>
      </c>
      <c r="H57" s="10">
        <f t="shared" si="0"/>
        <v>60.000000000000007</v>
      </c>
      <c r="I57" s="10">
        <f t="shared" si="1"/>
        <v>291.48448442133463</v>
      </c>
      <c r="J57" s="10">
        <f t="shared" si="2"/>
        <v>151.48448442133463</v>
      </c>
      <c r="K57" s="15">
        <f t="shared" si="3"/>
        <v>24125.276540481838</v>
      </c>
      <c r="L57" s="57"/>
      <c r="M57" s="30"/>
      <c r="O57" s="61">
        <v>42718</v>
      </c>
      <c r="P57" s="72">
        <v>11295</v>
      </c>
      <c r="Q57" s="36">
        <v>11275</v>
      </c>
      <c r="S57" s="61">
        <v>42717</v>
      </c>
      <c r="T57" s="72">
        <v>18355</v>
      </c>
      <c r="U57" s="36">
        <v>18350</v>
      </c>
      <c r="W57" s="61">
        <v>42717</v>
      </c>
      <c r="X57" s="72">
        <v>9179.7999999999993</v>
      </c>
      <c r="Y57" s="36">
        <v>9160</v>
      </c>
      <c r="AA57" s="61">
        <v>42717</v>
      </c>
      <c r="AB57" s="72">
        <v>6877.5</v>
      </c>
      <c r="AC57" s="36">
        <v>6878</v>
      </c>
      <c r="AE57" s="61">
        <v>42717</v>
      </c>
      <c r="AF57" s="72">
        <v>4804</v>
      </c>
      <c r="AG57" s="36">
        <v>4756</v>
      </c>
      <c r="AI57" s="84">
        <v>42718</v>
      </c>
      <c r="AJ57" s="82">
        <v>34384.781606322656</v>
      </c>
      <c r="AK57" s="10">
        <v>18941.464458875711</v>
      </c>
      <c r="AL57" s="10">
        <v>17085.160958331253</v>
      </c>
      <c r="AM57" s="10">
        <v>13742.899744978504</v>
      </c>
      <c r="AN57" s="15">
        <v>24125.276540481838</v>
      </c>
      <c r="AT57" s="11"/>
      <c r="AZ57" s="94"/>
    </row>
    <row r="58" spans="2:52" s="4" customFormat="1" ht="12" customHeight="1" x14ac:dyDescent="0.2">
      <c r="B58" s="28"/>
      <c r="C58" s="38"/>
      <c r="D58" s="61">
        <f>IF(Market="DAX",$O58,IF(Market="FTSEMIB",$S58,IF(Market="IBEX",$W58,IF(Market="UK",$AA58,$AE58))))</f>
        <v>42716</v>
      </c>
      <c r="E58" s="8">
        <f>IF(Market="DAX",$P58,IF(Market="FTSEMIB",$T58,IF(Market="IBEX",$X58,IF(Market="UK",$AB58,$AF58))))</f>
        <v>4761</v>
      </c>
      <c r="F58" s="8">
        <f>IF(Market="DAX",$Q58,IF(Market="FTSEMIB",$U58,IF(Market="IBEX",$Y58,IF(Market="UK",$AC58,$AG58))))</f>
        <v>4788</v>
      </c>
      <c r="G58" s="9">
        <f t="shared" si="4"/>
        <v>5.6710775047258983E-3</v>
      </c>
      <c r="H58" s="10">
        <f t="shared" si="0"/>
        <v>205.07256240927478</v>
      </c>
      <c r="I58" s="10">
        <f t="shared" si="1"/>
        <v>60.000000000000007</v>
      </c>
      <c r="J58" s="10">
        <f t="shared" si="2"/>
        <v>65.072562409274781</v>
      </c>
      <c r="K58" s="15">
        <f t="shared" si="3"/>
        <v>23973.792056060505</v>
      </c>
      <c r="L58" s="57"/>
      <c r="M58" s="30"/>
      <c r="O58" s="61">
        <v>42717</v>
      </c>
      <c r="P58" s="72">
        <v>11181.5</v>
      </c>
      <c r="Q58" s="36">
        <v>11177</v>
      </c>
      <c r="S58" s="61">
        <v>42716</v>
      </c>
      <c r="T58" s="72">
        <v>18308</v>
      </c>
      <c r="U58" s="36">
        <v>18395</v>
      </c>
      <c r="W58" s="61">
        <v>42716</v>
      </c>
      <c r="X58" s="72">
        <v>9167</v>
      </c>
      <c r="Y58" s="36">
        <v>9168</v>
      </c>
      <c r="AA58" s="61">
        <v>42716</v>
      </c>
      <c r="AB58" s="72">
        <v>6953</v>
      </c>
      <c r="AC58" s="36">
        <v>6986</v>
      </c>
      <c r="AE58" s="61">
        <v>42716</v>
      </c>
      <c r="AF58" s="72">
        <v>4761</v>
      </c>
      <c r="AG58" s="36">
        <v>4788</v>
      </c>
      <c r="AI58" s="84">
        <v>42717</v>
      </c>
      <c r="AJ58" s="82">
        <v>34406.240833790471</v>
      </c>
      <c r="AK58" s="10">
        <v>18954.169593867769</v>
      </c>
      <c r="AL58" s="10">
        <v>17094.781934253249</v>
      </c>
      <c r="AM58" s="10">
        <v>13778.220457044059</v>
      </c>
      <c r="AN58" s="15">
        <v>23973.792056060505</v>
      </c>
      <c r="AT58" s="11"/>
      <c r="AZ58" s="94"/>
    </row>
    <row r="59" spans="2:52" s="4" customFormat="1" ht="12" customHeight="1" x14ac:dyDescent="0.2">
      <c r="B59" s="28"/>
      <c r="C59" s="38"/>
      <c r="D59" s="61">
        <f>IF(Market="DAX",$O59,IF(Market="FTSEMIB",$S59,IF(Market="IBEX",$W59,IF(Market="UK",$AA59,$AE59))))</f>
        <v>42713</v>
      </c>
      <c r="E59" s="8">
        <f>IF(Market="DAX",$P59,IF(Market="FTSEMIB",$T59,IF(Market="IBEX",$X59,IF(Market="UK",$AB59,$AF59))))</f>
        <v>4763.5</v>
      </c>
      <c r="F59" s="8">
        <f>IF(Market="DAX",$Q59,IF(Market="FTSEMIB",$U59,IF(Market="IBEX",$Y59,IF(Market="UK",$AC59,$AG59))))</f>
        <v>4744.5</v>
      </c>
      <c r="G59" s="9">
        <f t="shared" si="4"/>
        <v>-3.9886637976277945E-3</v>
      </c>
      <c r="H59" s="10">
        <f t="shared" si="0"/>
        <v>60.000000000000007</v>
      </c>
      <c r="I59" s="10">
        <f t="shared" si="1"/>
        <v>171.4242882673127</v>
      </c>
      <c r="J59" s="10">
        <f t="shared" si="2"/>
        <v>31.424288267312704</v>
      </c>
      <c r="K59" s="15">
        <f t="shared" si="3"/>
        <v>23908.719493651231</v>
      </c>
      <c r="L59" s="57"/>
      <c r="M59" s="30"/>
      <c r="O59" s="61">
        <v>42716</v>
      </c>
      <c r="P59" s="72">
        <v>11204</v>
      </c>
      <c r="Q59" s="36">
        <v>11248.5</v>
      </c>
      <c r="S59" s="61">
        <v>42713</v>
      </c>
      <c r="T59" s="72">
        <v>18397</v>
      </c>
      <c r="U59" s="36">
        <v>18475</v>
      </c>
      <c r="W59" s="61">
        <v>42713</v>
      </c>
      <c r="X59" s="72">
        <v>9147.4</v>
      </c>
      <c r="Y59" s="36">
        <v>9122</v>
      </c>
      <c r="AA59" s="61">
        <v>42713</v>
      </c>
      <c r="AB59" s="72">
        <v>6929.5</v>
      </c>
      <c r="AC59" s="36">
        <v>6929.5</v>
      </c>
      <c r="AE59" s="61">
        <v>42713</v>
      </c>
      <c r="AF59" s="72">
        <v>4763.5</v>
      </c>
      <c r="AG59" s="36">
        <v>4744.5</v>
      </c>
      <c r="AI59" s="84">
        <v>42716</v>
      </c>
      <c r="AJ59" s="82">
        <v>34427.700061258285</v>
      </c>
      <c r="AK59" s="10">
        <v>18905.48174187505</v>
      </c>
      <c r="AL59" s="10">
        <v>17120.300275561065</v>
      </c>
      <c r="AM59" s="10">
        <v>13658.573176085611</v>
      </c>
      <c r="AN59" s="15">
        <v>23908.719493651231</v>
      </c>
      <c r="AT59" s="11"/>
      <c r="AZ59" s="94"/>
    </row>
    <row r="60" spans="2:52" s="4" customFormat="1" ht="12" customHeight="1" x14ac:dyDescent="0.2">
      <c r="B60" s="28"/>
      <c r="C60" s="38"/>
      <c r="D60" s="61">
        <f>IF(Market="DAX",$O60,IF(Market="FTSEMIB",$S60,IF(Market="IBEX",$W60,IF(Market="UK",$AA60,$AE60))))</f>
        <v>42712</v>
      </c>
      <c r="E60" s="8">
        <f>IF(Market="DAX",$P60,IF(Market="FTSEMIB",$T60,IF(Market="IBEX",$X60,IF(Market="UK",$AB60,$AF60))))</f>
        <v>4735</v>
      </c>
      <c r="F60" s="8">
        <f>IF(Market="DAX",$Q60,IF(Market="FTSEMIB",$U60,IF(Market="IBEX",$Y60,IF(Market="UK",$AC60,$AG60))))</f>
        <v>4722</v>
      </c>
      <c r="G60" s="9">
        <f t="shared" si="4"/>
        <v>-2.7455121436114043E-3</v>
      </c>
      <c r="H60" s="10">
        <f t="shared" si="0"/>
        <v>60.000000000000007</v>
      </c>
      <c r="I60" s="10">
        <f t="shared" si="1"/>
        <v>146.56125518698491</v>
      </c>
      <c r="J60" s="10">
        <f t="shared" si="2"/>
        <v>6.5612551869849085</v>
      </c>
      <c r="K60" s="15">
        <f t="shared" si="3"/>
        <v>23877.295205383918</v>
      </c>
      <c r="L60" s="57"/>
      <c r="M60" s="30"/>
      <c r="O60" s="61">
        <v>42713</v>
      </c>
      <c r="P60" s="72">
        <v>11184.5</v>
      </c>
      <c r="Q60" s="36">
        <v>11179</v>
      </c>
      <c r="S60" s="61">
        <v>42712</v>
      </c>
      <c r="T60" s="72">
        <v>18073</v>
      </c>
      <c r="U60" s="36">
        <v>18175</v>
      </c>
      <c r="W60" s="61">
        <v>42712</v>
      </c>
      <c r="X60" s="72">
        <v>8942.6</v>
      </c>
      <c r="Y60" s="36">
        <v>9004</v>
      </c>
      <c r="AA60" s="61">
        <v>42712</v>
      </c>
      <c r="AB60" s="72">
        <v>6892.5</v>
      </c>
      <c r="AC60" s="36">
        <v>6918.5</v>
      </c>
      <c r="AE60" s="61">
        <v>42712</v>
      </c>
      <c r="AF60" s="72">
        <v>4735</v>
      </c>
      <c r="AG60" s="36">
        <v>4722</v>
      </c>
      <c r="AI60" s="84">
        <v>42713</v>
      </c>
      <c r="AJ60" s="82">
        <v>34339.839885631249</v>
      </c>
      <c r="AK60" s="10">
        <v>18867.037875169852</v>
      </c>
      <c r="AL60" s="10">
        <v>17117.524540121438</v>
      </c>
      <c r="AM60" s="10">
        <v>13693.893888151166</v>
      </c>
      <c r="AN60" s="15">
        <v>23877.295205383918</v>
      </c>
      <c r="AT60" s="11"/>
      <c r="AZ60" s="94"/>
    </row>
    <row r="61" spans="2:52" s="4" customFormat="1" ht="12" customHeight="1" x14ac:dyDescent="0.2">
      <c r="B61" s="28"/>
      <c r="C61" s="38"/>
      <c r="D61" s="61">
        <f>IF(Market="DAX",$O61,IF(Market="FTSEMIB",$S61,IF(Market="IBEX",$W61,IF(Market="UK",$AA61,$AE61))))</f>
        <v>42711</v>
      </c>
      <c r="E61" s="8">
        <f>IF(Market="DAX",$P61,IF(Market="FTSEMIB",$T61,IF(Market="IBEX",$X61,IF(Market="UK",$AB61,$AF61))))</f>
        <v>4694.5</v>
      </c>
      <c r="F61" s="8">
        <f>IF(Market="DAX",$Q61,IF(Market="FTSEMIB",$U61,IF(Market="IBEX",$Y61,IF(Market="UK",$AC61,$AG61))))</f>
        <v>4669.5</v>
      </c>
      <c r="G61" s="9">
        <f t="shared" si="4"/>
        <v>-5.3253807647246779E-3</v>
      </c>
      <c r="H61" s="10">
        <f t="shared" si="0"/>
        <v>60.000000000000007</v>
      </c>
      <c r="I61" s="10">
        <f t="shared" si="1"/>
        <v>198.15862760925035</v>
      </c>
      <c r="J61" s="10">
        <f t="shared" si="2"/>
        <v>58.158627609250345</v>
      </c>
      <c r="K61" s="15">
        <f t="shared" si="3"/>
        <v>23870.733950196933</v>
      </c>
      <c r="L61" s="57"/>
      <c r="M61" s="30"/>
      <c r="O61" s="61">
        <v>42712</v>
      </c>
      <c r="P61" s="72">
        <v>10976</v>
      </c>
      <c r="Q61" s="36">
        <v>11026</v>
      </c>
      <c r="S61" s="61">
        <v>42711</v>
      </c>
      <c r="T61" s="72">
        <v>17717</v>
      </c>
      <c r="U61" s="36">
        <v>17900</v>
      </c>
      <c r="W61" s="61">
        <v>42711</v>
      </c>
      <c r="X61" s="72">
        <v>8897.6</v>
      </c>
      <c r="Y61" s="36">
        <v>8950</v>
      </c>
      <c r="AA61" s="61">
        <v>42711</v>
      </c>
      <c r="AB61" s="72">
        <v>6776</v>
      </c>
      <c r="AC61" s="36">
        <v>6800</v>
      </c>
      <c r="AE61" s="61">
        <v>42711</v>
      </c>
      <c r="AF61" s="72">
        <v>4694.5</v>
      </c>
      <c r="AG61" s="36">
        <v>4669.5</v>
      </c>
      <c r="AI61" s="84">
        <v>42712</v>
      </c>
      <c r="AJ61" s="82">
        <v>34361.299113099063</v>
      </c>
      <c r="AK61" s="10">
        <v>18800.514882437918</v>
      </c>
      <c r="AL61" s="10">
        <v>17032.963468340262</v>
      </c>
      <c r="AM61" s="10">
        <v>13622.943435333744</v>
      </c>
      <c r="AN61" s="15">
        <v>23870.733950196933</v>
      </c>
      <c r="AT61" s="11"/>
      <c r="AZ61" s="94"/>
    </row>
    <row r="62" spans="2:52" s="4" customFormat="1" ht="12" customHeight="1" x14ac:dyDescent="0.2">
      <c r="B62" s="28"/>
      <c r="C62" s="38"/>
      <c r="D62" s="61">
        <f>IF(Market="DAX",$O62,IF(Market="FTSEMIB",$S62,IF(Market="IBEX",$W62,IF(Market="UK",$AA62,$AE62))))</f>
        <v>42710</v>
      </c>
      <c r="E62" s="8">
        <f>IF(Market="DAX",$P62,IF(Market="FTSEMIB",$T62,IF(Market="IBEX",$X62,IF(Market="UK",$AB62,$AF62))))</f>
        <v>4631</v>
      </c>
      <c r="F62" s="8">
        <f>IF(Market="DAX",$Q62,IF(Market="FTSEMIB",$U62,IF(Market="IBEX",$Y62,IF(Market="UK",$AC62,$AG62))))</f>
        <v>4585.5</v>
      </c>
      <c r="G62" s="9">
        <f t="shared" si="4"/>
        <v>-9.8250917728352413E-3</v>
      </c>
      <c r="H62" s="10">
        <f t="shared" si="0"/>
        <v>60.000000000000007</v>
      </c>
      <c r="I62" s="10">
        <f t="shared" si="1"/>
        <v>288.15284777146161</v>
      </c>
      <c r="J62" s="10">
        <f t="shared" si="2"/>
        <v>148.15284777146161</v>
      </c>
      <c r="K62" s="15">
        <f t="shared" si="3"/>
        <v>23812.575322587683</v>
      </c>
      <c r="L62" s="57"/>
      <c r="M62" s="30"/>
      <c r="O62" s="61">
        <v>42711</v>
      </c>
      <c r="P62" s="72">
        <v>10777.5</v>
      </c>
      <c r="Q62" s="36">
        <v>10864</v>
      </c>
      <c r="S62" s="61">
        <v>42710</v>
      </c>
      <c r="T62" s="72">
        <v>17023</v>
      </c>
      <c r="U62" s="36">
        <v>17060</v>
      </c>
      <c r="W62" s="61">
        <v>42710</v>
      </c>
      <c r="X62" s="72">
        <v>8661.2999999999993</v>
      </c>
      <c r="Y62" s="36">
        <v>8682</v>
      </c>
      <c r="AA62" s="61">
        <v>42710</v>
      </c>
      <c r="AB62" s="72">
        <v>6756</v>
      </c>
      <c r="AC62" s="36">
        <v>6745</v>
      </c>
      <c r="AE62" s="61">
        <v>42710</v>
      </c>
      <c r="AF62" s="72">
        <v>4631</v>
      </c>
      <c r="AG62" s="36">
        <v>4585.5</v>
      </c>
      <c r="AI62" s="84">
        <v>42711</v>
      </c>
      <c r="AJ62" s="82">
        <v>34244.25904753268</v>
      </c>
      <c r="AK62" s="10">
        <v>18640.286200286715</v>
      </c>
      <c r="AL62" s="10">
        <v>16967.938067873867</v>
      </c>
      <c r="AM62" s="10">
        <v>13563.508159725436</v>
      </c>
      <c r="AN62" s="15">
        <v>23812.575322587683</v>
      </c>
      <c r="AT62" s="11"/>
      <c r="AZ62" s="94"/>
    </row>
    <row r="63" spans="2:52" s="4" customFormat="1" ht="12" customHeight="1" x14ac:dyDescent="0.2">
      <c r="B63" s="28"/>
      <c r="C63" s="38"/>
      <c r="D63" s="61">
        <f>IF(Market="DAX",$O63,IF(Market="FTSEMIB",$S63,IF(Market="IBEX",$W63,IF(Market="UK",$AA63,$AE63))))</f>
        <v>42709</v>
      </c>
      <c r="E63" s="8">
        <f>IF(Market="DAX",$P63,IF(Market="FTSEMIB",$T63,IF(Market="IBEX",$X63,IF(Market="UK",$AB63,$AF63))))</f>
        <v>4573</v>
      </c>
      <c r="F63" s="8">
        <f>IF(Market="DAX",$Q63,IF(Market="FTSEMIB",$U63,IF(Market="IBEX",$Y63,IF(Market="UK",$AC63,$AG63))))</f>
        <v>4486</v>
      </c>
      <c r="G63" s="9">
        <f t="shared" si="4"/>
        <v>-1.902471025584955E-2</v>
      </c>
      <c r="H63" s="10">
        <f t="shared" si="0"/>
        <v>60.000000000000007</v>
      </c>
      <c r="I63" s="10">
        <f t="shared" si="1"/>
        <v>472.14521743174777</v>
      </c>
      <c r="J63" s="10">
        <f t="shared" si="2"/>
        <v>332.14521743174782</v>
      </c>
      <c r="K63" s="15">
        <f t="shared" si="3"/>
        <v>23664.422474816223</v>
      </c>
      <c r="L63" s="57"/>
      <c r="M63" s="30"/>
      <c r="O63" s="61">
        <v>42710</v>
      </c>
      <c r="P63" s="72">
        <v>10696</v>
      </c>
      <c r="Q63" s="36">
        <v>10706</v>
      </c>
      <c r="S63" s="61">
        <v>42709</v>
      </c>
      <c r="T63" s="72">
        <v>17096</v>
      </c>
      <c r="U63" s="36">
        <v>16730</v>
      </c>
      <c r="W63" s="61">
        <v>42709</v>
      </c>
      <c r="X63" s="72">
        <v>8610.2000000000007</v>
      </c>
      <c r="Y63" s="36">
        <v>8525</v>
      </c>
      <c r="AA63" s="61">
        <v>42709</v>
      </c>
      <c r="AB63" s="72">
        <v>6739.5</v>
      </c>
      <c r="AC63" s="36">
        <v>6696</v>
      </c>
      <c r="AE63" s="61">
        <v>42709</v>
      </c>
      <c r="AF63" s="72">
        <v>4573</v>
      </c>
      <c r="AG63" s="36">
        <v>4486</v>
      </c>
      <c r="AI63" s="84">
        <v>42710</v>
      </c>
      <c r="AJ63" s="82">
        <v>33953.689658714975</v>
      </c>
      <c r="AK63" s="10">
        <v>18643.168169180852</v>
      </c>
      <c r="AL63" s="10">
        <v>16972.898409252721</v>
      </c>
      <c r="AM63" s="10">
        <v>13598.828871790991</v>
      </c>
      <c r="AN63" s="15">
        <v>23664.422474816223</v>
      </c>
      <c r="AT63" s="11"/>
      <c r="AZ63" s="94"/>
    </row>
    <row r="64" spans="2:52" s="4" customFormat="1" ht="12" customHeight="1" x14ac:dyDescent="0.2">
      <c r="B64" s="28"/>
      <c r="C64" s="38"/>
      <c r="D64" s="61">
        <f>IF(Market="DAX",$O64,IF(Market="FTSEMIB",$S64,IF(Market="IBEX",$W64,IF(Market="UK",$AA64,$AE64))))</f>
        <v>42706</v>
      </c>
      <c r="E64" s="8">
        <f>IF(Market="DAX",$P64,IF(Market="FTSEMIB",$T64,IF(Market="IBEX",$X64,IF(Market="UK",$AB64,$AF64))))</f>
        <v>4526.5</v>
      </c>
      <c r="F64" s="8">
        <f>IF(Market="DAX",$Q64,IF(Market="FTSEMIB",$U64,IF(Market="IBEX",$Y64,IF(Market="UK",$AC64,$AG64))))</f>
        <v>4534</v>
      </c>
      <c r="G64" s="9">
        <f t="shared" si="4"/>
        <v>1.6569093118303324E-3</v>
      </c>
      <c r="H64" s="10">
        <f t="shared" si="0"/>
        <v>124.78919855136348</v>
      </c>
      <c r="I64" s="10">
        <f t="shared" si="1"/>
        <v>60.000000000000007</v>
      </c>
      <c r="J64" s="10">
        <f t="shared" si="2"/>
        <v>-15.210801448636516</v>
      </c>
      <c r="K64" s="15">
        <f t="shared" si="3"/>
        <v>23332.277257384474</v>
      </c>
      <c r="L64" s="57"/>
      <c r="M64" s="30"/>
      <c r="O64" s="61">
        <v>42709</v>
      </c>
      <c r="P64" s="72">
        <v>10527</v>
      </c>
      <c r="Q64" s="36">
        <v>10444</v>
      </c>
      <c r="S64" s="61">
        <v>42706</v>
      </c>
      <c r="T64" s="72">
        <v>17064</v>
      </c>
      <c r="U64" s="36">
        <v>16995</v>
      </c>
      <c r="W64" s="61">
        <v>42706</v>
      </c>
      <c r="X64" s="72">
        <v>8656.2000000000007</v>
      </c>
      <c r="Y64" s="36">
        <v>8610</v>
      </c>
      <c r="AA64" s="61">
        <v>42706</v>
      </c>
      <c r="AB64" s="72">
        <v>6748</v>
      </c>
      <c r="AC64" s="36">
        <v>6717.5</v>
      </c>
      <c r="AE64" s="61">
        <v>42706</v>
      </c>
      <c r="AF64" s="72">
        <v>4526.5</v>
      </c>
      <c r="AG64" s="36">
        <v>4534</v>
      </c>
      <c r="AI64" s="84">
        <v>42709</v>
      </c>
      <c r="AJ64" s="82">
        <v>33975.148886182789</v>
      </c>
      <c r="AK64" s="10">
        <v>18261.350404435423</v>
      </c>
      <c r="AL64" s="10">
        <v>16827.752769333121</v>
      </c>
      <c r="AM64" s="10">
        <v>13393.764990120675</v>
      </c>
      <c r="AN64" s="15">
        <v>23332.277257384474</v>
      </c>
      <c r="AT64" s="11"/>
      <c r="AZ64" s="94"/>
    </row>
    <row r="65" spans="2:52" s="4" customFormat="1" ht="12" customHeight="1" x14ac:dyDescent="0.2">
      <c r="B65" s="28"/>
      <c r="C65" s="38"/>
      <c r="D65" s="61">
        <f>IF(Market="DAX",$O65,IF(Market="FTSEMIB",$S65,IF(Market="IBEX",$W65,IF(Market="UK",$AA65,$AE65))))</f>
        <v>42705</v>
      </c>
      <c r="E65" s="8">
        <f>IF(Market="DAX",$P65,IF(Market="FTSEMIB",$T65,IF(Market="IBEX",$X65,IF(Market="UK",$AB65,$AF65))))</f>
        <v>4558.5</v>
      </c>
      <c r="F65" s="8">
        <f>IF(Market="DAX",$Q65,IF(Market="FTSEMIB",$U65,IF(Market="IBEX",$Y65,IF(Market="UK",$AC65,$AG65))))</f>
        <v>4569</v>
      </c>
      <c r="G65" s="9">
        <f t="shared" si="4"/>
        <v>2.3033892727871009E-3</v>
      </c>
      <c r="H65" s="10">
        <f t="shared" si="0"/>
        <v>137.71879777049884</v>
      </c>
      <c r="I65" s="10">
        <f t="shared" si="1"/>
        <v>60.000000000000007</v>
      </c>
      <c r="J65" s="10">
        <f t="shared" si="2"/>
        <v>-2.2812022295011616</v>
      </c>
      <c r="K65" s="15">
        <f t="shared" si="3"/>
        <v>23347.488058833111</v>
      </c>
      <c r="L65" s="57"/>
      <c r="M65" s="30"/>
      <c r="O65" s="61">
        <v>42706</v>
      </c>
      <c r="P65" s="72">
        <v>10511</v>
      </c>
      <c r="Q65" s="36">
        <v>10471</v>
      </c>
      <c r="S65" s="61">
        <v>42705</v>
      </c>
      <c r="T65" s="72">
        <v>16932</v>
      </c>
      <c r="U65" s="36">
        <v>16905</v>
      </c>
      <c r="W65" s="61">
        <v>42705</v>
      </c>
      <c r="X65" s="72">
        <v>8675.4</v>
      </c>
      <c r="Y65" s="36">
        <v>8668</v>
      </c>
      <c r="AA65" s="61">
        <v>42705</v>
      </c>
      <c r="AB65" s="72">
        <v>6781.5</v>
      </c>
      <c r="AC65" s="36">
        <v>6778</v>
      </c>
      <c r="AE65" s="61">
        <v>42705</v>
      </c>
      <c r="AF65" s="72">
        <v>4558.5</v>
      </c>
      <c r="AG65" s="36">
        <v>4569</v>
      </c>
      <c r="AI65" s="84">
        <v>42706</v>
      </c>
      <c r="AJ65" s="82">
        <v>33691.654124501096</v>
      </c>
      <c r="AK65" s="10">
        <v>18226.830960679694</v>
      </c>
      <c r="AL65" s="10">
        <v>16773.76764110299</v>
      </c>
      <c r="AM65" s="10">
        <v>13285.432459372185</v>
      </c>
      <c r="AN65" s="15">
        <v>23347.488058833111</v>
      </c>
      <c r="AT65" s="11"/>
      <c r="AZ65" s="94"/>
    </row>
    <row r="66" spans="2:52" s="4" customFormat="1" ht="12" customHeight="1" x14ac:dyDescent="0.2">
      <c r="B66" s="28"/>
      <c r="C66" s="38"/>
      <c r="D66" s="61">
        <f>IF(Market="DAX",$O66,IF(Market="FTSEMIB",$S66,IF(Market="IBEX",$W66,IF(Market="UK",$AA66,$AE66))))</f>
        <v>42704</v>
      </c>
      <c r="E66" s="8">
        <f>IF(Market="DAX",$P66,IF(Market="FTSEMIB",$T66,IF(Market="IBEX",$X66,IF(Market="UK",$AB66,$AF66))))</f>
        <v>4576</v>
      </c>
      <c r="F66" s="8">
        <f>IF(Market="DAX",$Q66,IF(Market="FTSEMIB",$U66,IF(Market="IBEX",$Y66,IF(Market="UK",$AC66,$AG66))))</f>
        <v>4555.5</v>
      </c>
      <c r="G66" s="9">
        <f t="shared" si="4"/>
        <v>-4.479895104895105E-3</v>
      </c>
      <c r="H66" s="10">
        <f t="shared" si="0"/>
        <v>60.000000000000007</v>
      </c>
      <c r="I66" s="10">
        <f t="shared" si="1"/>
        <v>181.24891441265891</v>
      </c>
      <c r="J66" s="10">
        <f t="shared" si="2"/>
        <v>41.248914412658905</v>
      </c>
      <c r="K66" s="15">
        <f t="shared" si="3"/>
        <v>23349.769261062611</v>
      </c>
      <c r="L66" s="57"/>
      <c r="M66" s="30"/>
      <c r="O66" s="61">
        <v>42705</v>
      </c>
      <c r="P66" s="72">
        <v>10637.5</v>
      </c>
      <c r="Q66" s="36">
        <v>10610</v>
      </c>
      <c r="S66" s="61">
        <v>42704</v>
      </c>
      <c r="T66" s="72">
        <v>16535</v>
      </c>
      <c r="U66" s="36">
        <v>16575</v>
      </c>
      <c r="W66" s="61">
        <v>42704</v>
      </c>
      <c r="X66" s="72">
        <v>8641.2999999999993</v>
      </c>
      <c r="Y66" s="36">
        <v>8652</v>
      </c>
      <c r="AA66" s="61">
        <v>42704</v>
      </c>
      <c r="AB66" s="72">
        <v>6766</v>
      </c>
      <c r="AC66" s="36">
        <v>6772</v>
      </c>
      <c r="AE66" s="61">
        <v>42704</v>
      </c>
      <c r="AF66" s="72">
        <v>4576</v>
      </c>
      <c r="AG66" s="36">
        <v>4555.5</v>
      </c>
      <c r="AI66" s="84">
        <v>42705</v>
      </c>
      <c r="AJ66" s="82">
        <v>33612.106885414149</v>
      </c>
      <c r="AK66" s="10">
        <v>18239.536095671752</v>
      </c>
      <c r="AL66" s="10">
        <v>16799.285982410805</v>
      </c>
      <c r="AM66" s="10">
        <v>13320.75317143774</v>
      </c>
      <c r="AN66" s="15">
        <v>23349.769261062611</v>
      </c>
      <c r="AT66" s="11"/>
      <c r="AZ66" s="94"/>
    </row>
    <row r="67" spans="2:52" s="4" customFormat="1" ht="12" customHeight="1" x14ac:dyDescent="0.2">
      <c r="B67" s="28"/>
      <c r="C67" s="38"/>
      <c r="D67" s="61">
        <f>IF(Market="DAX",$O67,IF(Market="FTSEMIB",$S67,IF(Market="IBEX",$W67,IF(Market="UK",$AA67,$AE67))))</f>
        <v>42703</v>
      </c>
      <c r="E67" s="8">
        <f>IF(Market="DAX",$P67,IF(Market="FTSEMIB",$T67,IF(Market="IBEX",$X67,IF(Market="UK",$AB67,$AF67))))</f>
        <v>4549.5</v>
      </c>
      <c r="F67" s="8">
        <f>IF(Market="DAX",$Q67,IF(Market="FTSEMIB",$U67,IF(Market="IBEX",$Y67,IF(Market="UK",$AC67,$AG67))))</f>
        <v>4504</v>
      </c>
      <c r="G67" s="9">
        <f t="shared" si="4"/>
        <v>-1.0001099021870536E-2</v>
      </c>
      <c r="H67" s="10">
        <f t="shared" si="0"/>
        <v>60.000000000000007</v>
      </c>
      <c r="I67" s="10">
        <f t="shared" si="1"/>
        <v>291.67299275216749</v>
      </c>
      <c r="J67" s="10">
        <f t="shared" si="2"/>
        <v>151.67299275216749</v>
      </c>
      <c r="K67" s="15">
        <f t="shared" si="3"/>
        <v>23308.520346649952</v>
      </c>
      <c r="L67" s="57"/>
      <c r="M67" s="30"/>
      <c r="O67" s="61">
        <v>42704</v>
      </c>
      <c r="P67" s="72">
        <v>10606.5</v>
      </c>
      <c r="Q67" s="36">
        <v>10625</v>
      </c>
      <c r="S67" s="61">
        <v>42703</v>
      </c>
      <c r="T67" s="72">
        <v>16200</v>
      </c>
      <c r="U67" s="36">
        <v>16180</v>
      </c>
      <c r="W67" s="61">
        <v>42703</v>
      </c>
      <c r="X67" s="72">
        <v>8608.1</v>
      </c>
      <c r="Y67" s="36">
        <v>8609</v>
      </c>
      <c r="AA67" s="61">
        <v>42703</v>
      </c>
      <c r="AB67" s="72">
        <v>6791.5</v>
      </c>
      <c r="AC67" s="36">
        <v>6785.5</v>
      </c>
      <c r="AE67" s="61">
        <v>42703</v>
      </c>
      <c r="AF67" s="72">
        <v>4549.5</v>
      </c>
      <c r="AG67" s="36">
        <v>4504</v>
      </c>
      <c r="AI67" s="84">
        <v>42704</v>
      </c>
      <c r="AJ67" s="82">
        <v>33593.576804670971</v>
      </c>
      <c r="AK67" s="10">
        <v>18237.506443633461</v>
      </c>
      <c r="AL67" s="10">
        <v>16824.804323718621</v>
      </c>
      <c r="AM67" s="10">
        <v>13356.073883503295</v>
      </c>
      <c r="AN67" s="15">
        <v>23308.520346649952</v>
      </c>
      <c r="AT67" s="11"/>
      <c r="AZ67" s="94"/>
    </row>
    <row r="68" spans="2:52" s="4" customFormat="1" ht="12" customHeight="1" x14ac:dyDescent="0.2">
      <c r="B68" s="28"/>
      <c r="C68" s="38"/>
      <c r="D68" s="61">
        <f>IF(Market="DAX",$O68,IF(Market="FTSEMIB",$S68,IF(Market="IBEX",$W68,IF(Market="UK",$AA68,$AE68))))</f>
        <v>42702</v>
      </c>
      <c r="E68" s="8">
        <f>IF(Market="DAX",$P68,IF(Market="FTSEMIB",$T68,IF(Market="IBEX",$X68,IF(Market="UK",$AB68,$AF68))))</f>
        <v>4506</v>
      </c>
      <c r="F68" s="8">
        <f>IF(Market="DAX",$Q68,IF(Market="FTSEMIB",$U68,IF(Market="IBEX",$Y68,IF(Market="UK",$AC68,$AG68))))</f>
        <v>4549.5</v>
      </c>
      <c r="G68" s="9">
        <f t="shared" si="4"/>
        <v>9.6537949400798927E-3</v>
      </c>
      <c r="H68" s="10">
        <f t="shared" si="0"/>
        <v>284.72691111635464</v>
      </c>
      <c r="I68" s="10">
        <f t="shared" si="1"/>
        <v>60.000000000000007</v>
      </c>
      <c r="J68" s="10">
        <f t="shared" si="2"/>
        <v>144.72691111635464</v>
      </c>
      <c r="K68" s="15">
        <f t="shared" si="3"/>
        <v>23156.847353897785</v>
      </c>
      <c r="L68" s="57"/>
      <c r="M68" s="30"/>
      <c r="O68" s="61">
        <v>42703</v>
      </c>
      <c r="P68" s="72">
        <v>10575</v>
      </c>
      <c r="Q68" s="36">
        <v>10568</v>
      </c>
      <c r="S68" s="61">
        <v>42702</v>
      </c>
      <c r="T68" s="72">
        <v>16512</v>
      </c>
      <c r="U68" s="36">
        <v>16380</v>
      </c>
      <c r="W68" s="61">
        <v>42702</v>
      </c>
      <c r="X68" s="72">
        <v>8660.7999999999993</v>
      </c>
      <c r="Y68" s="36">
        <v>8629</v>
      </c>
      <c r="AA68" s="61">
        <v>42702</v>
      </c>
      <c r="AB68" s="72">
        <v>6837</v>
      </c>
      <c r="AC68" s="36">
        <v>6828.5</v>
      </c>
      <c r="AE68" s="61">
        <v>42702</v>
      </c>
      <c r="AF68" s="72">
        <v>4506</v>
      </c>
      <c r="AG68" s="36">
        <v>4549.5</v>
      </c>
      <c r="AI68" s="84">
        <v>42703</v>
      </c>
      <c r="AJ68" s="82">
        <v>33615.036032138785</v>
      </c>
      <c r="AK68" s="10">
        <v>18250.21157862552</v>
      </c>
      <c r="AL68" s="10">
        <v>16850.322665026437</v>
      </c>
      <c r="AM68" s="10">
        <v>13391.39459556885</v>
      </c>
      <c r="AN68" s="15">
        <v>23156.847353897785</v>
      </c>
      <c r="AT68" s="11"/>
      <c r="AZ68" s="94"/>
    </row>
    <row r="69" spans="2:52" s="4" customFormat="1" ht="12" customHeight="1" x14ac:dyDescent="0.2">
      <c r="B69" s="28"/>
      <c r="C69" s="38"/>
      <c r="D69" s="61">
        <f>IF(Market="DAX",$O69,IF(Market="FTSEMIB",$S69,IF(Market="IBEX",$W69,IF(Market="UK",$AA69,$AE69))))</f>
        <v>42699</v>
      </c>
      <c r="E69" s="8">
        <f>IF(Market="DAX",$P69,IF(Market="FTSEMIB",$T69,IF(Market="IBEX",$X69,IF(Market="UK",$AB69,$AF69))))</f>
        <v>4545</v>
      </c>
      <c r="F69" s="8">
        <f>IF(Market="DAX",$Q69,IF(Market="FTSEMIB",$U69,IF(Market="IBEX",$Y69,IF(Market="UK",$AC69,$AG69))))</f>
        <v>4546.5</v>
      </c>
      <c r="G69" s="9">
        <f t="shared" si="4"/>
        <v>3.3003300330033004E-4</v>
      </c>
      <c r="H69" s="10">
        <f t="shared" si="0"/>
        <v>98.251672380763438</v>
      </c>
      <c r="I69" s="10">
        <f t="shared" si="1"/>
        <v>85.050352248750244</v>
      </c>
      <c r="J69" s="10">
        <f t="shared" si="2"/>
        <v>-16.697975370486319</v>
      </c>
      <c r="K69" s="15">
        <f t="shared" si="3"/>
        <v>23012.12044278143</v>
      </c>
      <c r="L69" s="57"/>
      <c r="M69" s="30"/>
      <c r="O69" s="61">
        <v>42702</v>
      </c>
      <c r="P69" s="72">
        <v>10691</v>
      </c>
      <c r="Q69" s="36">
        <v>10679</v>
      </c>
      <c r="S69" s="61">
        <v>42699</v>
      </c>
      <c r="T69" s="72">
        <v>16477</v>
      </c>
      <c r="U69" s="36">
        <v>16480</v>
      </c>
      <c r="W69" s="61">
        <v>42699</v>
      </c>
      <c r="X69" s="72">
        <v>8644.2000000000007</v>
      </c>
      <c r="Y69" s="36">
        <v>8654</v>
      </c>
      <c r="AA69" s="61">
        <v>42699</v>
      </c>
      <c r="AB69" s="72">
        <v>6824</v>
      </c>
      <c r="AC69" s="36">
        <v>6822.5</v>
      </c>
      <c r="AE69" s="61">
        <v>42699</v>
      </c>
      <c r="AF69" s="72">
        <v>4545</v>
      </c>
      <c r="AG69" s="36">
        <v>4546.5</v>
      </c>
      <c r="AI69" s="84">
        <v>42702</v>
      </c>
      <c r="AJ69" s="82">
        <v>33636.4952596066</v>
      </c>
      <c r="AK69" s="10">
        <v>18136.680425191316</v>
      </c>
      <c r="AL69" s="10">
        <v>16829.647510906652</v>
      </c>
      <c r="AM69" s="10">
        <v>13426.715307634406</v>
      </c>
      <c r="AN69" s="15">
        <v>23012.12044278143</v>
      </c>
      <c r="AT69" s="11"/>
      <c r="AZ69" s="94"/>
    </row>
    <row r="70" spans="2:52" s="4" customFormat="1" ht="12" customHeight="1" x14ac:dyDescent="0.2">
      <c r="B70" s="28"/>
      <c r="C70" s="38"/>
      <c r="D70" s="61">
        <f>IF(Market="DAX",$O70,IF(Market="FTSEMIB",$S70,IF(Market="IBEX",$W70,IF(Market="UK",$AA70,$AE70))))</f>
        <v>42698</v>
      </c>
      <c r="E70" s="8">
        <f>IF(Market="DAX",$P70,IF(Market="FTSEMIB",$T70,IF(Market="IBEX",$X70,IF(Market="UK",$AB70,$AF70))))</f>
        <v>4538</v>
      </c>
      <c r="F70" s="8">
        <f>IF(Market="DAX",$Q70,IF(Market="FTSEMIB",$U70,IF(Market="IBEX",$Y70,IF(Market="UK",$AC70,$AG70))))</f>
        <v>4535</v>
      </c>
      <c r="G70" s="9">
        <f t="shared" si="4"/>
        <v>-6.6108417805200526E-4</v>
      </c>
      <c r="H70" s="10">
        <f t="shared" si="0"/>
        <v>78.429328753716732</v>
      </c>
      <c r="I70" s="10">
        <f t="shared" si="1"/>
        <v>104.87269587579694</v>
      </c>
      <c r="J70" s="10">
        <f t="shared" si="2"/>
        <v>-16.697975370486347</v>
      </c>
      <c r="K70" s="15">
        <f t="shared" si="3"/>
        <v>23028.818418151917</v>
      </c>
      <c r="L70" s="57"/>
      <c r="M70" s="30"/>
      <c r="O70" s="61">
        <v>42699</v>
      </c>
      <c r="P70" s="72">
        <v>10687.5</v>
      </c>
      <c r="Q70" s="36">
        <v>10705</v>
      </c>
      <c r="S70" s="61">
        <v>42698</v>
      </c>
      <c r="T70" s="72">
        <v>16544</v>
      </c>
      <c r="U70" s="36">
        <v>16580</v>
      </c>
      <c r="W70" s="61">
        <v>42698</v>
      </c>
      <c r="X70" s="72">
        <v>8627.1</v>
      </c>
      <c r="Y70" s="36">
        <v>8652</v>
      </c>
      <c r="AA70" s="61">
        <v>42698</v>
      </c>
      <c r="AB70" s="72">
        <v>6808.5</v>
      </c>
      <c r="AC70" s="36">
        <v>6822</v>
      </c>
      <c r="AE70" s="61">
        <v>42698</v>
      </c>
      <c r="AF70" s="72">
        <v>4538</v>
      </c>
      <c r="AG70" s="36">
        <v>4535</v>
      </c>
      <c r="AI70" s="84">
        <v>42699</v>
      </c>
      <c r="AJ70" s="82">
        <v>33657.954487074414</v>
      </c>
      <c r="AK70" s="10">
        <v>18149.385560183375</v>
      </c>
      <c r="AL70" s="10">
        <v>16855.165852214468</v>
      </c>
      <c r="AM70" s="10">
        <v>13462.036019699961</v>
      </c>
      <c r="AN70" s="15">
        <v>23028.818418151917</v>
      </c>
      <c r="AT70" s="11"/>
      <c r="AZ70" s="94"/>
    </row>
    <row r="71" spans="2:52" s="4" customFormat="1" ht="12" customHeight="1" x14ac:dyDescent="0.2">
      <c r="B71" s="28"/>
      <c r="C71" s="38"/>
      <c r="D71" s="61">
        <f>IF(Market="DAX",$O71,IF(Market="FTSEMIB",$S71,IF(Market="IBEX",$W71,IF(Market="UK",$AA71,$AE71))))</f>
        <v>42697</v>
      </c>
      <c r="E71" s="8">
        <f>IF(Market="DAX",$P71,IF(Market="FTSEMIB",$T71,IF(Market="IBEX",$X71,IF(Market="UK",$AB71,$AF71))))</f>
        <v>4524</v>
      </c>
      <c r="F71" s="8">
        <f>IF(Market="DAX",$Q71,IF(Market="FTSEMIB",$U71,IF(Market="IBEX",$Y71,IF(Market="UK",$AC71,$AG71))))</f>
        <v>4560</v>
      </c>
      <c r="G71" s="9">
        <f t="shared" si="4"/>
        <v>7.9575596816976128E-3</v>
      </c>
      <c r="H71" s="10">
        <f t="shared" si="0"/>
        <v>250.80220594870906</v>
      </c>
      <c r="I71" s="10">
        <f t="shared" si="1"/>
        <v>60.000000000000007</v>
      </c>
      <c r="J71" s="10">
        <f t="shared" si="2"/>
        <v>110.80220594870906</v>
      </c>
      <c r="K71" s="15">
        <f t="shared" si="3"/>
        <v>23045.516393522405</v>
      </c>
      <c r="L71" s="57"/>
      <c r="M71" s="30"/>
      <c r="O71" s="61">
        <v>42698</v>
      </c>
      <c r="P71" s="72">
        <v>10667.5</v>
      </c>
      <c r="Q71" s="36">
        <v>10677</v>
      </c>
      <c r="S71" s="61">
        <v>42697</v>
      </c>
      <c r="T71" s="72">
        <v>16517</v>
      </c>
      <c r="U71" s="36">
        <v>16580</v>
      </c>
      <c r="W71" s="61">
        <v>42697</v>
      </c>
      <c r="X71" s="72">
        <v>8641.2000000000007</v>
      </c>
      <c r="Y71" s="36">
        <v>8655</v>
      </c>
      <c r="AA71" s="61">
        <v>42697</v>
      </c>
      <c r="AB71" s="72">
        <v>6808.5</v>
      </c>
      <c r="AC71" s="36">
        <v>6845</v>
      </c>
      <c r="AE71" s="61">
        <v>42697</v>
      </c>
      <c r="AF71" s="72">
        <v>4524</v>
      </c>
      <c r="AG71" s="36">
        <v>4560</v>
      </c>
      <c r="AI71" s="84">
        <v>42698</v>
      </c>
      <c r="AJ71" s="82">
        <v>33679.413714542228</v>
      </c>
      <c r="AK71" s="10">
        <v>18152.217818201647</v>
      </c>
      <c r="AL71" s="10">
        <v>16850.199947234618</v>
      </c>
      <c r="AM71" s="10">
        <v>13480.55559582527</v>
      </c>
      <c r="AN71" s="15">
        <v>23045.516393522405</v>
      </c>
      <c r="AT71" s="11"/>
      <c r="AZ71" s="94"/>
    </row>
    <row r="72" spans="2:52" s="4" customFormat="1" ht="12" customHeight="1" x14ac:dyDescent="0.2">
      <c r="B72" s="28"/>
      <c r="C72" s="38"/>
      <c r="D72" s="61">
        <f>IF(Market="DAX",$O72,IF(Market="FTSEMIB",$S72,IF(Market="IBEX",$W72,IF(Market="UK",$AA72,$AE72))))</f>
        <v>42696</v>
      </c>
      <c r="E72" s="8">
        <f>IF(Market="DAX",$P72,IF(Market="FTSEMIB",$T72,IF(Market="IBEX",$X72,IF(Market="UK",$AB72,$AF72))))</f>
        <v>4543.5</v>
      </c>
      <c r="F72" s="8">
        <f>IF(Market="DAX",$Q72,IF(Market="FTSEMIB",$U72,IF(Market="IBEX",$Y72,IF(Market="UK",$AC72,$AG72))))</f>
        <v>4570</v>
      </c>
      <c r="G72" s="9">
        <f t="shared" si="4"/>
        <v>5.8325079784307251E-3</v>
      </c>
      <c r="H72" s="10">
        <f t="shared" si="0"/>
        <v>208.3011718833713</v>
      </c>
      <c r="I72" s="10">
        <f t="shared" si="1"/>
        <v>60.000000000000007</v>
      </c>
      <c r="J72" s="10">
        <f t="shared" si="2"/>
        <v>68.301171883371296</v>
      </c>
      <c r="K72" s="15">
        <f t="shared" si="3"/>
        <v>22934.714187573696</v>
      </c>
      <c r="L72" s="57"/>
      <c r="M72" s="30"/>
      <c r="O72" s="61">
        <v>42697</v>
      </c>
      <c r="P72" s="72">
        <v>10709.5</v>
      </c>
      <c r="Q72" s="36">
        <v>10743.5</v>
      </c>
      <c r="S72" s="61">
        <v>42696</v>
      </c>
      <c r="T72" s="72">
        <v>16296</v>
      </c>
      <c r="U72" s="36">
        <v>16400</v>
      </c>
      <c r="W72" s="61">
        <v>42696</v>
      </c>
      <c r="X72" s="72">
        <v>8600.5</v>
      </c>
      <c r="Y72" s="36">
        <v>8667</v>
      </c>
      <c r="AA72" s="61">
        <v>42696</v>
      </c>
      <c r="AB72" s="72">
        <v>6764.5</v>
      </c>
      <c r="AC72" s="36">
        <v>6791.5</v>
      </c>
      <c r="AE72" s="61">
        <v>42696</v>
      </c>
      <c r="AF72" s="72">
        <v>4543.5</v>
      </c>
      <c r="AG72" s="36">
        <v>4570</v>
      </c>
      <c r="AI72" s="84">
        <v>42697</v>
      </c>
      <c r="AJ72" s="82">
        <v>33700.872942010043</v>
      </c>
      <c r="AK72" s="10">
        <v>18122.285346041564</v>
      </c>
      <c r="AL72" s="10">
        <v>16871.01910955635</v>
      </c>
      <c r="AM72" s="10">
        <v>13330.16865803415</v>
      </c>
      <c r="AN72" s="15">
        <v>22934.714187573696</v>
      </c>
      <c r="AT72" s="11"/>
      <c r="AZ72" s="94"/>
    </row>
    <row r="73" spans="2:52" s="4" customFormat="1" ht="12" customHeight="1" x14ac:dyDescent="0.2">
      <c r="B73" s="28"/>
      <c r="C73" s="38"/>
      <c r="D73" s="61">
        <f>IF(Market="DAX",$O73,IF(Market="FTSEMIB",$S73,IF(Market="IBEX",$W73,IF(Market="UK",$AA73,$AE73))))</f>
        <v>42695</v>
      </c>
      <c r="E73" s="8">
        <f>IF(Market="DAX",$P73,IF(Market="FTSEMIB",$T73,IF(Market="IBEX",$X73,IF(Market="UK",$AB73,$AF73))))</f>
        <v>4524</v>
      </c>
      <c r="F73" s="8">
        <f>IF(Market="DAX",$Q73,IF(Market="FTSEMIB",$U73,IF(Market="IBEX",$Y73,IF(Market="UK",$AC73,$AG73))))</f>
        <v>4509.5</v>
      </c>
      <c r="G73" s="9">
        <f t="shared" si="4"/>
        <v>-3.205128205128205E-3</v>
      </c>
      <c r="H73" s="10">
        <f t="shared" si="0"/>
        <v>60.000000000000007</v>
      </c>
      <c r="I73" s="10">
        <f t="shared" si="1"/>
        <v>155.75357641732091</v>
      </c>
      <c r="J73" s="10">
        <f t="shared" si="2"/>
        <v>15.753576417320915</v>
      </c>
      <c r="K73" s="15">
        <f t="shared" si="3"/>
        <v>22866.413015690327</v>
      </c>
      <c r="L73" s="57"/>
      <c r="M73" s="30"/>
      <c r="O73" s="61">
        <v>42696</v>
      </c>
      <c r="P73" s="72">
        <v>10674.5</v>
      </c>
      <c r="Q73" s="36">
        <v>10768.5</v>
      </c>
      <c r="S73" s="61">
        <v>42695</v>
      </c>
      <c r="T73" s="72">
        <v>16244</v>
      </c>
      <c r="U73" s="36">
        <v>16255</v>
      </c>
      <c r="W73" s="61">
        <v>42695</v>
      </c>
      <c r="X73" s="72">
        <v>8621</v>
      </c>
      <c r="Y73" s="36">
        <v>8655</v>
      </c>
      <c r="AA73" s="61">
        <v>42695</v>
      </c>
      <c r="AB73" s="72">
        <v>6774</v>
      </c>
      <c r="AC73" s="36">
        <v>6776.5</v>
      </c>
      <c r="AE73" s="61">
        <v>42695</v>
      </c>
      <c r="AF73" s="72">
        <v>4524</v>
      </c>
      <c r="AG73" s="36">
        <v>4509.5</v>
      </c>
      <c r="AI73" s="84">
        <v>42696</v>
      </c>
      <c r="AJ73" s="82">
        <v>33652.864986296263</v>
      </c>
      <c r="AK73" s="10">
        <v>18040.999229197878</v>
      </c>
      <c r="AL73" s="10">
        <v>16769.136108243511</v>
      </c>
      <c r="AM73" s="10">
        <v>13248.257722766757</v>
      </c>
      <c r="AN73" s="15">
        <v>22866.413015690327</v>
      </c>
      <c r="AT73" s="11"/>
      <c r="AZ73" s="94"/>
    </row>
    <row r="74" spans="2:52" s="4" customFormat="1" ht="12" customHeight="1" x14ac:dyDescent="0.2">
      <c r="B74" s="28"/>
      <c r="C74" s="38"/>
      <c r="D74" s="61">
        <f>IF(Market="DAX",$O74,IF(Market="FTSEMIB",$S74,IF(Market="IBEX",$W74,IF(Market="UK",$AA74,$AE74))))</f>
        <v>42692</v>
      </c>
      <c r="E74" s="8">
        <f>IF(Market="DAX",$P74,IF(Market="FTSEMIB",$T74,IF(Market="IBEX",$X74,IF(Market="UK",$AB74,$AF74))))</f>
        <v>4502.6000000000004</v>
      </c>
      <c r="F74" s="8">
        <f>IF(Market="DAX",$Q74,IF(Market="FTSEMIB",$U74,IF(Market="IBEX",$Y74,IF(Market="UK",$AC74,$AG74))))</f>
        <v>4542.5</v>
      </c>
      <c r="G74" s="9">
        <f t="shared" si="4"/>
        <v>8.8615466619285828E-3</v>
      </c>
      <c r="H74" s="10">
        <f t="shared" si="0"/>
        <v>268.88194555332848</v>
      </c>
      <c r="I74" s="10">
        <f t="shared" si="1"/>
        <v>60.000000000000007</v>
      </c>
      <c r="J74" s="10">
        <f t="shared" si="2"/>
        <v>128.88194555332848</v>
      </c>
      <c r="K74" s="15">
        <f t="shared" si="3"/>
        <v>22850.659439273004</v>
      </c>
      <c r="L74" s="57"/>
      <c r="M74" s="30"/>
      <c r="O74" s="61">
        <v>42695</v>
      </c>
      <c r="P74" s="72">
        <v>10674</v>
      </c>
      <c r="Q74" s="36">
        <v>10688</v>
      </c>
      <c r="S74" s="61">
        <v>42692</v>
      </c>
      <c r="T74" s="72">
        <v>16501</v>
      </c>
      <c r="U74" s="36">
        <v>16470</v>
      </c>
      <c r="W74" s="61">
        <v>42692</v>
      </c>
      <c r="X74" s="72">
        <v>8703.2000000000007</v>
      </c>
      <c r="Y74" s="36">
        <v>8750</v>
      </c>
      <c r="AA74" s="61">
        <v>42692</v>
      </c>
      <c r="AB74" s="72">
        <v>6782.5</v>
      </c>
      <c r="AC74" s="36">
        <v>6799.5</v>
      </c>
      <c r="AE74" s="61">
        <v>42692</v>
      </c>
      <c r="AF74" s="72">
        <v>4502.6000000000004</v>
      </c>
      <c r="AG74" s="36">
        <v>4542.5</v>
      </c>
      <c r="AI74" s="84">
        <v>42695</v>
      </c>
      <c r="AJ74" s="82">
        <v>33323.29294655694</v>
      </c>
      <c r="AK74" s="10">
        <v>18053.704364189936</v>
      </c>
      <c r="AL74" s="10">
        <v>16743.018118475193</v>
      </c>
      <c r="AM74" s="10">
        <v>13283.578434832312</v>
      </c>
      <c r="AN74" s="15">
        <v>22850.659439273004</v>
      </c>
      <c r="AT74" s="11"/>
      <c r="AZ74" s="94"/>
    </row>
    <row r="75" spans="2:52" s="4" customFormat="1" ht="12" customHeight="1" x14ac:dyDescent="0.2">
      <c r="B75" s="28"/>
      <c r="C75" s="38"/>
      <c r="D75" s="61">
        <f>IF(Market="DAX",$O75,IF(Market="FTSEMIB",$S75,IF(Market="IBEX",$W75,IF(Market="UK",$AA75,$AE75))))</f>
        <v>42691</v>
      </c>
      <c r="E75" s="8">
        <f>IF(Market="DAX",$P75,IF(Market="FTSEMIB",$T75,IF(Market="IBEX",$X75,IF(Market="UK",$AB75,$AF75))))</f>
        <v>4528</v>
      </c>
      <c r="F75" s="8">
        <f>IF(Market="DAX",$Q75,IF(Market="FTSEMIB",$U75,IF(Market="IBEX",$Y75,IF(Market="UK",$AC75,$AG75))))</f>
        <v>4508.5</v>
      </c>
      <c r="G75" s="9">
        <f t="shared" si="4"/>
        <v>-4.3065371024734985E-3</v>
      </c>
      <c r="H75" s="10">
        <f t="shared" si="0"/>
        <v>60.000000000000007</v>
      </c>
      <c r="I75" s="10">
        <f t="shared" si="1"/>
        <v>177.7817543642268</v>
      </c>
      <c r="J75" s="10">
        <f t="shared" si="2"/>
        <v>37.781754364226799</v>
      </c>
      <c r="K75" s="15">
        <f t="shared" si="3"/>
        <v>22721.777493719677</v>
      </c>
      <c r="L75" s="57"/>
      <c r="M75" s="30"/>
      <c r="O75" s="61">
        <v>42692</v>
      </c>
      <c r="P75" s="72">
        <v>10681</v>
      </c>
      <c r="Q75" s="36">
        <v>10732</v>
      </c>
      <c r="S75" s="61">
        <v>42691</v>
      </c>
      <c r="T75" s="72">
        <v>16510</v>
      </c>
      <c r="U75" s="36">
        <v>16425</v>
      </c>
      <c r="W75" s="61">
        <v>42691</v>
      </c>
      <c r="X75" s="72">
        <v>8627.7000000000007</v>
      </c>
      <c r="Y75" s="36">
        <v>8608</v>
      </c>
      <c r="AA75" s="61">
        <v>42691</v>
      </c>
      <c r="AB75" s="72">
        <v>6741.5</v>
      </c>
      <c r="AC75" s="36">
        <v>6741.5</v>
      </c>
      <c r="AE75" s="61">
        <v>42691</v>
      </c>
      <c r="AF75" s="72">
        <v>4528</v>
      </c>
      <c r="AG75" s="36">
        <v>4508.5</v>
      </c>
      <c r="AI75" s="84">
        <v>42692</v>
      </c>
      <c r="AJ75" s="82">
        <v>33344.752174024754</v>
      </c>
      <c r="AK75" s="10">
        <v>18062.483451290838</v>
      </c>
      <c r="AL75" s="10">
        <v>16688.230639620873</v>
      </c>
      <c r="AM75" s="10">
        <v>13275.916269670841</v>
      </c>
      <c r="AN75" s="15">
        <v>22721.777493719677</v>
      </c>
      <c r="AT75" s="11"/>
      <c r="AZ75" s="94"/>
    </row>
    <row r="76" spans="2:52" s="4" customFormat="1" ht="12" customHeight="1" x14ac:dyDescent="0.2">
      <c r="B76" s="28"/>
      <c r="C76" s="38"/>
      <c r="D76" s="61">
        <f>IF(Market="DAX",$O76,IF(Market="FTSEMIB",$S76,IF(Market="IBEX",$W76,IF(Market="UK",$AA76,$AE76))))</f>
        <v>42690</v>
      </c>
      <c r="E76" s="8">
        <f>IF(Market="DAX",$P76,IF(Market="FTSEMIB",$T76,IF(Market="IBEX",$X76,IF(Market="UK",$AB76,$AF76))))</f>
        <v>4501</v>
      </c>
      <c r="F76" s="8">
        <f>IF(Market="DAX",$Q76,IF(Market="FTSEMIB",$U76,IF(Market="IBEX",$Y76,IF(Market="UK",$AC76,$AG76))))</f>
        <v>4555.5</v>
      </c>
      <c r="G76" s="9">
        <f t="shared" si="4"/>
        <v>1.2108420351033104E-2</v>
      </c>
      <c r="H76" s="10">
        <f t="shared" si="0"/>
        <v>333.81941933541884</v>
      </c>
      <c r="I76" s="10">
        <f t="shared" si="1"/>
        <v>60.000000000000007</v>
      </c>
      <c r="J76" s="10">
        <f t="shared" si="2"/>
        <v>193.81941933541884</v>
      </c>
      <c r="K76" s="15">
        <f t="shared" si="3"/>
        <v>22683.99573935545</v>
      </c>
      <c r="L76" s="57"/>
      <c r="M76" s="30"/>
      <c r="O76" s="61">
        <v>42691</v>
      </c>
      <c r="P76" s="72">
        <v>10669.5</v>
      </c>
      <c r="Q76" s="36">
        <v>10677</v>
      </c>
      <c r="S76" s="61">
        <v>42690</v>
      </c>
      <c r="T76" s="72">
        <v>16620</v>
      </c>
      <c r="U76" s="36">
        <v>16680</v>
      </c>
      <c r="W76" s="61">
        <v>42690</v>
      </c>
      <c r="X76" s="72">
        <v>8688.9</v>
      </c>
      <c r="Y76" s="36">
        <v>8697</v>
      </c>
      <c r="AA76" s="61">
        <v>42690</v>
      </c>
      <c r="AB76" s="72">
        <v>6783</v>
      </c>
      <c r="AC76" s="36">
        <v>6824</v>
      </c>
      <c r="AE76" s="61">
        <v>42690</v>
      </c>
      <c r="AF76" s="72">
        <v>4501</v>
      </c>
      <c r="AG76" s="36">
        <v>4555.5</v>
      </c>
      <c r="AI76" s="84">
        <v>42691</v>
      </c>
      <c r="AJ76" s="82">
        <v>33216.740096905742</v>
      </c>
      <c r="AK76" s="10">
        <v>18005.868120543379</v>
      </c>
      <c r="AL76" s="10">
        <v>16695.322946568343</v>
      </c>
      <c r="AM76" s="10">
        <v>13311.236981736396</v>
      </c>
      <c r="AN76" s="15">
        <v>22683.99573935545</v>
      </c>
      <c r="AT76" s="11"/>
      <c r="AZ76" s="94"/>
    </row>
    <row r="77" spans="2:52" s="4" customFormat="1" ht="12" customHeight="1" x14ac:dyDescent="0.2">
      <c r="B77" s="28"/>
      <c r="C77" s="38"/>
      <c r="D77" s="61">
        <f>IF(Market="DAX",$O77,IF(Market="FTSEMIB",$S77,IF(Market="IBEX",$W77,IF(Market="UK",$AA77,$AE77))))</f>
        <v>42689</v>
      </c>
      <c r="E77" s="8">
        <f>IF(Market="DAX",$P77,IF(Market="FTSEMIB",$T77,IF(Market="IBEX",$X77,IF(Market="UK",$AB77,$AF77))))</f>
        <v>4536.5</v>
      </c>
      <c r="F77" s="8">
        <f>IF(Market="DAX",$Q77,IF(Market="FTSEMIB",$U77,IF(Market="IBEX",$Y77,IF(Market="UK",$AC77,$AG77))))</f>
        <v>4517.5</v>
      </c>
      <c r="G77" s="9">
        <f t="shared" si="4"/>
        <v>-4.1882508541827403E-3</v>
      </c>
      <c r="H77" s="10">
        <f t="shared" si="0"/>
        <v>60.000000000000007</v>
      </c>
      <c r="I77" s="10">
        <f t="shared" si="1"/>
        <v>175.41602939841164</v>
      </c>
      <c r="J77" s="10">
        <f t="shared" si="2"/>
        <v>35.416029398411638</v>
      </c>
      <c r="K77" s="15">
        <f t="shared" si="3"/>
        <v>22490.176320020033</v>
      </c>
      <c r="L77" s="57"/>
      <c r="M77" s="30"/>
      <c r="O77" s="61">
        <v>42690</v>
      </c>
      <c r="P77" s="72">
        <v>10741.5</v>
      </c>
      <c r="Q77" s="36">
        <v>10778</v>
      </c>
      <c r="S77" s="61">
        <v>42689</v>
      </c>
      <c r="T77" s="72">
        <v>16657</v>
      </c>
      <c r="U77" s="36">
        <v>16690</v>
      </c>
      <c r="W77" s="61">
        <v>42689</v>
      </c>
      <c r="X77" s="72">
        <v>8630.2000000000007</v>
      </c>
      <c r="Y77" s="36">
        <v>8663</v>
      </c>
      <c r="AA77" s="61">
        <v>42689</v>
      </c>
      <c r="AB77" s="72">
        <v>6748</v>
      </c>
      <c r="AC77" s="36">
        <v>6766</v>
      </c>
      <c r="AE77" s="61">
        <v>42689</v>
      </c>
      <c r="AF77" s="72">
        <v>4536.5</v>
      </c>
      <c r="AG77" s="36">
        <v>4517.5</v>
      </c>
      <c r="AI77" s="84">
        <v>42690</v>
      </c>
      <c r="AJ77" s="82">
        <v>33238.199324373556</v>
      </c>
      <c r="AK77" s="10">
        <v>17980.018521974427</v>
      </c>
      <c r="AL77" s="10">
        <v>16720.841287876159</v>
      </c>
      <c r="AM77" s="10">
        <v>13126.671184149831</v>
      </c>
      <c r="AN77" s="15">
        <v>22490.176320020033</v>
      </c>
      <c r="AT77" s="11"/>
      <c r="AZ77" s="94"/>
    </row>
    <row r="78" spans="2:52" s="4" customFormat="1" ht="12" customHeight="1" x14ac:dyDescent="0.2">
      <c r="B78" s="28"/>
      <c r="C78" s="38"/>
      <c r="D78" s="61">
        <f>IF(Market="DAX",$O78,IF(Market="FTSEMIB",$S78,IF(Market="IBEX",$W78,IF(Market="UK",$AA78,$AE78))))</f>
        <v>42688</v>
      </c>
      <c r="E78" s="8">
        <f>IF(Market="DAX",$P78,IF(Market="FTSEMIB",$T78,IF(Market="IBEX",$X78,IF(Market="UK",$AB78,$AF78))))</f>
        <v>4508.5</v>
      </c>
      <c r="F78" s="8">
        <f>IF(Market="DAX",$Q78,IF(Market="FTSEMIB",$U78,IF(Market="IBEX",$Y78,IF(Market="UK",$AC78,$AG78))))</f>
        <v>4537.5</v>
      </c>
      <c r="G78" s="9">
        <f t="shared" si="4"/>
        <v>6.4322945547299545E-3</v>
      </c>
      <c r="H78" s="10">
        <f t="shared" si="0"/>
        <v>220.29690340935591</v>
      </c>
      <c r="I78" s="10">
        <f t="shared" si="1"/>
        <v>60.000000000000007</v>
      </c>
      <c r="J78" s="10">
        <f t="shared" si="2"/>
        <v>80.296903409355934</v>
      </c>
      <c r="K78" s="15">
        <f t="shared" si="3"/>
        <v>22454.76029062162</v>
      </c>
      <c r="L78" s="57"/>
      <c r="M78" s="30"/>
      <c r="O78" s="61">
        <v>42689</v>
      </c>
      <c r="P78" s="72">
        <v>10701.5</v>
      </c>
      <c r="Q78" s="36">
        <v>10704</v>
      </c>
      <c r="S78" s="61">
        <v>42688</v>
      </c>
      <c r="T78" s="72">
        <v>16716</v>
      </c>
      <c r="U78" s="36">
        <v>16905</v>
      </c>
      <c r="W78" s="61">
        <v>42688</v>
      </c>
      <c r="X78" s="72">
        <v>8596.6</v>
      </c>
      <c r="Y78" s="36">
        <v>8698</v>
      </c>
      <c r="AA78" s="61">
        <v>42688</v>
      </c>
      <c r="AB78" s="72">
        <v>6713.5</v>
      </c>
      <c r="AC78" s="36">
        <v>6752.5</v>
      </c>
      <c r="AE78" s="61">
        <v>42688</v>
      </c>
      <c r="AF78" s="72">
        <v>4508.5</v>
      </c>
      <c r="AG78" s="36">
        <v>4537.5</v>
      </c>
      <c r="AI78" s="84">
        <v>42689</v>
      </c>
      <c r="AJ78" s="82">
        <v>33179.02715530245</v>
      </c>
      <c r="AK78" s="10">
        <v>17986.748108141284</v>
      </c>
      <c r="AL78" s="10">
        <v>16697.588315126672</v>
      </c>
      <c r="AM78" s="10">
        <v>13110.958688967434</v>
      </c>
      <c r="AN78" s="15">
        <v>22454.76029062162</v>
      </c>
      <c r="AT78" s="11"/>
      <c r="AZ78" s="94"/>
    </row>
    <row r="79" spans="2:52" s="4" customFormat="1" ht="12" customHeight="1" x14ac:dyDescent="0.2">
      <c r="B79" s="28"/>
      <c r="C79" s="38"/>
      <c r="D79" s="61">
        <f>IF(Market="DAX",$O79,IF(Market="FTSEMIB",$S79,IF(Market="IBEX",$W79,IF(Market="UK",$AA79,$AE79))))</f>
        <v>42685</v>
      </c>
      <c r="E79" s="8">
        <f>IF(Market="DAX",$P79,IF(Market="FTSEMIB",$T79,IF(Market="IBEX",$X79,IF(Market="UK",$AB79,$AF79))))</f>
        <v>4489.5</v>
      </c>
      <c r="F79" s="8">
        <f>IF(Market="DAX",$Q79,IF(Market="FTSEMIB",$U79,IF(Market="IBEX",$Y79,IF(Market="UK",$AC79,$AG79))))</f>
        <v>4547</v>
      </c>
      <c r="G79" s="9">
        <f t="shared" si="4"/>
        <v>1.2807662323198575E-2</v>
      </c>
      <c r="H79" s="10">
        <f t="shared" si="0"/>
        <v>347.8042587787283</v>
      </c>
      <c r="I79" s="10">
        <f t="shared" si="1"/>
        <v>60.000000000000007</v>
      </c>
      <c r="J79" s="10">
        <f t="shared" si="2"/>
        <v>207.8042587787283</v>
      </c>
      <c r="K79" s="15">
        <f t="shared" si="3"/>
        <v>22374.463387212265</v>
      </c>
      <c r="L79" s="57"/>
      <c r="M79" s="30"/>
      <c r="O79" s="61">
        <v>42688</v>
      </c>
      <c r="P79" s="72">
        <v>10657</v>
      </c>
      <c r="Q79" s="36">
        <v>10765</v>
      </c>
      <c r="S79" s="61">
        <v>42685</v>
      </c>
      <c r="T79" s="72">
        <v>16726</v>
      </c>
      <c r="U79" s="36">
        <v>16875</v>
      </c>
      <c r="W79" s="61">
        <v>42685</v>
      </c>
      <c r="X79" s="72">
        <v>8725.2000000000007</v>
      </c>
      <c r="Y79" s="36">
        <v>8804</v>
      </c>
      <c r="AA79" s="61">
        <v>42685</v>
      </c>
      <c r="AB79" s="72">
        <v>6826.5</v>
      </c>
      <c r="AC79" s="36">
        <v>6826</v>
      </c>
      <c r="AE79" s="61">
        <v>42685</v>
      </c>
      <c r="AF79" s="72">
        <v>4489.5</v>
      </c>
      <c r="AG79" s="36">
        <v>4547</v>
      </c>
      <c r="AI79" s="84">
        <v>42688</v>
      </c>
      <c r="AJ79" s="82">
        <v>33200.486382770265</v>
      </c>
      <c r="AK79" s="10">
        <v>17806.970022370981</v>
      </c>
      <c r="AL79" s="10">
        <v>16514.440266647434</v>
      </c>
      <c r="AM79" s="10">
        <v>12938.15952314127</v>
      </c>
      <c r="AN79" s="15">
        <v>22374.463387212265</v>
      </c>
      <c r="AT79" s="11"/>
      <c r="AZ79" s="94"/>
    </row>
    <row r="80" spans="2:52" s="4" customFormat="1" ht="12" customHeight="1" x14ac:dyDescent="0.2">
      <c r="B80" s="28"/>
      <c r="C80" s="38"/>
      <c r="D80" s="61">
        <f>IF(Market="DAX",$O80,IF(Market="FTSEMIB",$S80,IF(Market="IBEX",$W80,IF(Market="UK",$AA80,$AE80))))</f>
        <v>42684</v>
      </c>
      <c r="E80" s="8">
        <f>IF(Market="DAX",$P80,IF(Market="FTSEMIB",$T80,IF(Market="IBEX",$X80,IF(Market="UK",$AB80,$AF80))))</f>
        <v>4530.5</v>
      </c>
      <c r="F80" s="8">
        <f>IF(Market="DAX",$Q80,IF(Market="FTSEMIB",$U80,IF(Market="IBEX",$Y80,IF(Market="UK",$AC80,$AG80))))</f>
        <v>4573</v>
      </c>
      <c r="G80" s="9">
        <f t="shared" si="4"/>
        <v>9.3808630393996256E-3</v>
      </c>
      <c r="H80" s="10">
        <f t="shared" si="0"/>
        <v>279.26827310274928</v>
      </c>
      <c r="I80" s="10">
        <f t="shared" si="1"/>
        <v>60.000000000000007</v>
      </c>
      <c r="J80" s="10">
        <f t="shared" si="2"/>
        <v>139.26827310274928</v>
      </c>
      <c r="K80" s="15">
        <f t="shared" si="3"/>
        <v>22166.659128433537</v>
      </c>
      <c r="L80" s="57"/>
      <c r="M80" s="30"/>
      <c r="O80" s="61">
        <v>42685</v>
      </c>
      <c r="P80" s="72">
        <v>10629</v>
      </c>
      <c r="Q80" s="36">
        <v>10672</v>
      </c>
      <c r="S80" s="61">
        <v>42684</v>
      </c>
      <c r="T80" s="72">
        <v>16682</v>
      </c>
      <c r="U80" s="36">
        <v>16895</v>
      </c>
      <c r="W80" s="61">
        <v>42684</v>
      </c>
      <c r="X80" s="72">
        <v>8867.2000000000007</v>
      </c>
      <c r="Y80" s="36">
        <v>8931</v>
      </c>
      <c r="AA80" s="61">
        <v>42684</v>
      </c>
      <c r="AB80" s="72">
        <v>6874.5</v>
      </c>
      <c r="AC80" s="36">
        <v>6903</v>
      </c>
      <c r="AE80" s="61">
        <v>42684</v>
      </c>
      <c r="AF80" s="72">
        <v>4530.5</v>
      </c>
      <c r="AG80" s="36">
        <v>4573</v>
      </c>
      <c r="AI80" s="84">
        <v>42685</v>
      </c>
      <c r="AJ80" s="82">
        <v>32804.506791286942</v>
      </c>
      <c r="AK80" s="10">
        <v>17675.156859865816</v>
      </c>
      <c r="AL80" s="10">
        <v>16386.573205237895</v>
      </c>
      <c r="AM80" s="10">
        <v>12973.480235206825</v>
      </c>
      <c r="AN80" s="15">
        <v>22166.659128433537</v>
      </c>
      <c r="AT80" s="11"/>
      <c r="AZ80" s="94"/>
    </row>
    <row r="81" spans="2:52" s="4" customFormat="1" ht="12" customHeight="1" x14ac:dyDescent="0.2">
      <c r="B81" s="28"/>
      <c r="C81" s="38"/>
      <c r="D81" s="61">
        <f>IF(Market="DAX",$O81,IF(Market="FTSEMIB",$S81,IF(Market="IBEX",$W81,IF(Market="UK",$AA81,$AE81))))</f>
        <v>42683</v>
      </c>
      <c r="E81" s="8">
        <f>IF(Market="DAX",$P81,IF(Market="FTSEMIB",$T81,IF(Market="IBEX",$X81,IF(Market="UK",$AB81,$AF81))))</f>
        <v>4542.5</v>
      </c>
      <c r="F81" s="8">
        <f>IF(Market="DAX",$Q81,IF(Market="FTSEMIB",$U81,IF(Market="IBEX",$Y81,IF(Market="UK",$AC81,$AG81))))</f>
        <v>4283</v>
      </c>
      <c r="G81" s="9">
        <f t="shared" si="4"/>
        <v>-5.7127132636213537E-2</v>
      </c>
      <c r="H81" s="10">
        <f t="shared" si="0"/>
        <v>60.000000000000007</v>
      </c>
      <c r="I81" s="10">
        <f t="shared" si="1"/>
        <v>1234.1936650390273</v>
      </c>
      <c r="J81" s="10">
        <f t="shared" si="2"/>
        <v>1094.1936650390273</v>
      </c>
      <c r="K81" s="15">
        <f t="shared" si="3"/>
        <v>22027.390855330788</v>
      </c>
      <c r="L81" s="57"/>
      <c r="M81" s="30"/>
      <c r="O81" s="61">
        <v>42684</v>
      </c>
      <c r="P81" s="72">
        <v>10628</v>
      </c>
      <c r="Q81" s="36">
        <v>10686</v>
      </c>
      <c r="S81" s="61">
        <v>42683</v>
      </c>
      <c r="T81" s="72">
        <v>16742</v>
      </c>
      <c r="U81" s="36">
        <v>16180</v>
      </c>
      <c r="W81" s="61">
        <v>42683</v>
      </c>
      <c r="X81" s="72">
        <v>8899.4</v>
      </c>
      <c r="Y81" s="36">
        <v>8583</v>
      </c>
      <c r="AA81" s="61">
        <v>42683</v>
      </c>
      <c r="AB81" s="72">
        <v>6817</v>
      </c>
      <c r="AC81" s="36">
        <v>6866</v>
      </c>
      <c r="AE81" s="61">
        <v>42683</v>
      </c>
      <c r="AF81" s="72">
        <v>4542.5</v>
      </c>
      <c r="AG81" s="36">
        <v>4283</v>
      </c>
      <c r="AI81" s="84">
        <v>42684</v>
      </c>
      <c r="AJ81" s="82">
        <v>32712.959615106465</v>
      </c>
      <c r="AK81" s="10">
        <v>17466.144363220854</v>
      </c>
      <c r="AL81" s="10">
        <v>16295.431257162105</v>
      </c>
      <c r="AM81" s="10">
        <v>12883.852788490312</v>
      </c>
      <c r="AN81" s="15">
        <v>22027.390855330788</v>
      </c>
      <c r="AT81" s="11"/>
      <c r="AZ81" s="94"/>
    </row>
    <row r="82" spans="2:52" s="4" customFormat="1" ht="12" customHeight="1" x14ac:dyDescent="0.2">
      <c r="B82" s="28"/>
      <c r="C82" s="38"/>
      <c r="D82" s="61">
        <f>IF(Market="DAX",$O82,IF(Market="FTSEMIB",$S82,IF(Market="IBEX",$W82,IF(Market="UK",$AA82,$AE82))))</f>
        <v>42682</v>
      </c>
      <c r="E82" s="8">
        <f>IF(Market="DAX",$P82,IF(Market="FTSEMIB",$T82,IF(Market="IBEX",$X82,IF(Market="UK",$AB82,$AF82))))</f>
        <v>4476</v>
      </c>
      <c r="F82" s="8">
        <f>IF(Market="DAX",$Q82,IF(Market="FTSEMIB",$U82,IF(Market="IBEX",$Y82,IF(Market="UK",$AC82,$AG82))))</f>
        <v>4453.5</v>
      </c>
      <c r="G82" s="9">
        <f t="shared" si="4"/>
        <v>-5.0268096514745307E-3</v>
      </c>
      <c r="H82" s="10">
        <f t="shared" si="0"/>
        <v>60.000000000000007</v>
      </c>
      <c r="I82" s="10">
        <f t="shared" si="1"/>
        <v>192.18720534424742</v>
      </c>
      <c r="J82" s="10">
        <f t="shared" si="2"/>
        <v>52.187205344247417</v>
      </c>
      <c r="K82" s="15">
        <f t="shared" si="3"/>
        <v>20933.197190291761</v>
      </c>
      <c r="L82" s="57"/>
      <c r="M82" s="30"/>
      <c r="O82" s="61">
        <v>42683</v>
      </c>
      <c r="P82" s="72">
        <v>10471</v>
      </c>
      <c r="Q82" s="36">
        <v>10025</v>
      </c>
      <c r="S82" s="61">
        <v>42682</v>
      </c>
      <c r="T82" s="72">
        <v>16667</v>
      </c>
      <c r="U82" s="36">
        <v>16705</v>
      </c>
      <c r="W82" s="61">
        <v>42682</v>
      </c>
      <c r="X82" s="72">
        <v>8872.1</v>
      </c>
      <c r="Y82" s="36">
        <v>8898</v>
      </c>
      <c r="AA82" s="61">
        <v>42682</v>
      </c>
      <c r="AB82" s="72">
        <v>6764</v>
      </c>
      <c r="AC82" s="36">
        <v>6789.5</v>
      </c>
      <c r="AE82" s="61">
        <v>42682</v>
      </c>
      <c r="AF82" s="72">
        <v>4476</v>
      </c>
      <c r="AG82" s="36">
        <v>4453.5</v>
      </c>
      <c r="AI82" s="84">
        <v>42683</v>
      </c>
      <c r="AJ82" s="82">
        <v>32550.825096360131</v>
      </c>
      <c r="AK82" s="10">
        <v>16841.131502452638</v>
      </c>
      <c r="AL82" s="10">
        <v>15637.131255287528</v>
      </c>
      <c r="AM82" s="10">
        <v>12642.11751594747</v>
      </c>
      <c r="AN82" s="15">
        <v>20933.197190291761</v>
      </c>
      <c r="AT82" s="11"/>
      <c r="AZ82" s="94"/>
    </row>
    <row r="83" spans="2:52" s="4" customFormat="1" ht="12" customHeight="1" x14ac:dyDescent="0.2">
      <c r="B83" s="28"/>
      <c r="C83" s="38"/>
      <c r="D83" s="61">
        <f>IF(Market="DAX",$O83,IF(Market="FTSEMIB",$S83,IF(Market="IBEX",$W83,IF(Market="UK",$AA83,$AE83))))</f>
        <v>42681</v>
      </c>
      <c r="E83" s="8">
        <f>IF(Market="DAX",$P83,IF(Market="FTSEMIB",$T83,IF(Market="IBEX",$X83,IF(Market="UK",$AB83,$AF83))))</f>
        <v>4456</v>
      </c>
      <c r="F83" s="8">
        <f>IF(Market="DAX",$Q83,IF(Market="FTSEMIB",$U83,IF(Market="IBEX",$Y83,IF(Market="UK",$AC83,$AG83))))</f>
        <v>4438.5</v>
      </c>
      <c r="G83" s="9">
        <f t="shared" si="4"/>
        <v>-3.9272890484739675E-3</v>
      </c>
      <c r="H83" s="10">
        <f t="shared" si="0"/>
        <v>60.000000000000007</v>
      </c>
      <c r="I83" s="10">
        <f t="shared" si="1"/>
        <v>170.19679328423615</v>
      </c>
      <c r="J83" s="10">
        <f t="shared" si="2"/>
        <v>30.196793284236151</v>
      </c>
      <c r="K83" s="15">
        <f t="shared" si="3"/>
        <v>20881.009984947515</v>
      </c>
      <c r="L83" s="57"/>
      <c r="M83" s="30"/>
      <c r="O83" s="61">
        <v>42682</v>
      </c>
      <c r="P83" s="72">
        <v>10433.5</v>
      </c>
      <c r="Q83" s="36">
        <v>10440</v>
      </c>
      <c r="S83" s="61">
        <v>42681</v>
      </c>
      <c r="T83" s="72">
        <v>16270</v>
      </c>
      <c r="U83" s="36">
        <v>16470</v>
      </c>
      <c r="W83" s="61">
        <v>42681</v>
      </c>
      <c r="X83" s="72">
        <v>8766</v>
      </c>
      <c r="Y83" s="36">
        <v>8900</v>
      </c>
      <c r="AA83" s="61">
        <v>42681</v>
      </c>
      <c r="AB83" s="72">
        <v>6666</v>
      </c>
      <c r="AC83" s="36">
        <v>6680</v>
      </c>
      <c r="AE83" s="61">
        <v>42681</v>
      </c>
      <c r="AF83" s="72">
        <v>4456</v>
      </c>
      <c r="AG83" s="36">
        <v>4438.5</v>
      </c>
      <c r="AI83" s="84">
        <v>42682</v>
      </c>
      <c r="AJ83" s="82">
        <v>30531.863181109224</v>
      </c>
      <c r="AK83" s="10">
        <v>16841.884981930427</v>
      </c>
      <c r="AL83" s="10">
        <v>15631.505150752924</v>
      </c>
      <c r="AM83" s="10">
        <v>12571.279941761442</v>
      </c>
      <c r="AN83" s="15">
        <v>20881.009984947515</v>
      </c>
      <c r="AT83" s="11"/>
      <c r="AZ83" s="94"/>
    </row>
    <row r="84" spans="2:52" s="4" customFormat="1" ht="12" customHeight="1" x14ac:dyDescent="0.2">
      <c r="B84" s="28"/>
      <c r="C84" s="38"/>
      <c r="D84" s="61">
        <f>IF(Market="DAX",$O84,IF(Market="FTSEMIB",$S84,IF(Market="IBEX",$W84,IF(Market="UK",$AA84,$AE84))))</f>
        <v>42678</v>
      </c>
      <c r="E84" s="8">
        <f>IF(Market="DAX",$P84,IF(Market="FTSEMIB",$T84,IF(Market="IBEX",$X84,IF(Market="UK",$AB84,$AF84))))</f>
        <v>4374</v>
      </c>
      <c r="F84" s="8">
        <f>IF(Market="DAX",$Q84,IF(Market="FTSEMIB",$U84,IF(Market="IBEX",$Y84,IF(Market="UK",$AC84,$AG84))))</f>
        <v>4406</v>
      </c>
      <c r="G84" s="9">
        <f t="shared" si="4"/>
        <v>7.3159579332418836E-3</v>
      </c>
      <c r="H84" s="10">
        <f t="shared" ref="H84:H147" si="5">MAX(Nominale*$G84-FeeOSLG-FeeInv+InvestIniz,InvestIniz-MaxLoss)</f>
        <v>237.97017097959449</v>
      </c>
      <c r="I84" s="10">
        <f t="shared" ref="I84:I147" si="6">MAX(-Nominale*$G84-FeeOSLG-FeeInv+InvestIniz,InvestIniz-MaxLoss)</f>
        <v>60.000000000000007</v>
      </c>
      <c r="J84" s="10">
        <f t="shared" ref="J84:J147" si="7">$H84+$I84-InvestIniz*2</f>
        <v>97.970170979594513</v>
      </c>
      <c r="K84" s="15">
        <f t="shared" ref="K84:K147" si="8">$J84+$K85</f>
        <v>20850.813191663281</v>
      </c>
      <c r="L84" s="57"/>
      <c r="M84" s="30"/>
      <c r="O84" s="61">
        <v>42681</v>
      </c>
      <c r="P84" s="72">
        <v>10258</v>
      </c>
      <c r="Q84" s="36">
        <v>10439</v>
      </c>
      <c r="S84" s="61">
        <v>42678</v>
      </c>
      <c r="T84" s="72">
        <v>16379</v>
      </c>
      <c r="U84" s="36">
        <v>16345</v>
      </c>
      <c r="W84" s="61">
        <v>42678</v>
      </c>
      <c r="X84" s="72">
        <v>8861.7999999999993</v>
      </c>
      <c r="Y84" s="36">
        <v>8825</v>
      </c>
      <c r="AA84" s="61">
        <v>42678</v>
      </c>
      <c r="AB84" s="72">
        <v>6768.5</v>
      </c>
      <c r="AC84" s="36">
        <v>6740</v>
      </c>
      <c r="AE84" s="61">
        <v>42678</v>
      </c>
      <c r="AF84" s="72">
        <v>4374</v>
      </c>
      <c r="AG84" s="36">
        <v>4406</v>
      </c>
      <c r="AI84" s="84">
        <v>42681</v>
      </c>
      <c r="AJ84" s="82">
        <v>30553.322408577034</v>
      </c>
      <c r="AK84" s="10">
        <v>16642.386289438749</v>
      </c>
      <c r="AL84" s="10">
        <v>15378.537650177081</v>
      </c>
      <c r="AM84" s="10">
        <v>12583.929796744114</v>
      </c>
      <c r="AN84" s="15">
        <v>20850.813191663281</v>
      </c>
      <c r="AT84" s="11"/>
      <c r="AZ84" s="94"/>
    </row>
    <row r="85" spans="2:52" s="4" customFormat="1" ht="12" customHeight="1" x14ac:dyDescent="0.2">
      <c r="B85" s="28"/>
      <c r="C85" s="38"/>
      <c r="D85" s="61">
        <f>IF(Market="DAX",$O85,IF(Market="FTSEMIB",$S85,IF(Market="IBEX",$W85,IF(Market="UK",$AA85,$AE85))))</f>
        <v>42677</v>
      </c>
      <c r="E85" s="8">
        <f>IF(Market="DAX",$P85,IF(Market="FTSEMIB",$T85,IF(Market="IBEX",$X85,IF(Market="UK",$AB85,$AF85))))</f>
        <v>4409</v>
      </c>
      <c r="F85" s="8">
        <f>IF(Market="DAX",$Q85,IF(Market="FTSEMIB",$U85,IF(Market="IBEX",$Y85,IF(Market="UK",$AC85,$AG85))))</f>
        <v>4412</v>
      </c>
      <c r="G85" s="9">
        <f t="shared" ref="G85:G148" si="9">(($F85-$E85)/$E85)</f>
        <v>6.8042640054434111E-4</v>
      </c>
      <c r="H85" s="10">
        <f t="shared" si="5"/>
        <v>105.25954032564366</v>
      </c>
      <c r="I85" s="10">
        <f t="shared" si="6"/>
        <v>78.042484303870026</v>
      </c>
      <c r="J85" s="10">
        <f t="shared" si="7"/>
        <v>-16.697975370486319</v>
      </c>
      <c r="K85" s="15">
        <f t="shared" si="8"/>
        <v>20752.843020683686</v>
      </c>
      <c r="L85" s="57"/>
      <c r="M85" s="30"/>
      <c r="O85" s="61">
        <v>42678</v>
      </c>
      <c r="P85" s="72">
        <v>10326.5</v>
      </c>
      <c r="Q85" s="36">
        <v>10315</v>
      </c>
      <c r="S85" s="61">
        <v>42677</v>
      </c>
      <c r="T85" s="72">
        <v>16451</v>
      </c>
      <c r="U85" s="36">
        <v>16395</v>
      </c>
      <c r="W85" s="61">
        <v>42677</v>
      </c>
      <c r="X85" s="72">
        <v>8845.1</v>
      </c>
      <c r="Y85" s="36">
        <v>8826</v>
      </c>
      <c r="AA85" s="61">
        <v>42677</v>
      </c>
      <c r="AB85" s="72">
        <v>6821</v>
      </c>
      <c r="AC85" s="36">
        <v>6828</v>
      </c>
      <c r="AE85" s="61">
        <v>42677</v>
      </c>
      <c r="AF85" s="72">
        <v>4409</v>
      </c>
      <c r="AG85" s="36">
        <v>4412</v>
      </c>
      <c r="AI85" s="84">
        <v>42678</v>
      </c>
      <c r="AJ85" s="82">
        <v>29781.813769240165</v>
      </c>
      <c r="AK85" s="10">
        <v>16647.222280831233</v>
      </c>
      <c r="AL85" s="10">
        <v>15348.243716495528</v>
      </c>
      <c r="AM85" s="10">
        <v>12491.05606102835</v>
      </c>
      <c r="AN85" s="15">
        <v>20752.843020683686</v>
      </c>
      <c r="AT85" s="11"/>
      <c r="AZ85" s="94"/>
    </row>
    <row r="86" spans="2:52" s="4" customFormat="1" ht="12" customHeight="1" x14ac:dyDescent="0.2">
      <c r="B86" s="28"/>
      <c r="C86" s="38"/>
      <c r="D86" s="61">
        <f>IF(Market="DAX",$O86,IF(Market="FTSEMIB",$S86,IF(Market="IBEX",$W86,IF(Market="UK",$AA86,$AE86))))</f>
        <v>42676</v>
      </c>
      <c r="E86" s="8">
        <f>IF(Market="DAX",$P86,IF(Market="FTSEMIB",$T86,IF(Market="IBEX",$X86,IF(Market="UK",$AB86,$AF86))))</f>
        <v>4411.5</v>
      </c>
      <c r="F86" s="8">
        <f>IF(Market="DAX",$Q86,IF(Market="FTSEMIB",$U86,IF(Market="IBEX",$Y86,IF(Market="UK",$AC86,$AG86))))</f>
        <v>4424.5</v>
      </c>
      <c r="G86" s="9">
        <f t="shared" si="9"/>
        <v>2.9468434772753033E-3</v>
      </c>
      <c r="H86" s="10">
        <f t="shared" si="5"/>
        <v>150.58788186026288</v>
      </c>
      <c r="I86" s="10">
        <f t="shared" si="6"/>
        <v>60.000000000000007</v>
      </c>
      <c r="J86" s="10">
        <f t="shared" si="7"/>
        <v>10.587881860262883</v>
      </c>
      <c r="K86" s="15">
        <f t="shared" si="8"/>
        <v>20769.540996054173</v>
      </c>
      <c r="L86" s="57"/>
      <c r="M86" s="30"/>
      <c r="O86" s="61">
        <v>42677</v>
      </c>
      <c r="P86" s="72">
        <v>10375.5</v>
      </c>
      <c r="Q86" s="36">
        <v>10379.5</v>
      </c>
      <c r="S86" s="61">
        <v>42676</v>
      </c>
      <c r="T86" s="72">
        <v>16849</v>
      </c>
      <c r="U86" s="36">
        <v>16770</v>
      </c>
      <c r="W86" s="61">
        <v>42676</v>
      </c>
      <c r="X86" s="72">
        <v>9001.6</v>
      </c>
      <c r="Y86" s="36">
        <v>8940</v>
      </c>
      <c r="AA86" s="61">
        <v>42676</v>
      </c>
      <c r="AB86" s="72">
        <v>6876.5</v>
      </c>
      <c r="AC86" s="36">
        <v>6870.5</v>
      </c>
      <c r="AE86" s="61">
        <v>42676</v>
      </c>
      <c r="AF86" s="72">
        <v>4411.5</v>
      </c>
      <c r="AG86" s="36">
        <v>4424.5</v>
      </c>
      <c r="AI86" s="84">
        <v>42677</v>
      </c>
      <c r="AJ86" s="82">
        <v>29803.272996707976</v>
      </c>
      <c r="AK86" s="10">
        <v>16625.493880604936</v>
      </c>
      <c r="AL86" s="10">
        <v>15357.81513347791</v>
      </c>
      <c r="AM86" s="10">
        <v>12526.376773093905</v>
      </c>
      <c r="AN86" s="15">
        <v>20769.540996054173</v>
      </c>
      <c r="AT86" s="11"/>
      <c r="AZ86" s="94"/>
    </row>
    <row r="87" spans="2:52" s="4" customFormat="1" ht="12" customHeight="1" x14ac:dyDescent="0.2">
      <c r="B87" s="28"/>
      <c r="C87" s="38"/>
      <c r="D87" s="61">
        <f>IF(Market="DAX",$O87,IF(Market="FTSEMIB",$S87,IF(Market="IBEX",$W87,IF(Market="UK",$AA87,$AE87))))</f>
        <v>42675</v>
      </c>
      <c r="E87" s="8">
        <f>IF(Market="DAX",$P87,IF(Market="FTSEMIB",$T87,IF(Market="IBEX",$X87,IF(Market="UK",$AB87,$AF87))))</f>
        <v>4467</v>
      </c>
      <c r="F87" s="8">
        <f>IF(Market="DAX",$Q87,IF(Market="FTSEMIB",$U87,IF(Market="IBEX",$Y87,IF(Market="UK",$AC87,$AG87))))</f>
        <v>4532.5</v>
      </c>
      <c r="G87" s="9">
        <f t="shared" si="9"/>
        <v>1.4663084844414595E-2</v>
      </c>
      <c r="H87" s="10">
        <f t="shared" si="5"/>
        <v>384.91270920304868</v>
      </c>
      <c r="I87" s="10">
        <f t="shared" si="6"/>
        <v>60.000000000000007</v>
      </c>
      <c r="J87" s="10">
        <f t="shared" si="7"/>
        <v>244.91270920304868</v>
      </c>
      <c r="K87" s="15">
        <f t="shared" si="8"/>
        <v>20758.953114193911</v>
      </c>
      <c r="L87" s="57"/>
      <c r="M87" s="30"/>
      <c r="O87" s="61">
        <v>42676</v>
      </c>
      <c r="P87" s="72">
        <v>10503.5</v>
      </c>
      <c r="Q87" s="36">
        <v>10439</v>
      </c>
      <c r="S87" s="61">
        <v>42675</v>
      </c>
      <c r="T87" s="72">
        <v>17108</v>
      </c>
      <c r="U87" s="36">
        <v>17140</v>
      </c>
      <c r="W87" s="61">
        <v>42675</v>
      </c>
      <c r="X87" s="72">
        <v>9126.9</v>
      </c>
      <c r="Y87" s="36">
        <v>9170</v>
      </c>
      <c r="AA87" s="61">
        <v>42675</v>
      </c>
      <c r="AB87" s="72">
        <v>6929</v>
      </c>
      <c r="AC87" s="36">
        <v>6902.5</v>
      </c>
      <c r="AE87" s="61">
        <v>42675</v>
      </c>
      <c r="AF87" s="72">
        <v>4467</v>
      </c>
      <c r="AG87" s="36">
        <v>4532.5</v>
      </c>
      <c r="AI87" s="84">
        <v>42676</v>
      </c>
      <c r="AJ87" s="82">
        <v>29824.732224175787</v>
      </c>
      <c r="AK87" s="10">
        <v>16578.072336877747</v>
      </c>
      <c r="AL87" s="10">
        <v>15273.709746719802</v>
      </c>
      <c r="AM87" s="10">
        <v>12561.69748515946</v>
      </c>
      <c r="AN87" s="15">
        <v>20758.953114193911</v>
      </c>
      <c r="AT87" s="11"/>
      <c r="AZ87" s="94"/>
    </row>
    <row r="88" spans="2:52" s="4" customFormat="1" ht="12" customHeight="1" x14ac:dyDescent="0.2">
      <c r="B88" s="28"/>
      <c r="C88" s="38"/>
      <c r="D88" s="61">
        <f>IF(Market="DAX",$O88,IF(Market="FTSEMIB",$S88,IF(Market="IBEX",$W88,IF(Market="UK",$AA88,$AE88))))</f>
        <v>42674</v>
      </c>
      <c r="E88" s="8">
        <f>IF(Market="DAX",$P88,IF(Market="FTSEMIB",$T88,IF(Market="IBEX",$X88,IF(Market="UK",$AB88,$AF88))))</f>
        <v>4506.5</v>
      </c>
      <c r="F88" s="8">
        <f>IF(Market="DAX",$Q88,IF(Market="FTSEMIB",$U88,IF(Market="IBEX",$Y88,IF(Market="UK",$AC88,$AG88))))</f>
        <v>4521</v>
      </c>
      <c r="G88" s="9">
        <f t="shared" si="9"/>
        <v>3.2175746144458006E-3</v>
      </c>
      <c r="H88" s="10">
        <f t="shared" si="5"/>
        <v>156.00250460367283</v>
      </c>
      <c r="I88" s="10">
        <f t="shared" si="6"/>
        <v>60.000000000000007</v>
      </c>
      <c r="J88" s="10">
        <f t="shared" si="7"/>
        <v>16.002504603672833</v>
      </c>
      <c r="K88" s="15">
        <f t="shared" si="8"/>
        <v>20514.040404990861</v>
      </c>
      <c r="L88" s="57"/>
      <c r="M88" s="30"/>
      <c r="O88" s="61">
        <v>42675</v>
      </c>
      <c r="P88" s="72">
        <v>10677</v>
      </c>
      <c r="Q88" s="36">
        <v>10720</v>
      </c>
      <c r="S88" s="61">
        <v>42674</v>
      </c>
      <c r="T88" s="72">
        <v>17267</v>
      </c>
      <c r="U88" s="36">
        <v>17200</v>
      </c>
      <c r="W88" s="61">
        <v>42674</v>
      </c>
      <c r="X88" s="72">
        <v>9145.2999999999993</v>
      </c>
      <c r="Y88" s="36">
        <v>9113</v>
      </c>
      <c r="AA88" s="61">
        <v>42674</v>
      </c>
      <c r="AB88" s="72">
        <v>6968</v>
      </c>
      <c r="AC88" s="36">
        <v>6927</v>
      </c>
      <c r="AE88" s="61">
        <v>42674</v>
      </c>
      <c r="AF88" s="72">
        <v>4506.5</v>
      </c>
      <c r="AG88" s="36">
        <v>4521</v>
      </c>
      <c r="AI88" s="84">
        <v>42675</v>
      </c>
      <c r="AJ88" s="82">
        <v>29628.421327603603</v>
      </c>
      <c r="AK88" s="10">
        <v>16587.01550526225</v>
      </c>
      <c r="AL88" s="10">
        <v>15232.022829435855</v>
      </c>
      <c r="AM88" s="10">
        <v>12488.132556158323</v>
      </c>
      <c r="AN88" s="15">
        <v>20514.040404990861</v>
      </c>
      <c r="AT88" s="11"/>
      <c r="AZ88" s="94"/>
    </row>
    <row r="89" spans="2:52" s="4" customFormat="1" ht="12" customHeight="1" x14ac:dyDescent="0.2">
      <c r="B89" s="28"/>
      <c r="C89" s="38"/>
      <c r="D89" s="61">
        <f>IF(Market="DAX",$O89,IF(Market="FTSEMIB",$S89,IF(Market="IBEX",$W89,IF(Market="UK",$AA89,$AE89))))</f>
        <v>42671</v>
      </c>
      <c r="E89" s="8">
        <f>IF(Market="DAX",$P89,IF(Market="FTSEMIB",$T89,IF(Market="IBEX",$X89,IF(Market="UK",$AB89,$AF89))))</f>
        <v>4545.5</v>
      </c>
      <c r="F89" s="8">
        <f>IF(Market="DAX",$Q89,IF(Market="FTSEMIB",$U89,IF(Market="IBEX",$Y89,IF(Market="UK",$AC89,$AG89))))</f>
        <v>4523</v>
      </c>
      <c r="G89" s="9">
        <f t="shared" si="9"/>
        <v>-4.9499505004949951E-3</v>
      </c>
      <c r="H89" s="10">
        <f t="shared" si="5"/>
        <v>60.000000000000007</v>
      </c>
      <c r="I89" s="10">
        <f t="shared" si="6"/>
        <v>190.65002232465673</v>
      </c>
      <c r="J89" s="10">
        <f t="shared" si="7"/>
        <v>50.650022324656732</v>
      </c>
      <c r="K89" s="15">
        <f t="shared" si="8"/>
        <v>20498.037900387189</v>
      </c>
      <c r="L89" s="57"/>
      <c r="M89" s="30"/>
      <c r="O89" s="61">
        <v>42674</v>
      </c>
      <c r="P89" s="72">
        <v>10687</v>
      </c>
      <c r="Q89" s="36">
        <v>10680</v>
      </c>
      <c r="S89" s="61">
        <v>42671</v>
      </c>
      <c r="T89" s="72">
        <v>17347</v>
      </c>
      <c r="U89" s="36">
        <v>17260</v>
      </c>
      <c r="W89" s="61">
        <v>42671</v>
      </c>
      <c r="X89" s="72">
        <v>9137.2000000000007</v>
      </c>
      <c r="Y89" s="36">
        <v>9078</v>
      </c>
      <c r="AA89" s="61">
        <v>42671</v>
      </c>
      <c r="AB89" s="72">
        <v>6956.5</v>
      </c>
      <c r="AC89" s="36">
        <v>6952</v>
      </c>
      <c r="AE89" s="61">
        <v>42671</v>
      </c>
      <c r="AF89" s="72">
        <v>4545.5</v>
      </c>
      <c r="AG89" s="36">
        <v>4523</v>
      </c>
      <c r="AI89" s="84">
        <v>42674</v>
      </c>
      <c r="AJ89" s="82">
        <v>29537.783516030773</v>
      </c>
      <c r="AK89" s="10">
        <v>16555.763393311936</v>
      </c>
      <c r="AL89" s="10">
        <v>15214.144623513817</v>
      </c>
      <c r="AM89" s="10">
        <v>12311.590845600975</v>
      </c>
      <c r="AN89" s="15">
        <v>20498.037900387189</v>
      </c>
      <c r="AT89" s="11"/>
      <c r="AZ89" s="94"/>
    </row>
    <row r="90" spans="2:52" s="4" customFormat="1" ht="12" customHeight="1" x14ac:dyDescent="0.2">
      <c r="B90" s="28"/>
      <c r="C90" s="38"/>
      <c r="D90" s="61">
        <f>IF(Market="DAX",$O90,IF(Market="FTSEMIB",$S90,IF(Market="IBEX",$W90,IF(Market="UK",$AA90,$AE90))))</f>
        <v>42670</v>
      </c>
      <c r="E90" s="8">
        <f>IF(Market="DAX",$P90,IF(Market="FTSEMIB",$T90,IF(Market="IBEX",$X90,IF(Market="UK",$AB90,$AF90))))</f>
        <v>4531</v>
      </c>
      <c r="F90" s="8">
        <f>IF(Market="DAX",$Q90,IF(Market="FTSEMIB",$U90,IF(Market="IBEX",$Y90,IF(Market="UK",$AC90,$AG90))))</f>
        <v>4512</v>
      </c>
      <c r="G90" s="9">
        <f t="shared" si="9"/>
        <v>-4.193334804678879E-3</v>
      </c>
      <c r="H90" s="10">
        <f t="shared" si="5"/>
        <v>60.000000000000007</v>
      </c>
      <c r="I90" s="10">
        <f t="shared" si="6"/>
        <v>175.51770840833439</v>
      </c>
      <c r="J90" s="10">
        <f t="shared" si="7"/>
        <v>35.517708408334386</v>
      </c>
      <c r="K90" s="15">
        <f t="shared" si="8"/>
        <v>20447.387878062531</v>
      </c>
      <c r="L90" s="57"/>
      <c r="M90" s="30"/>
      <c r="O90" s="61">
        <v>42671</v>
      </c>
      <c r="P90" s="72">
        <v>10710.5</v>
      </c>
      <c r="Q90" s="36">
        <v>10680</v>
      </c>
      <c r="S90" s="61">
        <v>42670</v>
      </c>
      <c r="T90" s="72">
        <v>17234</v>
      </c>
      <c r="U90" s="36">
        <v>17245</v>
      </c>
      <c r="W90" s="61">
        <v>42670</v>
      </c>
      <c r="X90" s="72">
        <v>9118.1</v>
      </c>
      <c r="Y90" s="36">
        <v>9102</v>
      </c>
      <c r="AA90" s="61">
        <v>42670</v>
      </c>
      <c r="AB90" s="72">
        <v>6927</v>
      </c>
      <c r="AC90" s="36">
        <v>6905</v>
      </c>
      <c r="AE90" s="61">
        <v>42670</v>
      </c>
      <c r="AF90" s="72">
        <v>4531</v>
      </c>
      <c r="AG90" s="36">
        <v>4512</v>
      </c>
      <c r="AI90" s="84">
        <v>42671</v>
      </c>
      <c r="AJ90" s="82">
        <v>29559.242743498584</v>
      </c>
      <c r="AK90" s="10">
        <v>16501.810432474536</v>
      </c>
      <c r="AL90" s="10">
        <v>15137.32361643275</v>
      </c>
      <c r="AM90" s="10">
        <v>12346.91155766653</v>
      </c>
      <c r="AN90" s="15">
        <v>20447.387878062531</v>
      </c>
      <c r="AT90" s="11"/>
      <c r="AZ90" s="94"/>
    </row>
    <row r="91" spans="2:52" s="4" customFormat="1" ht="12" customHeight="1" x14ac:dyDescent="0.2">
      <c r="B91" s="28"/>
      <c r="C91" s="38"/>
      <c r="D91" s="61">
        <f>IF(Market="DAX",$O91,IF(Market="FTSEMIB",$S91,IF(Market="IBEX",$W91,IF(Market="UK",$AA91,$AE91))))</f>
        <v>42669</v>
      </c>
      <c r="E91" s="8">
        <f>IF(Market="DAX",$P91,IF(Market="FTSEMIB",$T91,IF(Market="IBEX",$X91,IF(Market="UK",$AB91,$AF91))))</f>
        <v>4532</v>
      </c>
      <c r="F91" s="8">
        <f>IF(Market="DAX",$Q91,IF(Market="FTSEMIB",$U91,IF(Market="IBEX",$Y91,IF(Market="UK",$AC91,$AG91))))</f>
        <v>4531</v>
      </c>
      <c r="G91" s="9">
        <f t="shared" si="9"/>
        <v>-2.2065313327449251E-4</v>
      </c>
      <c r="H91" s="10">
        <f t="shared" si="5"/>
        <v>87.237949649266994</v>
      </c>
      <c r="I91" s="10">
        <f t="shared" si="6"/>
        <v>96.064074980246687</v>
      </c>
      <c r="J91" s="10">
        <f t="shared" si="7"/>
        <v>-16.697975370486319</v>
      </c>
      <c r="K91" s="15">
        <f t="shared" si="8"/>
        <v>20411.870169654198</v>
      </c>
      <c r="L91" s="57"/>
      <c r="M91" s="30"/>
      <c r="O91" s="61">
        <v>42670</v>
      </c>
      <c r="P91" s="72">
        <v>10705</v>
      </c>
      <c r="Q91" s="36">
        <v>10642</v>
      </c>
      <c r="S91" s="61">
        <v>42669</v>
      </c>
      <c r="T91" s="72">
        <v>17160</v>
      </c>
      <c r="U91" s="36">
        <v>17160</v>
      </c>
      <c r="W91" s="61">
        <v>42669</v>
      </c>
      <c r="X91" s="72">
        <v>9075</v>
      </c>
      <c r="Y91" s="36">
        <v>9099</v>
      </c>
      <c r="AA91" s="61">
        <v>42669</v>
      </c>
      <c r="AB91" s="72">
        <v>6983.5</v>
      </c>
      <c r="AC91" s="36">
        <v>6974</v>
      </c>
      <c r="AE91" s="61">
        <v>42669</v>
      </c>
      <c r="AF91" s="72">
        <v>4532</v>
      </c>
      <c r="AG91" s="36">
        <v>4531</v>
      </c>
      <c r="AI91" s="84">
        <v>42670</v>
      </c>
      <c r="AJ91" s="82">
        <v>29527.58871501224</v>
      </c>
      <c r="AK91" s="10">
        <v>16514.515567466595</v>
      </c>
      <c r="AL91" s="10">
        <v>15154.7684123814</v>
      </c>
      <c r="AM91" s="10">
        <v>12305.773010855364</v>
      </c>
      <c r="AN91" s="15">
        <v>20411.870169654198</v>
      </c>
      <c r="AT91" s="11"/>
      <c r="AZ91" s="94"/>
    </row>
    <row r="92" spans="2:52" s="4" customFormat="1" ht="12" customHeight="1" x14ac:dyDescent="0.2">
      <c r="B92" s="28"/>
      <c r="C92" s="38"/>
      <c r="D92" s="61">
        <f>IF(Market="DAX",$O92,IF(Market="FTSEMIB",$S92,IF(Market="IBEX",$W92,IF(Market="UK",$AA92,$AE92))))</f>
        <v>42668</v>
      </c>
      <c r="E92" s="8">
        <f>IF(Market="DAX",$P92,IF(Market="FTSEMIB",$T92,IF(Market="IBEX",$X92,IF(Market="UK",$AB92,$AF92))))</f>
        <v>4538.5</v>
      </c>
      <c r="F92" s="8">
        <f>IF(Market="DAX",$Q92,IF(Market="FTSEMIB",$U92,IF(Market="IBEX",$Y92,IF(Market="UK",$AC92,$AG92))))</f>
        <v>4567.5</v>
      </c>
      <c r="G92" s="9">
        <f t="shared" si="9"/>
        <v>6.3897763578274758E-3</v>
      </c>
      <c r="H92" s="10">
        <f t="shared" si="5"/>
        <v>219.44653947130632</v>
      </c>
      <c r="I92" s="10">
        <f t="shared" si="6"/>
        <v>60.000000000000007</v>
      </c>
      <c r="J92" s="10">
        <f t="shared" si="7"/>
        <v>79.446539471306323</v>
      </c>
      <c r="K92" s="15">
        <f t="shared" si="8"/>
        <v>20428.568145024685</v>
      </c>
      <c r="L92" s="57"/>
      <c r="M92" s="30"/>
      <c r="O92" s="61">
        <v>42669</v>
      </c>
      <c r="P92" s="72">
        <v>10743.5</v>
      </c>
      <c r="Q92" s="36">
        <v>10770</v>
      </c>
      <c r="S92" s="61">
        <v>42668</v>
      </c>
      <c r="T92" s="72">
        <v>17237</v>
      </c>
      <c r="U92" s="36">
        <v>17260</v>
      </c>
      <c r="W92" s="61">
        <v>42668</v>
      </c>
      <c r="X92" s="72">
        <v>9173.2000000000007</v>
      </c>
      <c r="Y92" s="36">
        <v>9162</v>
      </c>
      <c r="AA92" s="61">
        <v>42668</v>
      </c>
      <c r="AB92" s="72">
        <v>6959.5</v>
      </c>
      <c r="AC92" s="36">
        <v>6972.5</v>
      </c>
      <c r="AE92" s="61">
        <v>42668</v>
      </c>
      <c r="AF92" s="72">
        <v>4538.5</v>
      </c>
      <c r="AG92" s="36">
        <v>4567.5</v>
      </c>
      <c r="AI92" s="84">
        <v>42669</v>
      </c>
      <c r="AJ92" s="82">
        <v>29344.063307727931</v>
      </c>
      <c r="AK92" s="10">
        <v>16527.220702458653</v>
      </c>
      <c r="AL92" s="10">
        <v>15154.635021051836</v>
      </c>
      <c r="AM92" s="10">
        <v>12341.093722920919</v>
      </c>
      <c r="AN92" s="15">
        <v>20428.568145024685</v>
      </c>
      <c r="AT92" s="11"/>
      <c r="AZ92" s="94"/>
    </row>
    <row r="93" spans="2:52" s="4" customFormat="1" ht="12" customHeight="1" x14ac:dyDescent="0.2">
      <c r="B93" s="28"/>
      <c r="C93" s="38"/>
      <c r="D93" s="61">
        <f>IF(Market="DAX",$O93,IF(Market="FTSEMIB",$S93,IF(Market="IBEX",$W93,IF(Market="UK",$AA93,$AE93))))</f>
        <v>42667</v>
      </c>
      <c r="E93" s="8">
        <f>IF(Market="DAX",$P93,IF(Market="FTSEMIB",$T93,IF(Market="IBEX",$X93,IF(Market="UK",$AB93,$AF93))))</f>
        <v>4550</v>
      </c>
      <c r="F93" s="8">
        <f>IF(Market="DAX",$Q93,IF(Market="FTSEMIB",$U93,IF(Market="IBEX",$Y93,IF(Market="UK",$AC93,$AG93))))</f>
        <v>4538</v>
      </c>
      <c r="G93" s="9">
        <f t="shared" si="9"/>
        <v>-2.6373626373626374E-3</v>
      </c>
      <c r="H93" s="10">
        <f t="shared" si="5"/>
        <v>60.000000000000007</v>
      </c>
      <c r="I93" s="10">
        <f t="shared" si="6"/>
        <v>144.39826506200959</v>
      </c>
      <c r="J93" s="10">
        <f t="shared" si="7"/>
        <v>4.3982650620095853</v>
      </c>
      <c r="K93" s="15">
        <f t="shared" si="8"/>
        <v>20349.121605553377</v>
      </c>
      <c r="L93" s="57"/>
      <c r="M93" s="30"/>
      <c r="O93" s="61">
        <v>42668</v>
      </c>
      <c r="P93" s="72">
        <v>10765</v>
      </c>
      <c r="Q93" s="36">
        <v>10789</v>
      </c>
      <c r="S93" s="61">
        <v>42667</v>
      </c>
      <c r="T93" s="72">
        <v>17105</v>
      </c>
      <c r="U93" s="36">
        <v>17165</v>
      </c>
      <c r="W93" s="61">
        <v>42667</v>
      </c>
      <c r="X93" s="72">
        <v>9074.1</v>
      </c>
      <c r="Y93" s="36">
        <v>9106</v>
      </c>
      <c r="AA93" s="61">
        <v>42667</v>
      </c>
      <c r="AB93" s="72">
        <v>6985</v>
      </c>
      <c r="AC93" s="36">
        <v>7012.5</v>
      </c>
      <c r="AE93" s="61">
        <v>42667</v>
      </c>
      <c r="AF93" s="72">
        <v>4550</v>
      </c>
      <c r="AG93" s="36">
        <v>4538</v>
      </c>
      <c r="AI93" s="84">
        <v>42668</v>
      </c>
      <c r="AJ93" s="82">
        <v>29331.462535647159</v>
      </c>
      <c r="AK93" s="10">
        <v>16539.925837450712</v>
      </c>
      <c r="AL93" s="10">
        <v>15180.153362359652</v>
      </c>
      <c r="AM93" s="10">
        <v>12365.356564764459</v>
      </c>
      <c r="AN93" s="15">
        <v>20349.121605553377</v>
      </c>
      <c r="AT93" s="11"/>
      <c r="AZ93" s="94"/>
    </row>
    <row r="94" spans="2:52" s="4" customFormat="1" ht="12" customHeight="1" x14ac:dyDescent="0.2">
      <c r="B94" s="28"/>
      <c r="C94" s="38"/>
      <c r="D94" s="61">
        <f>IF(Market="DAX",$O94,IF(Market="FTSEMIB",$S94,IF(Market="IBEX",$W94,IF(Market="UK",$AA94,$AE94))))</f>
        <v>42664</v>
      </c>
      <c r="E94" s="8">
        <f>IF(Market="DAX",$P94,IF(Market="FTSEMIB",$T94,IF(Market="IBEX",$X94,IF(Market="UK",$AB94,$AF94))))</f>
        <v>4520.8999999999996</v>
      </c>
      <c r="F94" s="8">
        <f>IF(Market="DAX",$Q94,IF(Market="FTSEMIB",$U94,IF(Market="IBEX",$Y94,IF(Market="UK",$AC94,$AG94))))</f>
        <v>4539.5</v>
      </c>
      <c r="G94" s="9">
        <f t="shared" si="9"/>
        <v>4.1142250436860721E-3</v>
      </c>
      <c r="H94" s="10">
        <f t="shared" si="5"/>
        <v>173.93551318847824</v>
      </c>
      <c r="I94" s="10">
        <f t="shared" si="6"/>
        <v>60.000000000000007</v>
      </c>
      <c r="J94" s="10">
        <f t="shared" si="7"/>
        <v>33.935513188478239</v>
      </c>
      <c r="K94" s="15">
        <f t="shared" si="8"/>
        <v>20344.723340491368</v>
      </c>
      <c r="L94" s="57"/>
      <c r="M94" s="30"/>
      <c r="O94" s="61">
        <v>42667</v>
      </c>
      <c r="P94" s="72">
        <v>10699</v>
      </c>
      <c r="Q94" s="36">
        <v>10699</v>
      </c>
      <c r="S94" s="61">
        <v>42664</v>
      </c>
      <c r="T94" s="72">
        <v>17075</v>
      </c>
      <c r="U94" s="36">
        <v>17145</v>
      </c>
      <c r="W94" s="61">
        <v>42664</v>
      </c>
      <c r="X94" s="72">
        <v>9055.2000000000007</v>
      </c>
      <c r="Y94" s="36">
        <v>9071</v>
      </c>
      <c r="AA94" s="61">
        <v>42664</v>
      </c>
      <c r="AB94" s="72">
        <v>6989.5</v>
      </c>
      <c r="AC94" s="36">
        <v>7009.5</v>
      </c>
      <c r="AE94" s="61">
        <v>42664</v>
      </c>
      <c r="AF94" s="72">
        <v>4520.8999999999996</v>
      </c>
      <c r="AG94" s="36">
        <v>4539.5</v>
      </c>
      <c r="AI94" s="84">
        <v>42667</v>
      </c>
      <c r="AJ94" s="82">
        <v>29330.719785238009</v>
      </c>
      <c r="AK94" s="10">
        <v>16516.123479486349</v>
      </c>
      <c r="AL94" s="10">
        <v>15162.60252981765</v>
      </c>
      <c r="AM94" s="10">
        <v>12286.166527096449</v>
      </c>
      <c r="AN94" s="15">
        <v>20344.723340491368</v>
      </c>
      <c r="AT94" s="11"/>
      <c r="AZ94" s="94"/>
    </row>
    <row r="95" spans="2:52" s="4" customFormat="1" ht="12" customHeight="1" x14ac:dyDescent="0.2">
      <c r="B95" s="28"/>
      <c r="C95" s="38"/>
      <c r="D95" s="61">
        <f>IF(Market="DAX",$O95,IF(Market="FTSEMIB",$S95,IF(Market="IBEX",$W95,IF(Market="UK",$AA95,$AE95))))</f>
        <v>42663</v>
      </c>
      <c r="E95" s="8">
        <f>IF(Market="DAX",$P95,IF(Market="FTSEMIB",$T95,IF(Market="IBEX",$X95,IF(Market="UK",$AB95,$AF95))))</f>
        <v>4539.5</v>
      </c>
      <c r="F95" s="8">
        <f>IF(Market="DAX",$Q95,IF(Market="FTSEMIB",$U95,IF(Market="IBEX",$Y95,IF(Market="UK",$AC95,$AG95))))</f>
        <v>4530</v>
      </c>
      <c r="G95" s="9">
        <f t="shared" si="9"/>
        <v>-2.0927414913536734E-3</v>
      </c>
      <c r="H95" s="10">
        <f t="shared" si="5"/>
        <v>60.000000000000007</v>
      </c>
      <c r="I95" s="10">
        <f t="shared" si="6"/>
        <v>133.5058421418303</v>
      </c>
      <c r="J95" s="10">
        <f t="shared" si="7"/>
        <v>-6.4941578581697001</v>
      </c>
      <c r="K95" s="15">
        <f t="shared" si="8"/>
        <v>20310.787827302891</v>
      </c>
      <c r="L95" s="57"/>
      <c r="M95" s="30"/>
      <c r="O95" s="61">
        <v>42664</v>
      </c>
      <c r="P95" s="72">
        <v>10695</v>
      </c>
      <c r="Q95" s="36">
        <v>10695</v>
      </c>
      <c r="S95" s="61">
        <v>42663</v>
      </c>
      <c r="T95" s="72">
        <v>17000</v>
      </c>
      <c r="U95" s="36">
        <v>17025</v>
      </c>
      <c r="W95" s="61">
        <v>42663</v>
      </c>
      <c r="X95" s="72">
        <v>8944.4</v>
      </c>
      <c r="Y95" s="36">
        <v>8974</v>
      </c>
      <c r="AA95" s="61">
        <v>42663</v>
      </c>
      <c r="AB95" s="72">
        <v>6983</v>
      </c>
      <c r="AC95" s="36">
        <v>6991</v>
      </c>
      <c r="AE95" s="61">
        <v>42663</v>
      </c>
      <c r="AF95" s="72">
        <v>4539.5</v>
      </c>
      <c r="AG95" s="36">
        <v>4530</v>
      </c>
      <c r="AI95" s="84">
        <v>42664</v>
      </c>
      <c r="AJ95" s="82">
        <v>29352.179012705819</v>
      </c>
      <c r="AK95" s="10">
        <v>16480.484831755439</v>
      </c>
      <c r="AL95" s="10">
        <v>15180.464624758157</v>
      </c>
      <c r="AM95" s="10">
        <v>12260.75513264636</v>
      </c>
      <c r="AN95" s="15">
        <v>20310.787827302891</v>
      </c>
      <c r="AT95" s="11"/>
      <c r="AZ95" s="94"/>
    </row>
    <row r="96" spans="2:52" s="4" customFormat="1" ht="12" customHeight="1" x14ac:dyDescent="0.2">
      <c r="B96" s="28"/>
      <c r="C96" s="38"/>
      <c r="D96" s="61">
        <f>IF(Market="DAX",$O96,IF(Market="FTSEMIB",$S96,IF(Market="IBEX",$W96,IF(Market="UK",$AA96,$AE96))))</f>
        <v>42662</v>
      </c>
      <c r="E96" s="8">
        <f>IF(Market="DAX",$P96,IF(Market="FTSEMIB",$T96,IF(Market="IBEX",$X96,IF(Market="UK",$AB96,$AF96))))</f>
        <v>4520</v>
      </c>
      <c r="F96" s="8">
        <f>IF(Market="DAX",$Q96,IF(Market="FTSEMIB",$U96,IF(Market="IBEX",$Y96,IF(Market="UK",$AC96,$AG96))))</f>
        <v>4511</v>
      </c>
      <c r="G96" s="9">
        <f t="shared" si="9"/>
        <v>-1.9911504424778761E-3</v>
      </c>
      <c r="H96" s="10">
        <f t="shared" si="5"/>
        <v>60.000000000000007</v>
      </c>
      <c r="I96" s="10">
        <f t="shared" si="6"/>
        <v>131.47402116431437</v>
      </c>
      <c r="J96" s="10">
        <f t="shared" si="7"/>
        <v>-8.5259788356856347</v>
      </c>
      <c r="K96" s="15">
        <f t="shared" si="8"/>
        <v>20317.281985161062</v>
      </c>
      <c r="L96" s="57"/>
      <c r="M96" s="30"/>
      <c r="O96" s="61">
        <v>42663</v>
      </c>
      <c r="P96" s="72">
        <v>10647.5</v>
      </c>
      <c r="Q96" s="36">
        <v>10676.5</v>
      </c>
      <c r="S96" s="61">
        <v>42662</v>
      </c>
      <c r="T96" s="72">
        <v>16887</v>
      </c>
      <c r="U96" s="36">
        <v>16940</v>
      </c>
      <c r="W96" s="61">
        <v>42662</v>
      </c>
      <c r="X96" s="72">
        <v>8864</v>
      </c>
      <c r="Y96" s="36">
        <v>8878</v>
      </c>
      <c r="AA96" s="61">
        <v>42662</v>
      </c>
      <c r="AB96" s="72">
        <v>6957.5</v>
      </c>
      <c r="AC96" s="36">
        <v>6971.5</v>
      </c>
      <c r="AE96" s="61">
        <v>42662</v>
      </c>
      <c r="AF96" s="72">
        <v>4520</v>
      </c>
      <c r="AG96" s="36">
        <v>4511</v>
      </c>
      <c r="AI96" s="84">
        <v>42663</v>
      </c>
      <c r="AJ96" s="82">
        <v>29373.63824017363</v>
      </c>
      <c r="AK96" s="10">
        <v>16493.189966747497</v>
      </c>
      <c r="AL96" s="10">
        <v>15167.037131130503</v>
      </c>
      <c r="AM96" s="10">
        <v>12296.075844711915</v>
      </c>
      <c r="AN96" s="15">
        <v>20317.281985161062</v>
      </c>
      <c r="AT96" s="11"/>
      <c r="AZ96" s="94"/>
    </row>
    <row r="97" spans="2:52" s="4" customFormat="1" ht="12" customHeight="1" x14ac:dyDescent="0.2">
      <c r="B97" s="28"/>
      <c r="C97" s="38"/>
      <c r="D97" s="61">
        <f>IF(Market="DAX",$O97,IF(Market="FTSEMIB",$S97,IF(Market="IBEX",$W97,IF(Market="UK",$AA97,$AE97))))</f>
        <v>42661</v>
      </c>
      <c r="E97" s="8">
        <f>IF(Market="DAX",$P97,IF(Market="FTSEMIB",$T97,IF(Market="IBEX",$X97,IF(Market="UK",$AB97,$AF97))))</f>
        <v>4509</v>
      </c>
      <c r="F97" s="8">
        <f>IF(Market="DAX",$Q97,IF(Market="FTSEMIB",$U97,IF(Market="IBEX",$Y97,IF(Market="UK",$AC97,$AG97))))</f>
        <v>4469</v>
      </c>
      <c r="G97" s="9">
        <f t="shared" si="9"/>
        <v>-8.8711465956974947E-3</v>
      </c>
      <c r="H97" s="10">
        <f t="shared" si="5"/>
        <v>60.000000000000007</v>
      </c>
      <c r="I97" s="10">
        <f t="shared" si="6"/>
        <v>269.07394422870669</v>
      </c>
      <c r="J97" s="10">
        <f t="shared" si="7"/>
        <v>129.07394422870669</v>
      </c>
      <c r="K97" s="15">
        <f t="shared" si="8"/>
        <v>20325.807963996747</v>
      </c>
      <c r="L97" s="57"/>
      <c r="M97" s="30"/>
      <c r="O97" s="61">
        <v>42662</v>
      </c>
      <c r="P97" s="72">
        <v>10625</v>
      </c>
      <c r="Q97" s="36">
        <v>10615.5</v>
      </c>
      <c r="S97" s="61">
        <v>42661</v>
      </c>
      <c r="T97" s="72">
        <v>16591</v>
      </c>
      <c r="U97" s="36">
        <v>16690</v>
      </c>
      <c r="W97" s="61">
        <v>42661</v>
      </c>
      <c r="X97" s="72">
        <v>8719.6</v>
      </c>
      <c r="Y97" s="36">
        <v>8785</v>
      </c>
      <c r="AA97" s="61">
        <v>42661</v>
      </c>
      <c r="AB97" s="72">
        <v>6902.5</v>
      </c>
      <c r="AC97" s="36">
        <v>6911.5</v>
      </c>
      <c r="AE97" s="61">
        <v>42661</v>
      </c>
      <c r="AF97" s="72">
        <v>4509</v>
      </c>
      <c r="AG97" s="36">
        <v>4469</v>
      </c>
      <c r="AI97" s="84">
        <v>42662</v>
      </c>
      <c r="AJ97" s="82">
        <v>29348.185651512606</v>
      </c>
      <c r="AK97" s="10">
        <v>16476.772355999907</v>
      </c>
      <c r="AL97" s="10">
        <v>15188.20785413098</v>
      </c>
      <c r="AM97" s="10">
        <v>12313.125349145699</v>
      </c>
      <c r="AN97" s="15">
        <v>20325.807963996747</v>
      </c>
      <c r="AT97" s="11"/>
      <c r="AZ97" s="94"/>
    </row>
    <row r="98" spans="2:52" s="4" customFormat="1" ht="12" customHeight="1" x14ac:dyDescent="0.2">
      <c r="B98" s="28"/>
      <c r="C98" s="38"/>
      <c r="D98" s="61">
        <f>IF(Market="DAX",$O98,IF(Market="FTSEMIB",$S98,IF(Market="IBEX",$W98,IF(Market="UK",$AA98,$AE98))))</f>
        <v>42660</v>
      </c>
      <c r="E98" s="8">
        <f>IF(Market="DAX",$P98,IF(Market="FTSEMIB",$T98,IF(Market="IBEX",$X98,IF(Market="UK",$AB98,$AF98))))</f>
        <v>4450</v>
      </c>
      <c r="F98" s="8">
        <f>IF(Market="DAX",$Q98,IF(Market="FTSEMIB",$U98,IF(Market="IBEX",$Y98,IF(Market="UK",$AC98,$AG98))))</f>
        <v>4450</v>
      </c>
      <c r="G98" s="9">
        <f t="shared" si="9"/>
        <v>0</v>
      </c>
      <c r="H98" s="10">
        <f t="shared" si="5"/>
        <v>91.651012314756841</v>
      </c>
      <c r="I98" s="10">
        <f t="shared" si="6"/>
        <v>91.651012314756841</v>
      </c>
      <c r="J98" s="10">
        <f t="shared" si="7"/>
        <v>-16.697975370486319</v>
      </c>
      <c r="K98" s="15">
        <f t="shared" si="8"/>
        <v>20196.734019768042</v>
      </c>
      <c r="L98" s="57"/>
      <c r="M98" s="30"/>
      <c r="O98" s="61">
        <v>42661</v>
      </c>
      <c r="P98" s="72">
        <v>10488</v>
      </c>
      <c r="Q98" s="36">
        <v>10550.5</v>
      </c>
      <c r="S98" s="61">
        <v>42660</v>
      </c>
      <c r="T98" s="72">
        <v>16536</v>
      </c>
      <c r="U98" s="36">
        <v>16515</v>
      </c>
      <c r="W98" s="61">
        <v>42660</v>
      </c>
      <c r="X98" s="72">
        <v>8755.2999999999993</v>
      </c>
      <c r="Y98" s="36">
        <v>8701</v>
      </c>
      <c r="AA98" s="61">
        <v>42660</v>
      </c>
      <c r="AB98" s="72">
        <v>6976</v>
      </c>
      <c r="AC98" s="36">
        <v>6976</v>
      </c>
      <c r="AE98" s="61">
        <v>42660</v>
      </c>
      <c r="AF98" s="72">
        <v>4450</v>
      </c>
      <c r="AG98" s="36">
        <v>4450</v>
      </c>
      <c r="AI98" s="84">
        <v>42661</v>
      </c>
      <c r="AJ98" s="82">
        <v>29369.644878980416</v>
      </c>
      <c r="AK98" s="10">
        <v>16403.783111670247</v>
      </c>
      <c r="AL98" s="10">
        <v>15090.960143735299</v>
      </c>
      <c r="AM98" s="10">
        <v>12348.446061211254</v>
      </c>
      <c r="AN98" s="15">
        <v>20196.734019768042</v>
      </c>
      <c r="AT98" s="11"/>
      <c r="AZ98" s="94"/>
    </row>
    <row r="99" spans="2:52" s="4" customFormat="1" ht="12" customHeight="1" x14ac:dyDescent="0.2">
      <c r="B99" s="28"/>
      <c r="C99" s="38"/>
      <c r="D99" s="61">
        <f>IF(Market="DAX",$O99,IF(Market="FTSEMIB",$S99,IF(Market="IBEX",$W99,IF(Market="UK",$AA99,$AE99))))</f>
        <v>42657</v>
      </c>
      <c r="E99" s="8">
        <f>IF(Market="DAX",$P99,IF(Market="FTSEMIB",$T99,IF(Market="IBEX",$X99,IF(Market="UK",$AB99,$AF99))))</f>
        <v>4471</v>
      </c>
      <c r="F99" s="8">
        <f>IF(Market="DAX",$Q99,IF(Market="FTSEMIB",$U99,IF(Market="IBEX",$Y99,IF(Market="UK",$AC99,$AG99))))</f>
        <v>4428.5</v>
      </c>
      <c r="G99" s="9">
        <f t="shared" si="9"/>
        <v>-9.5057034220532317E-3</v>
      </c>
      <c r="H99" s="10">
        <f t="shared" si="5"/>
        <v>60.000000000000007</v>
      </c>
      <c r="I99" s="10">
        <f t="shared" si="6"/>
        <v>281.76508075582143</v>
      </c>
      <c r="J99" s="10">
        <f t="shared" si="7"/>
        <v>141.76508075582143</v>
      </c>
      <c r="K99" s="15">
        <f t="shared" si="8"/>
        <v>20213.43199513853</v>
      </c>
      <c r="L99" s="57"/>
      <c r="M99" s="30"/>
      <c r="O99" s="61">
        <v>42660</v>
      </c>
      <c r="P99" s="72">
        <v>10577</v>
      </c>
      <c r="Q99" s="36">
        <v>10521.5</v>
      </c>
      <c r="S99" s="61">
        <v>42657</v>
      </c>
      <c r="T99" s="72">
        <v>16209</v>
      </c>
      <c r="U99" s="36">
        <v>16215</v>
      </c>
      <c r="W99" s="61">
        <v>42657</v>
      </c>
      <c r="X99" s="72">
        <v>8592.7999999999993</v>
      </c>
      <c r="Y99" s="36">
        <v>8625</v>
      </c>
      <c r="AA99" s="61">
        <v>42657</v>
      </c>
      <c r="AB99" s="72">
        <v>6944</v>
      </c>
      <c r="AC99" s="36">
        <v>6959</v>
      </c>
      <c r="AE99" s="61">
        <v>42657</v>
      </c>
      <c r="AF99" s="72">
        <v>4471</v>
      </c>
      <c r="AG99" s="36">
        <v>4428.5</v>
      </c>
      <c r="AI99" s="84">
        <v>42660</v>
      </c>
      <c r="AJ99" s="82">
        <v>29182.414919869167</v>
      </c>
      <c r="AK99" s="10">
        <v>16416.488246662306</v>
      </c>
      <c r="AL99" s="10">
        <v>15019.680160962142</v>
      </c>
      <c r="AM99" s="10">
        <v>12383.76677327681</v>
      </c>
      <c r="AN99" s="15">
        <v>20213.43199513853</v>
      </c>
      <c r="AT99" s="11"/>
      <c r="AZ99" s="94"/>
    </row>
    <row r="100" spans="2:52" s="4" customFormat="1" ht="12" customHeight="1" x14ac:dyDescent="0.2">
      <c r="B100" s="28"/>
      <c r="C100" s="38"/>
      <c r="D100" s="61">
        <f>IF(Market="DAX",$O100,IF(Market="FTSEMIB",$S100,IF(Market="IBEX",$W100,IF(Market="UK",$AA100,$AE100))))</f>
        <v>42656</v>
      </c>
      <c r="E100" s="8">
        <f>IF(Market="DAX",$P100,IF(Market="FTSEMIB",$T100,IF(Market="IBEX",$X100,IF(Market="UK",$AB100,$AF100))))</f>
        <v>4404.5</v>
      </c>
      <c r="F100" s="8">
        <f>IF(Market="DAX",$Q100,IF(Market="FTSEMIB",$U100,IF(Market="IBEX",$Y100,IF(Market="UK",$AC100,$AG100))))</f>
        <v>4425.5</v>
      </c>
      <c r="G100" s="9">
        <f t="shared" si="9"/>
        <v>4.7678510614144621E-3</v>
      </c>
      <c r="H100" s="10">
        <f t="shared" si="5"/>
        <v>187.00803354304605</v>
      </c>
      <c r="I100" s="10">
        <f t="shared" si="6"/>
        <v>60.000000000000007</v>
      </c>
      <c r="J100" s="10">
        <f t="shared" si="7"/>
        <v>47.008033543046054</v>
      </c>
      <c r="K100" s="15">
        <f t="shared" si="8"/>
        <v>20071.666914382709</v>
      </c>
      <c r="L100" s="57"/>
      <c r="M100" s="30"/>
      <c r="O100" s="61">
        <v>42657</v>
      </c>
      <c r="P100" s="72">
        <v>10397</v>
      </c>
      <c r="Q100" s="36">
        <v>10460</v>
      </c>
      <c r="S100" s="61">
        <v>42656</v>
      </c>
      <c r="T100" s="72">
        <v>16406</v>
      </c>
      <c r="U100" s="36">
        <v>16305</v>
      </c>
      <c r="W100" s="61">
        <v>42656</v>
      </c>
      <c r="X100" s="72">
        <v>8674.5</v>
      </c>
      <c r="Y100" s="36">
        <v>8613</v>
      </c>
      <c r="AA100" s="61">
        <v>42656</v>
      </c>
      <c r="AB100" s="72">
        <v>6981</v>
      </c>
      <c r="AC100" s="36">
        <v>7001.5</v>
      </c>
      <c r="AE100" s="61">
        <v>42656</v>
      </c>
      <c r="AF100" s="72">
        <v>4404.5</v>
      </c>
      <c r="AG100" s="36">
        <v>4425.5</v>
      </c>
      <c r="AI100" s="84">
        <v>42657</v>
      </c>
      <c r="AJ100" s="82">
        <v>29030.782805324732</v>
      </c>
      <c r="AK100" s="10">
        <v>16429.193381654364</v>
      </c>
      <c r="AL100" s="10">
        <v>14997.492864806625</v>
      </c>
      <c r="AM100" s="10">
        <v>12393.420216867191</v>
      </c>
      <c r="AN100" s="15">
        <v>20071.666914382709</v>
      </c>
      <c r="AT100" s="11"/>
      <c r="AZ100" s="94"/>
    </row>
    <row r="101" spans="2:52" s="4" customFormat="1" ht="12" customHeight="1" x14ac:dyDescent="0.2">
      <c r="B101" s="28"/>
      <c r="C101" s="38"/>
      <c r="D101" s="61">
        <f>IF(Market="DAX",$O101,IF(Market="FTSEMIB",$S101,IF(Market="IBEX",$W101,IF(Market="UK",$AA101,$AE101))))</f>
        <v>42655</v>
      </c>
      <c r="E101" s="8">
        <f>IF(Market="DAX",$P101,IF(Market="FTSEMIB",$T101,IF(Market="IBEX",$X101,IF(Market="UK",$AB101,$AF101))))</f>
        <v>4451.5</v>
      </c>
      <c r="F101" s="8">
        <f>IF(Market="DAX",$Q101,IF(Market="FTSEMIB",$U101,IF(Market="IBEX",$Y101,IF(Market="UK",$AC101,$AG101))))</f>
        <v>4464.5</v>
      </c>
      <c r="G101" s="9">
        <f t="shared" si="9"/>
        <v>2.9203639222733909E-3</v>
      </c>
      <c r="H101" s="10">
        <f t="shared" si="5"/>
        <v>150.05829076022465</v>
      </c>
      <c r="I101" s="10">
        <f t="shared" si="6"/>
        <v>60.000000000000007</v>
      </c>
      <c r="J101" s="10">
        <f t="shared" si="7"/>
        <v>10.058290760224651</v>
      </c>
      <c r="K101" s="15">
        <f t="shared" si="8"/>
        <v>20024.658880839663</v>
      </c>
      <c r="L101" s="57"/>
      <c r="M101" s="30"/>
      <c r="O101" s="61">
        <v>42656</v>
      </c>
      <c r="P101" s="72">
        <v>10508.5</v>
      </c>
      <c r="Q101" s="36">
        <v>10453</v>
      </c>
      <c r="S101" s="61">
        <v>42655</v>
      </c>
      <c r="T101" s="72">
        <v>16437</v>
      </c>
      <c r="U101" s="36">
        <v>16430</v>
      </c>
      <c r="W101" s="61">
        <v>42655</v>
      </c>
      <c r="X101" s="72">
        <v>8671.1</v>
      </c>
      <c r="Y101" s="36">
        <v>8695</v>
      </c>
      <c r="AA101" s="61">
        <v>42655</v>
      </c>
      <c r="AB101" s="72">
        <v>7026.5</v>
      </c>
      <c r="AC101" s="36">
        <v>7052.5</v>
      </c>
      <c r="AE101" s="61">
        <v>42655</v>
      </c>
      <c r="AF101" s="72">
        <v>4451.5</v>
      </c>
      <c r="AG101" s="36">
        <v>4464.5</v>
      </c>
      <c r="AI101" s="84">
        <v>42656</v>
      </c>
      <c r="AJ101" s="82">
        <v>28838.540407901572</v>
      </c>
      <c r="AK101" s="10">
        <v>16352.42026342566</v>
      </c>
      <c r="AL101" s="10">
        <v>14908.457119327039</v>
      </c>
      <c r="AM101" s="10">
        <v>12364.253470765603</v>
      </c>
      <c r="AN101" s="15">
        <v>20024.658880839663</v>
      </c>
      <c r="AT101" s="11"/>
      <c r="AZ101" s="94"/>
    </row>
    <row r="102" spans="2:52" s="4" customFormat="1" ht="12" customHeight="1" x14ac:dyDescent="0.2">
      <c r="B102" s="28"/>
      <c r="C102" s="38"/>
      <c r="D102" s="61">
        <f>IF(Market="DAX",$O102,IF(Market="FTSEMIB",$S102,IF(Market="IBEX",$W102,IF(Market="UK",$AA102,$AE102))))</f>
        <v>42654</v>
      </c>
      <c r="E102" s="8">
        <f>IF(Market="DAX",$P102,IF(Market="FTSEMIB",$T102,IF(Market="IBEX",$X102,IF(Market="UK",$AB102,$AF102))))</f>
        <v>4467.5</v>
      </c>
      <c r="F102" s="8">
        <f>IF(Market="DAX",$Q102,IF(Market="FTSEMIB",$U102,IF(Market="IBEX",$Y102,IF(Market="UK",$AC102,$AG102))))</f>
        <v>4480</v>
      </c>
      <c r="G102" s="9">
        <f t="shared" si="9"/>
        <v>2.7979854504756574E-3</v>
      </c>
      <c r="H102" s="10">
        <f t="shared" si="5"/>
        <v>147.61072132426997</v>
      </c>
      <c r="I102" s="10">
        <f t="shared" si="6"/>
        <v>60.000000000000007</v>
      </c>
      <c r="J102" s="10">
        <f t="shared" si="7"/>
        <v>7.6107213242699743</v>
      </c>
      <c r="K102" s="15">
        <f t="shared" si="8"/>
        <v>20014.600590079437</v>
      </c>
      <c r="L102" s="57"/>
      <c r="M102" s="30"/>
      <c r="O102" s="61">
        <v>42655</v>
      </c>
      <c r="P102" s="72">
        <v>10562</v>
      </c>
      <c r="Q102" s="36">
        <v>10575</v>
      </c>
      <c r="S102" s="61">
        <v>42654</v>
      </c>
      <c r="T102" s="72">
        <v>16571</v>
      </c>
      <c r="U102" s="36">
        <v>16505</v>
      </c>
      <c r="W102" s="61">
        <v>42654</v>
      </c>
      <c r="X102" s="72">
        <v>8687.5</v>
      </c>
      <c r="Y102" s="36">
        <v>8679</v>
      </c>
      <c r="AA102" s="61">
        <v>42654</v>
      </c>
      <c r="AB102" s="72">
        <v>7060.5</v>
      </c>
      <c r="AC102" s="36">
        <v>7068.5</v>
      </c>
      <c r="AE102" s="61">
        <v>42654</v>
      </c>
      <c r="AF102" s="72">
        <v>4467.5</v>
      </c>
      <c r="AG102" s="36">
        <v>4480</v>
      </c>
      <c r="AI102" s="84">
        <v>42655</v>
      </c>
      <c r="AJ102" s="82">
        <v>28685.198079874044</v>
      </c>
      <c r="AK102" s="10">
        <v>16365.125398417718</v>
      </c>
      <c r="AL102" s="10">
        <v>14906.090642715893</v>
      </c>
      <c r="AM102" s="10">
        <v>12296.899950757677</v>
      </c>
      <c r="AN102" s="15">
        <v>20014.600590079437</v>
      </c>
      <c r="AT102" s="11"/>
      <c r="AZ102" s="94"/>
    </row>
    <row r="103" spans="2:52" s="4" customFormat="1" ht="12" customHeight="1" x14ac:dyDescent="0.2">
      <c r="B103" s="28"/>
      <c r="C103" s="38"/>
      <c r="D103" s="61">
        <f>IF(Market="DAX",$O103,IF(Market="FTSEMIB",$S103,IF(Market="IBEX",$W103,IF(Market="UK",$AA103,$AE103))))</f>
        <v>42653</v>
      </c>
      <c r="E103" s="8">
        <f>IF(Market="DAX",$P103,IF(Market="FTSEMIB",$T103,IF(Market="IBEX",$X103,IF(Market="UK",$AB103,$AF103))))</f>
        <v>4493</v>
      </c>
      <c r="F103" s="8">
        <f>IF(Market="DAX",$Q103,IF(Market="FTSEMIB",$U103,IF(Market="IBEX",$Y103,IF(Market="UK",$AC103,$AG103))))</f>
        <v>4454</v>
      </c>
      <c r="G103" s="9">
        <f t="shared" si="9"/>
        <v>-8.6801691520142447E-3</v>
      </c>
      <c r="H103" s="10">
        <f t="shared" si="5"/>
        <v>60.000000000000007</v>
      </c>
      <c r="I103" s="10">
        <f t="shared" si="6"/>
        <v>265.25439535504165</v>
      </c>
      <c r="J103" s="10">
        <f t="shared" si="7"/>
        <v>125.25439535504165</v>
      </c>
      <c r="K103" s="15">
        <f t="shared" si="8"/>
        <v>20006.989868755169</v>
      </c>
      <c r="L103" s="57"/>
      <c r="M103" s="30"/>
      <c r="O103" s="61">
        <v>42654</v>
      </c>
      <c r="P103" s="72">
        <v>10623</v>
      </c>
      <c r="Q103" s="36">
        <v>10587</v>
      </c>
      <c r="S103" s="61">
        <v>42653</v>
      </c>
      <c r="T103" s="72">
        <v>16347</v>
      </c>
      <c r="U103" s="36">
        <v>16315</v>
      </c>
      <c r="W103" s="61">
        <v>42653</v>
      </c>
      <c r="X103" s="72">
        <v>8619.9</v>
      </c>
      <c r="Y103" s="36">
        <v>8624</v>
      </c>
      <c r="AA103" s="61">
        <v>42653</v>
      </c>
      <c r="AB103" s="72">
        <v>7016.5</v>
      </c>
      <c r="AC103" s="36">
        <v>7030</v>
      </c>
      <c r="AE103" s="61">
        <v>42653</v>
      </c>
      <c r="AF103" s="72">
        <v>4493</v>
      </c>
      <c r="AG103" s="36">
        <v>4454</v>
      </c>
      <c r="AI103" s="84">
        <v>42654</v>
      </c>
      <c r="AJ103" s="82">
        <v>28706.657307341855</v>
      </c>
      <c r="AK103" s="10">
        <v>16331.820733399114</v>
      </c>
      <c r="AL103" s="10">
        <v>14931.608984023709</v>
      </c>
      <c r="AM103" s="10">
        <v>12332.220662823232</v>
      </c>
      <c r="AN103" s="15">
        <v>20006.989868755169</v>
      </c>
      <c r="AT103" s="11"/>
      <c r="AZ103" s="94"/>
    </row>
    <row r="104" spans="2:52" s="4" customFormat="1" ht="12" customHeight="1" x14ac:dyDescent="0.2">
      <c r="B104" s="28"/>
      <c r="C104" s="38"/>
      <c r="D104" s="61">
        <f>IF(Market="DAX",$O104,IF(Market="FTSEMIB",$S104,IF(Market="IBEX",$W104,IF(Market="UK",$AA104,$AE104))))</f>
        <v>42650</v>
      </c>
      <c r="E104" s="8">
        <f>IF(Market="DAX",$P104,IF(Market="FTSEMIB",$T104,IF(Market="IBEX",$X104,IF(Market="UK",$AB104,$AF104))))</f>
        <v>4446</v>
      </c>
      <c r="F104" s="8">
        <f>IF(Market="DAX",$Q104,IF(Market="FTSEMIB",$U104,IF(Market="IBEX",$Y104,IF(Market="UK",$AC104,$AG104))))</f>
        <v>4479</v>
      </c>
      <c r="G104" s="9">
        <f t="shared" si="9"/>
        <v>7.4224021592442643E-3</v>
      </c>
      <c r="H104" s="10">
        <f t="shared" si="5"/>
        <v>240.09905549964208</v>
      </c>
      <c r="I104" s="10">
        <f t="shared" si="6"/>
        <v>60.000000000000007</v>
      </c>
      <c r="J104" s="10">
        <f t="shared" si="7"/>
        <v>100.09905549964208</v>
      </c>
      <c r="K104" s="15">
        <f t="shared" si="8"/>
        <v>19881.735473400127</v>
      </c>
      <c r="L104" s="57"/>
      <c r="M104" s="30"/>
      <c r="O104" s="61">
        <v>42653</v>
      </c>
      <c r="P104" s="72">
        <v>10488.5</v>
      </c>
      <c r="Q104" s="36">
        <v>10496</v>
      </c>
      <c r="S104" s="61">
        <v>42650</v>
      </c>
      <c r="T104" s="72">
        <v>16462</v>
      </c>
      <c r="U104" s="36">
        <v>16475</v>
      </c>
      <c r="W104" s="61">
        <v>42650</v>
      </c>
      <c r="X104" s="72">
        <v>8765.7000000000007</v>
      </c>
      <c r="Y104" s="36">
        <v>8756</v>
      </c>
      <c r="AA104" s="61">
        <v>42650</v>
      </c>
      <c r="AB104" s="72">
        <v>6977</v>
      </c>
      <c r="AC104" s="36">
        <v>7008</v>
      </c>
      <c r="AE104" s="61">
        <v>42650</v>
      </c>
      <c r="AF104" s="72">
        <v>4446</v>
      </c>
      <c r="AG104" s="36">
        <v>4479</v>
      </c>
      <c r="AI104" s="84">
        <v>42653</v>
      </c>
      <c r="AJ104" s="82">
        <v>28647.943261092703</v>
      </c>
      <c r="AK104" s="10">
        <v>16339.022386354249</v>
      </c>
      <c r="AL104" s="10">
        <v>14957.127325331525</v>
      </c>
      <c r="AM104" s="10">
        <v>12353.679208836769</v>
      </c>
      <c r="AN104" s="15">
        <v>19881.735473400127</v>
      </c>
      <c r="AT104" s="11"/>
      <c r="AZ104" s="94"/>
    </row>
    <row r="105" spans="2:52" s="4" customFormat="1" ht="12" customHeight="1" x14ac:dyDescent="0.2">
      <c r="B105" s="28"/>
      <c r="C105" s="38"/>
      <c r="D105" s="61">
        <f>IF(Market="DAX",$O105,IF(Market="FTSEMIB",$S105,IF(Market="IBEX",$W105,IF(Market="UK",$AA105,$AE105))))</f>
        <v>42649</v>
      </c>
      <c r="E105" s="8">
        <f>IF(Market="DAX",$P105,IF(Market="FTSEMIB",$T105,IF(Market="IBEX",$X105,IF(Market="UK",$AB105,$AF105))))</f>
        <v>4476</v>
      </c>
      <c r="F105" s="8">
        <f>IF(Market="DAX",$Q105,IF(Market="FTSEMIB",$U105,IF(Market="IBEX",$Y105,IF(Market="UK",$AC105,$AG105))))</f>
        <v>4492</v>
      </c>
      <c r="G105" s="9">
        <f t="shared" si="9"/>
        <v>3.5746201966041107E-3</v>
      </c>
      <c r="H105" s="10">
        <f t="shared" si="5"/>
        <v>163.14341624683902</v>
      </c>
      <c r="I105" s="10">
        <f t="shared" si="6"/>
        <v>60.000000000000007</v>
      </c>
      <c r="J105" s="10">
        <f t="shared" si="7"/>
        <v>23.143416246839024</v>
      </c>
      <c r="K105" s="15">
        <f t="shared" si="8"/>
        <v>19781.636417900485</v>
      </c>
      <c r="L105" s="57"/>
      <c r="M105" s="30"/>
      <c r="O105" s="61">
        <v>42650</v>
      </c>
      <c r="P105" s="72">
        <v>10584</v>
      </c>
      <c r="Q105" s="36">
        <v>10560.5</v>
      </c>
      <c r="S105" s="61">
        <v>42649</v>
      </c>
      <c r="T105" s="72">
        <v>16417</v>
      </c>
      <c r="U105" s="36">
        <v>16460</v>
      </c>
      <c r="W105" s="61">
        <v>42649</v>
      </c>
      <c r="X105" s="72">
        <v>8769.2000000000007</v>
      </c>
      <c r="Y105" s="36">
        <v>8805</v>
      </c>
      <c r="AA105" s="61">
        <v>42649</v>
      </c>
      <c r="AB105" s="72">
        <v>6996</v>
      </c>
      <c r="AC105" s="36">
        <v>6997</v>
      </c>
      <c r="AE105" s="61">
        <v>42649</v>
      </c>
      <c r="AF105" s="72">
        <v>4476</v>
      </c>
      <c r="AG105" s="36">
        <v>4492</v>
      </c>
      <c r="AI105" s="84">
        <v>42650</v>
      </c>
      <c r="AJ105" s="82">
        <v>28669.402488560514</v>
      </c>
      <c r="AK105" s="10">
        <v>16351.727521346307</v>
      </c>
      <c r="AL105" s="10">
        <v>14982.645666639341</v>
      </c>
      <c r="AM105" s="10">
        <v>12249.181044015311</v>
      </c>
      <c r="AN105" s="15">
        <v>19781.636417900485</v>
      </c>
      <c r="AT105" s="11"/>
      <c r="AZ105" s="94"/>
    </row>
    <row r="106" spans="2:52" s="4" customFormat="1" ht="12" customHeight="1" x14ac:dyDescent="0.2">
      <c r="B106" s="28"/>
      <c r="C106" s="38"/>
      <c r="D106" s="61">
        <f>IF(Market="DAX",$O106,IF(Market="FTSEMIB",$S106,IF(Market="IBEX",$W106,IF(Market="UK",$AA106,$AE106))))</f>
        <v>42648</v>
      </c>
      <c r="E106" s="8">
        <f>IF(Market="DAX",$P106,IF(Market="FTSEMIB",$T106,IF(Market="IBEX",$X106,IF(Market="UK",$AB106,$AF106))))</f>
        <v>4485.5</v>
      </c>
      <c r="F106" s="8">
        <f>IF(Market="DAX",$Q106,IF(Market="FTSEMIB",$U106,IF(Market="IBEX",$Y106,IF(Market="UK",$AC106,$AG106))))</f>
        <v>4482.5</v>
      </c>
      <c r="G106" s="9">
        <f t="shared" si="9"/>
        <v>-6.6882175900122613E-4</v>
      </c>
      <c r="H106" s="10">
        <f t="shared" si="5"/>
        <v>78.274577134732311</v>
      </c>
      <c r="I106" s="10">
        <f t="shared" si="6"/>
        <v>105.02744749478136</v>
      </c>
      <c r="J106" s="10">
        <f t="shared" si="7"/>
        <v>-16.697975370486347</v>
      </c>
      <c r="K106" s="15">
        <f t="shared" si="8"/>
        <v>19758.493001653645</v>
      </c>
      <c r="L106" s="57"/>
      <c r="M106" s="30"/>
      <c r="O106" s="61">
        <v>42649</v>
      </c>
      <c r="P106" s="72">
        <v>10580.5</v>
      </c>
      <c r="Q106" s="36">
        <v>10590</v>
      </c>
      <c r="S106" s="61">
        <v>42648</v>
      </c>
      <c r="T106" s="72">
        <v>16244</v>
      </c>
      <c r="U106" s="36">
        <v>16110</v>
      </c>
      <c r="W106" s="61">
        <v>42648</v>
      </c>
      <c r="X106" s="72">
        <v>8769.2000000000007</v>
      </c>
      <c r="Y106" s="36">
        <v>8675</v>
      </c>
      <c r="AA106" s="61">
        <v>42648</v>
      </c>
      <c r="AB106" s="72">
        <v>7079.5</v>
      </c>
      <c r="AC106" s="36">
        <v>7010.5</v>
      </c>
      <c r="AE106" s="61">
        <v>42648</v>
      </c>
      <c r="AF106" s="72">
        <v>4485.5</v>
      </c>
      <c r="AG106" s="36">
        <v>4482.5</v>
      </c>
      <c r="AI106" s="84">
        <v>42649</v>
      </c>
      <c r="AJ106" s="82">
        <v>28669.115473420647</v>
      </c>
      <c r="AK106" s="10">
        <v>16345.695365689508</v>
      </c>
      <c r="AL106" s="10">
        <v>14953.755427997077</v>
      </c>
      <c r="AM106" s="10">
        <v>12284.501756080866</v>
      </c>
      <c r="AN106" s="15">
        <v>19758.493001653645</v>
      </c>
      <c r="AT106" s="11"/>
      <c r="AZ106" s="94"/>
    </row>
    <row r="107" spans="2:52" s="4" customFormat="1" ht="12" customHeight="1" x14ac:dyDescent="0.2">
      <c r="B107" s="28"/>
      <c r="C107" s="38"/>
      <c r="D107" s="61">
        <f>IF(Market="DAX",$O107,IF(Market="FTSEMIB",$S107,IF(Market="IBEX",$W107,IF(Market="UK",$AA107,$AE107))))</f>
        <v>42647</v>
      </c>
      <c r="E107" s="8">
        <f>IF(Market="DAX",$P107,IF(Market="FTSEMIB",$T107,IF(Market="IBEX",$X107,IF(Market="UK",$AB107,$AF107))))</f>
        <v>4499</v>
      </c>
      <c r="F107" s="8">
        <f>IF(Market="DAX",$Q107,IF(Market="FTSEMIB",$U107,IF(Market="IBEX",$Y107,IF(Market="UK",$AC107,$AG107))))</f>
        <v>4452</v>
      </c>
      <c r="G107" s="9">
        <f t="shared" si="9"/>
        <v>-1.0446765947988441E-2</v>
      </c>
      <c r="H107" s="10">
        <f t="shared" si="5"/>
        <v>60.000000000000007</v>
      </c>
      <c r="I107" s="10">
        <f t="shared" si="6"/>
        <v>300.58633127452561</v>
      </c>
      <c r="J107" s="10">
        <f t="shared" si="7"/>
        <v>160.58633127452561</v>
      </c>
      <c r="K107" s="15">
        <f t="shared" si="8"/>
        <v>19775.190977024133</v>
      </c>
      <c r="L107" s="57"/>
      <c r="M107" s="30"/>
      <c r="O107" s="61">
        <v>42648</v>
      </c>
      <c r="P107" s="72">
        <v>10624</v>
      </c>
      <c r="Q107" s="36">
        <v>10590</v>
      </c>
      <c r="S107" s="61">
        <v>42647</v>
      </c>
      <c r="T107" s="72">
        <v>16225</v>
      </c>
      <c r="U107" s="36">
        <v>16250</v>
      </c>
      <c r="W107" s="61">
        <v>42647</v>
      </c>
      <c r="X107" s="72">
        <v>8741.7000000000007</v>
      </c>
      <c r="Y107" s="36">
        <v>8745</v>
      </c>
      <c r="AA107" s="61">
        <v>42647</v>
      </c>
      <c r="AB107" s="72">
        <v>6946</v>
      </c>
      <c r="AC107" s="36">
        <v>6930</v>
      </c>
      <c r="AE107" s="61">
        <v>42647</v>
      </c>
      <c r="AF107" s="72">
        <v>4499</v>
      </c>
      <c r="AG107" s="36">
        <v>4452</v>
      </c>
      <c r="AI107" s="84">
        <v>42648</v>
      </c>
      <c r="AJ107" s="82">
        <v>28690.574700888457</v>
      </c>
      <c r="AK107" s="10">
        <v>16227.063939095411</v>
      </c>
      <c r="AL107" s="10">
        <v>14791.671739553232</v>
      </c>
      <c r="AM107" s="10">
        <v>11914.83956108603</v>
      </c>
      <c r="AN107" s="15">
        <v>19775.190977024133</v>
      </c>
      <c r="AT107" s="11"/>
      <c r="AZ107" s="94"/>
    </row>
    <row r="108" spans="2:52" s="4" customFormat="1" ht="12" customHeight="1" x14ac:dyDescent="0.2">
      <c r="B108" s="28"/>
      <c r="C108" s="38"/>
      <c r="D108" s="61">
        <f>IF(Market="DAX",$O108,IF(Market="FTSEMIB",$S108,IF(Market="IBEX",$W108,IF(Market="UK",$AA108,$AE108))))</f>
        <v>42646</v>
      </c>
      <c r="E108" s="8">
        <f>IF(Market="DAX",$P108,IF(Market="FTSEMIB",$T108,IF(Market="IBEX",$X108,IF(Market="UK",$AB108,$AF108))))</f>
        <v>4448.5</v>
      </c>
      <c r="F108" s="8">
        <f>IF(Market="DAX",$Q108,IF(Market="FTSEMIB",$U108,IF(Market="IBEX",$Y108,IF(Market="UK",$AC108,$AG108))))</f>
        <v>4443.5</v>
      </c>
      <c r="G108" s="9">
        <f t="shared" si="9"/>
        <v>-1.1239743733842868E-3</v>
      </c>
      <c r="H108" s="10">
        <f t="shared" si="5"/>
        <v>69.171524847071112</v>
      </c>
      <c r="I108" s="10">
        <f t="shared" si="6"/>
        <v>114.13049978244257</v>
      </c>
      <c r="J108" s="10">
        <f t="shared" si="7"/>
        <v>-16.697975370486319</v>
      </c>
      <c r="K108" s="15">
        <f t="shared" si="8"/>
        <v>19614.604645749609</v>
      </c>
      <c r="L108" s="57"/>
      <c r="M108" s="30"/>
      <c r="O108" s="61">
        <v>42647</v>
      </c>
      <c r="P108" s="72">
        <v>10489.2</v>
      </c>
      <c r="Q108" s="36">
        <v>10500</v>
      </c>
      <c r="S108" s="61">
        <v>42646</v>
      </c>
      <c r="T108" s="72">
        <v>16357</v>
      </c>
      <c r="U108" s="36">
        <v>16305</v>
      </c>
      <c r="W108" s="61">
        <v>42646</v>
      </c>
      <c r="X108" s="72">
        <v>8762.6</v>
      </c>
      <c r="Y108" s="36">
        <v>8740</v>
      </c>
      <c r="AA108" s="61">
        <v>42646</v>
      </c>
      <c r="AB108" s="72">
        <v>6857.5</v>
      </c>
      <c r="AC108" s="36">
        <v>6870.5</v>
      </c>
      <c r="AE108" s="61">
        <v>42646</v>
      </c>
      <c r="AF108" s="72">
        <v>4448.5</v>
      </c>
      <c r="AG108" s="36">
        <v>4443.5</v>
      </c>
      <c r="AI108" s="84">
        <v>42647</v>
      </c>
      <c r="AJ108" s="82">
        <v>28641.289254381398</v>
      </c>
      <c r="AK108" s="10">
        <v>16239.76907408747</v>
      </c>
      <c r="AL108" s="10">
        <v>14817.190080861048</v>
      </c>
      <c r="AM108" s="10">
        <v>11917.325716139827</v>
      </c>
      <c r="AN108" s="15">
        <v>19614.604645749609</v>
      </c>
      <c r="AT108" s="11"/>
      <c r="AZ108" s="94"/>
    </row>
    <row r="109" spans="2:52" s="4" customFormat="1" ht="12" customHeight="1" x14ac:dyDescent="0.2">
      <c r="B109" s="28"/>
      <c r="C109" s="38"/>
      <c r="D109" s="61">
        <f>IF(Market="DAX",$O109,IF(Market="FTSEMIB",$S109,IF(Market="IBEX",$W109,IF(Market="UK",$AA109,$AE109))))</f>
        <v>42643</v>
      </c>
      <c r="E109" s="8">
        <f>IF(Market="DAX",$P109,IF(Market="FTSEMIB",$T109,IF(Market="IBEX",$X109,IF(Market="UK",$AB109,$AF109))))</f>
        <v>4443.5</v>
      </c>
      <c r="F109" s="8">
        <f>IF(Market="DAX",$Q109,IF(Market="FTSEMIB",$U109,IF(Market="IBEX",$Y109,IF(Market="UK",$AC109,$AG109))))</f>
        <v>4384</v>
      </c>
      <c r="G109" s="9">
        <f t="shared" si="9"/>
        <v>-1.3390345448407786E-2</v>
      </c>
      <c r="H109" s="10">
        <f t="shared" si="5"/>
        <v>60.000000000000007</v>
      </c>
      <c r="I109" s="10">
        <f t="shared" si="6"/>
        <v>359.45792128291248</v>
      </c>
      <c r="J109" s="10">
        <f t="shared" si="7"/>
        <v>219.45792128291248</v>
      </c>
      <c r="K109" s="15">
        <f t="shared" si="8"/>
        <v>19631.302621120096</v>
      </c>
      <c r="L109" s="57"/>
      <c r="M109" s="30"/>
      <c r="O109" s="61">
        <v>42646</v>
      </c>
      <c r="P109" s="72">
        <v>10512.5</v>
      </c>
      <c r="Q109" s="36">
        <v>10520.8</v>
      </c>
      <c r="S109" s="61">
        <v>42643</v>
      </c>
      <c r="T109" s="72">
        <v>16251</v>
      </c>
      <c r="U109" s="36">
        <v>15995</v>
      </c>
      <c r="W109" s="61">
        <v>42643</v>
      </c>
      <c r="X109" s="72">
        <v>8767.4</v>
      </c>
      <c r="Y109" s="36">
        <v>8614</v>
      </c>
      <c r="AA109" s="61">
        <v>42643</v>
      </c>
      <c r="AB109" s="72">
        <v>6877.5</v>
      </c>
      <c r="AC109" s="36">
        <v>6830.5</v>
      </c>
      <c r="AE109" s="61">
        <v>42643</v>
      </c>
      <c r="AF109" s="72">
        <v>4443.5</v>
      </c>
      <c r="AG109" s="36">
        <v>4384</v>
      </c>
      <c r="AI109" s="84">
        <v>42646</v>
      </c>
      <c r="AJ109" s="82">
        <v>28662.748481849208</v>
      </c>
      <c r="AK109" s="10">
        <v>16222.54030026174</v>
      </c>
      <c r="AL109" s="10">
        <v>14818.366387981301</v>
      </c>
      <c r="AM109" s="10">
        <v>11940.199342314785</v>
      </c>
      <c r="AN109" s="15">
        <v>19631.302621120096</v>
      </c>
      <c r="AT109" s="11"/>
      <c r="AZ109" s="94"/>
    </row>
    <row r="110" spans="2:52" s="4" customFormat="1" ht="12" customHeight="1" x14ac:dyDescent="0.2">
      <c r="B110" s="28"/>
      <c r="C110" s="38"/>
      <c r="D110" s="61">
        <f>IF(Market="DAX",$O110,IF(Market="FTSEMIB",$S110,IF(Market="IBEX",$W110,IF(Market="UK",$AA110,$AE110))))</f>
        <v>42642</v>
      </c>
      <c r="E110" s="8">
        <f>IF(Market="DAX",$P110,IF(Market="FTSEMIB",$T110,IF(Market="IBEX",$X110,IF(Market="UK",$AB110,$AF110))))</f>
        <v>4439.5</v>
      </c>
      <c r="F110" s="8">
        <f>IF(Market="DAX",$Q110,IF(Market="FTSEMIB",$U110,IF(Market="IBEX",$Y110,IF(Market="UK",$AC110,$AG110))))</f>
        <v>4477.5</v>
      </c>
      <c r="G110" s="9">
        <f t="shared" si="9"/>
        <v>8.5595224687464808E-3</v>
      </c>
      <c r="H110" s="10">
        <f t="shared" si="5"/>
        <v>262.84146168968641</v>
      </c>
      <c r="I110" s="10">
        <f t="shared" si="6"/>
        <v>60.000000000000007</v>
      </c>
      <c r="J110" s="10">
        <f t="shared" si="7"/>
        <v>122.84146168968641</v>
      </c>
      <c r="K110" s="15">
        <f t="shared" si="8"/>
        <v>19411.844699837184</v>
      </c>
      <c r="L110" s="57"/>
      <c r="M110" s="30"/>
      <c r="O110" s="61">
        <v>42643</v>
      </c>
      <c r="P110" s="72">
        <v>10390</v>
      </c>
      <c r="Q110" s="36">
        <v>10240</v>
      </c>
      <c r="S110" s="61">
        <v>42642</v>
      </c>
      <c r="T110" s="72">
        <v>16172</v>
      </c>
      <c r="U110" s="36">
        <v>16375</v>
      </c>
      <c r="W110" s="61">
        <v>42642</v>
      </c>
      <c r="X110" s="72">
        <v>8711</v>
      </c>
      <c r="Y110" s="36">
        <v>8809</v>
      </c>
      <c r="AA110" s="61">
        <v>42642</v>
      </c>
      <c r="AB110" s="72">
        <v>6804</v>
      </c>
      <c r="AC110" s="36">
        <v>6859</v>
      </c>
      <c r="AE110" s="61">
        <v>42642</v>
      </c>
      <c r="AF110" s="72">
        <v>4439.5</v>
      </c>
      <c r="AG110" s="36">
        <v>4477.5</v>
      </c>
      <c r="AI110" s="84">
        <v>42643</v>
      </c>
      <c r="AJ110" s="82">
        <v>28684.207709317019</v>
      </c>
      <c r="AK110" s="10">
        <v>15953.835332836843</v>
      </c>
      <c r="AL110" s="10">
        <v>14521.192853386219</v>
      </c>
      <c r="AM110" s="10">
        <v>11716.165768867373</v>
      </c>
      <c r="AN110" s="15">
        <v>19411.844699837184</v>
      </c>
      <c r="AT110" s="11"/>
      <c r="AZ110" s="94"/>
    </row>
    <row r="111" spans="2:52" s="4" customFormat="1" ht="12" customHeight="1" x14ac:dyDescent="0.2">
      <c r="B111" s="28"/>
      <c r="C111" s="38"/>
      <c r="D111" s="61">
        <f>IF(Market="DAX",$O111,IF(Market="FTSEMIB",$S111,IF(Market="IBEX",$W111,IF(Market="UK",$AA111,$AE111))))</f>
        <v>42641</v>
      </c>
      <c r="E111" s="8">
        <f>IF(Market="DAX",$P111,IF(Market="FTSEMIB",$T111,IF(Market="IBEX",$X111,IF(Market="UK",$AB111,$AF111))))</f>
        <v>4428.5</v>
      </c>
      <c r="F111" s="8">
        <f>IF(Market="DAX",$Q111,IF(Market="FTSEMIB",$U111,IF(Market="IBEX",$Y111,IF(Market="UK",$AC111,$AG111))))</f>
        <v>4404.5</v>
      </c>
      <c r="G111" s="9">
        <f t="shared" si="9"/>
        <v>-5.4194422490685332E-3</v>
      </c>
      <c r="H111" s="10">
        <f t="shared" si="5"/>
        <v>60.000000000000007</v>
      </c>
      <c r="I111" s="10">
        <f t="shared" si="6"/>
        <v>200.03985729612748</v>
      </c>
      <c r="J111" s="10">
        <f t="shared" si="7"/>
        <v>60.039857296127479</v>
      </c>
      <c r="K111" s="15">
        <f t="shared" si="8"/>
        <v>19289.003238147496</v>
      </c>
      <c r="L111" s="57"/>
      <c r="M111" s="30"/>
      <c r="O111" s="61">
        <v>42642</v>
      </c>
      <c r="P111" s="72">
        <v>10427</v>
      </c>
      <c r="Q111" s="36">
        <v>10529</v>
      </c>
      <c r="S111" s="61">
        <v>42641</v>
      </c>
      <c r="T111" s="72">
        <v>16046</v>
      </c>
      <c r="U111" s="36">
        <v>16135</v>
      </c>
      <c r="W111" s="61">
        <v>42641</v>
      </c>
      <c r="X111" s="72">
        <v>8658.7000000000007</v>
      </c>
      <c r="Y111" s="36">
        <v>8718</v>
      </c>
      <c r="AA111" s="61">
        <v>42641</v>
      </c>
      <c r="AB111" s="72">
        <v>6761.5</v>
      </c>
      <c r="AC111" s="36">
        <v>6783.5</v>
      </c>
      <c r="AE111" s="61">
        <v>42641</v>
      </c>
      <c r="AF111" s="72">
        <v>4428.5</v>
      </c>
      <c r="AG111" s="36">
        <v>4404.5</v>
      </c>
      <c r="AI111" s="84">
        <v>42642</v>
      </c>
      <c r="AJ111" s="82">
        <v>28073.089392348327</v>
      </c>
      <c r="AK111" s="10">
        <v>15749.136700728619</v>
      </c>
      <c r="AL111" s="10">
        <v>14348.949154105561</v>
      </c>
      <c r="AM111" s="10">
        <v>11429.652109615025</v>
      </c>
      <c r="AN111" s="15">
        <v>19289.003238147496</v>
      </c>
      <c r="AT111" s="11"/>
      <c r="AZ111" s="94"/>
    </row>
    <row r="112" spans="2:52" s="4" customFormat="1" ht="12" customHeight="1" x14ac:dyDescent="0.2">
      <c r="B112" s="28"/>
      <c r="C112" s="38"/>
      <c r="D112" s="61">
        <f>IF(Market="DAX",$O112,IF(Market="FTSEMIB",$S112,IF(Market="IBEX",$W112,IF(Market="UK",$AA112,$AE112))))</f>
        <v>42640</v>
      </c>
      <c r="E112" s="8">
        <f>IF(Market="DAX",$P112,IF(Market="FTSEMIB",$T112,IF(Market="IBEX",$X112,IF(Market="UK",$AB112,$AF112))))</f>
        <v>4394</v>
      </c>
      <c r="F112" s="8">
        <f>IF(Market="DAX",$Q112,IF(Market="FTSEMIB",$U112,IF(Market="IBEX",$Y112,IF(Market="UK",$AC112,$AG112))))</f>
        <v>4422.5</v>
      </c>
      <c r="G112" s="9">
        <f t="shared" si="9"/>
        <v>6.486117432862995E-3</v>
      </c>
      <c r="H112" s="10">
        <f t="shared" si="5"/>
        <v>221.37336097201671</v>
      </c>
      <c r="I112" s="10">
        <f t="shared" si="6"/>
        <v>60.000000000000007</v>
      </c>
      <c r="J112" s="10">
        <f t="shared" si="7"/>
        <v>81.373360972016712</v>
      </c>
      <c r="K112" s="15">
        <f t="shared" si="8"/>
        <v>19228.963380851368</v>
      </c>
      <c r="L112" s="57"/>
      <c r="M112" s="30"/>
      <c r="O112" s="61">
        <v>42641</v>
      </c>
      <c r="P112" s="72">
        <v>10333.5</v>
      </c>
      <c r="Q112" s="36">
        <v>10367</v>
      </c>
      <c r="S112" s="61">
        <v>42640</v>
      </c>
      <c r="T112" s="72">
        <v>16155</v>
      </c>
      <c r="U112" s="36">
        <v>16280</v>
      </c>
      <c r="W112" s="61">
        <v>42640</v>
      </c>
      <c r="X112" s="72">
        <v>8690.2999999999993</v>
      </c>
      <c r="Y112" s="36">
        <v>8748</v>
      </c>
      <c r="AA112" s="61">
        <v>42640</v>
      </c>
      <c r="AB112" s="72">
        <v>6782.5</v>
      </c>
      <c r="AC112" s="36">
        <v>6776</v>
      </c>
      <c r="AE112" s="61">
        <v>42640</v>
      </c>
      <c r="AF112" s="72">
        <v>4394</v>
      </c>
      <c r="AG112" s="36">
        <v>4422.5</v>
      </c>
      <c r="AI112" s="84">
        <v>42641</v>
      </c>
      <c r="AJ112" s="82">
        <v>27694.704207961968</v>
      </c>
      <c r="AK112" s="10">
        <v>15684.558195059997</v>
      </c>
      <c r="AL112" s="10">
        <v>14264.736261978684</v>
      </c>
      <c r="AM112" s="10">
        <v>11384.626671075592</v>
      </c>
      <c r="AN112" s="15">
        <v>19228.963380851368</v>
      </c>
      <c r="AT112" s="11"/>
      <c r="AZ112" s="94"/>
    </row>
    <row r="113" spans="2:52" s="4" customFormat="1" ht="12" customHeight="1" x14ac:dyDescent="0.2">
      <c r="B113" s="28"/>
      <c r="C113" s="38"/>
      <c r="D113" s="61">
        <f>IF(Market="DAX",$O113,IF(Market="FTSEMIB",$S113,IF(Market="IBEX",$W113,IF(Market="UK",$AA113,$AE113))))</f>
        <v>42639</v>
      </c>
      <c r="E113" s="8">
        <f>IF(Market="DAX",$P113,IF(Market="FTSEMIB",$T113,IF(Market="IBEX",$X113,IF(Market="UK",$AB113,$AF113))))</f>
        <v>4395.5</v>
      </c>
      <c r="F113" s="8">
        <f>IF(Market="DAX",$Q113,IF(Market="FTSEMIB",$U113,IF(Market="IBEX",$Y113,IF(Market="UK",$AC113,$AG113))))</f>
        <v>4449</v>
      </c>
      <c r="G113" s="9">
        <f t="shared" si="9"/>
        <v>1.2171539074053009E-2</v>
      </c>
      <c r="H113" s="10">
        <f t="shared" si="5"/>
        <v>335.08179379581696</v>
      </c>
      <c r="I113" s="10">
        <f t="shared" si="6"/>
        <v>60.000000000000007</v>
      </c>
      <c r="J113" s="10">
        <f t="shared" si="7"/>
        <v>195.08179379581696</v>
      </c>
      <c r="K113" s="15">
        <f t="shared" si="8"/>
        <v>19147.59001987935</v>
      </c>
      <c r="L113" s="57"/>
      <c r="M113" s="30"/>
      <c r="O113" s="61">
        <v>42640</v>
      </c>
      <c r="P113" s="72">
        <v>10377.5</v>
      </c>
      <c r="Q113" s="36">
        <v>10439.5</v>
      </c>
      <c r="S113" s="61">
        <v>42639</v>
      </c>
      <c r="T113" s="72">
        <v>16409</v>
      </c>
      <c r="U113" s="36">
        <v>16290</v>
      </c>
      <c r="W113" s="61">
        <v>42639</v>
      </c>
      <c r="X113" s="72">
        <v>8804.9</v>
      </c>
      <c r="Y113" s="36">
        <v>8737</v>
      </c>
      <c r="AA113" s="61">
        <v>42639</v>
      </c>
      <c r="AB113" s="72">
        <v>6873.5</v>
      </c>
      <c r="AC113" s="36">
        <v>6866.5</v>
      </c>
      <c r="AE113" s="61">
        <v>42639</v>
      </c>
      <c r="AF113" s="72">
        <v>4395.5</v>
      </c>
      <c r="AG113" s="36">
        <v>4449</v>
      </c>
      <c r="AI113" s="84">
        <v>42640</v>
      </c>
      <c r="AJ113" s="82">
        <v>27643.339661924256</v>
      </c>
      <c r="AK113" s="10">
        <v>15576.159911426346</v>
      </c>
      <c r="AL113" s="10">
        <v>14184.703699320737</v>
      </c>
      <c r="AM113" s="10">
        <v>11419.947383141147</v>
      </c>
      <c r="AN113" s="15">
        <v>19147.59001987935</v>
      </c>
      <c r="AT113" s="11"/>
      <c r="AZ113" s="94"/>
    </row>
    <row r="114" spans="2:52" s="4" customFormat="1" ht="12" customHeight="1" x14ac:dyDescent="0.2">
      <c r="B114" s="28"/>
      <c r="C114" s="38"/>
      <c r="D114" s="61">
        <f>IF(Market="DAX",$O114,IF(Market="FTSEMIB",$S114,IF(Market="IBEX",$W114,IF(Market="UK",$AA114,$AE114))))</f>
        <v>42636</v>
      </c>
      <c r="E114" s="8">
        <f>IF(Market="DAX",$P114,IF(Market="FTSEMIB",$T114,IF(Market="IBEX",$X114,IF(Market="UK",$AB114,$AF114))))</f>
        <v>4477.5</v>
      </c>
      <c r="F114" s="8">
        <f>IF(Market="DAX",$Q114,IF(Market="FTSEMIB",$U114,IF(Market="IBEX",$Y114,IF(Market="UK",$AC114,$AG114))))</f>
        <v>4491</v>
      </c>
      <c r="G114" s="9">
        <f t="shared" si="9"/>
        <v>3.015075376884422E-3</v>
      </c>
      <c r="H114" s="10">
        <f t="shared" si="5"/>
        <v>151.95251985244528</v>
      </c>
      <c r="I114" s="10">
        <f t="shared" si="6"/>
        <v>60.000000000000007</v>
      </c>
      <c r="J114" s="10">
        <f t="shared" si="7"/>
        <v>11.952519852445278</v>
      </c>
      <c r="K114" s="15">
        <f t="shared" si="8"/>
        <v>18952.508226083533</v>
      </c>
      <c r="L114" s="57"/>
      <c r="M114" s="30"/>
      <c r="O114" s="61">
        <v>42639</v>
      </c>
      <c r="P114" s="72">
        <v>10618</v>
      </c>
      <c r="Q114" s="36">
        <v>10550</v>
      </c>
      <c r="S114" s="61">
        <v>42636</v>
      </c>
      <c r="T114" s="72">
        <v>16568</v>
      </c>
      <c r="U114" s="36">
        <v>16530</v>
      </c>
      <c r="W114" s="61">
        <v>42636</v>
      </c>
      <c r="X114" s="72">
        <v>8895</v>
      </c>
      <c r="Y114" s="36">
        <v>8863</v>
      </c>
      <c r="AA114" s="61">
        <v>42636</v>
      </c>
      <c r="AB114" s="72">
        <v>6871</v>
      </c>
      <c r="AC114" s="36">
        <v>6868</v>
      </c>
      <c r="AE114" s="61">
        <v>42636</v>
      </c>
      <c r="AF114" s="72">
        <v>4477.5</v>
      </c>
      <c r="AG114" s="36">
        <v>4491</v>
      </c>
      <c r="AI114" s="84">
        <v>42639</v>
      </c>
      <c r="AJ114" s="82">
        <v>27455.346076429061</v>
      </c>
      <c r="AK114" s="10">
        <v>15477.470124117086</v>
      </c>
      <c r="AL114" s="10">
        <v>14083.230567506702</v>
      </c>
      <c r="AM114" s="10">
        <v>11455.268095206702</v>
      </c>
      <c r="AN114" s="15">
        <v>18952.508226083533</v>
      </c>
      <c r="AT114" s="11"/>
      <c r="AZ114" s="94"/>
    </row>
    <row r="115" spans="2:52" s="4" customFormat="1" ht="12" customHeight="1" x14ac:dyDescent="0.2">
      <c r="B115" s="28"/>
      <c r="C115" s="38"/>
      <c r="D115" s="61">
        <f>IF(Market="DAX",$O115,IF(Market="FTSEMIB",$S115,IF(Market="IBEX",$W115,IF(Market="UK",$AA115,$AE115))))</f>
        <v>42635</v>
      </c>
      <c r="E115" s="8">
        <f>IF(Market="DAX",$P115,IF(Market="FTSEMIB",$T115,IF(Market="IBEX",$X115,IF(Market="UK",$AB115,$AF115))))</f>
        <v>4498.5</v>
      </c>
      <c r="F115" s="8">
        <f>IF(Market="DAX",$Q115,IF(Market="FTSEMIB",$U115,IF(Market="IBEX",$Y115,IF(Market="UK",$AC115,$AG115))))</f>
        <v>4423</v>
      </c>
      <c r="G115" s="9">
        <f t="shared" si="9"/>
        <v>-1.6783372235189508E-2</v>
      </c>
      <c r="H115" s="10">
        <f t="shared" si="5"/>
        <v>60.000000000000007</v>
      </c>
      <c r="I115" s="10">
        <f t="shared" si="6"/>
        <v>427.31845701854695</v>
      </c>
      <c r="J115" s="10">
        <f t="shared" si="7"/>
        <v>287.31845701854695</v>
      </c>
      <c r="K115" s="15">
        <f t="shared" si="8"/>
        <v>18940.555706231087</v>
      </c>
      <c r="L115" s="57"/>
      <c r="M115" s="30"/>
      <c r="O115" s="61">
        <v>42636</v>
      </c>
      <c r="P115" s="72">
        <v>10655</v>
      </c>
      <c r="Q115" s="36">
        <v>10672</v>
      </c>
      <c r="S115" s="61">
        <v>42635</v>
      </c>
      <c r="T115" s="72">
        <v>16299</v>
      </c>
      <c r="U115" s="36">
        <v>16445</v>
      </c>
      <c r="W115" s="61">
        <v>42635</v>
      </c>
      <c r="X115" s="72">
        <v>8733.5</v>
      </c>
      <c r="Y115" s="36">
        <v>8793</v>
      </c>
      <c r="AA115" s="61">
        <v>42635</v>
      </c>
      <c r="AB115" s="72">
        <v>6803.5</v>
      </c>
      <c r="AC115" s="36">
        <v>6833</v>
      </c>
      <c r="AE115" s="61">
        <v>42635</v>
      </c>
      <c r="AF115" s="72">
        <v>4498.5</v>
      </c>
      <c r="AG115" s="36">
        <v>4423</v>
      </c>
      <c r="AI115" s="84">
        <v>42636</v>
      </c>
      <c r="AJ115" s="82">
        <v>27245.864727646487</v>
      </c>
      <c r="AK115" s="10">
        <v>15477.951131980088</v>
      </c>
      <c r="AL115" s="10">
        <v>14064.039204152739</v>
      </c>
      <c r="AM115" s="10">
        <v>11490.588807272257</v>
      </c>
      <c r="AN115" s="15">
        <v>18940.555706231087</v>
      </c>
      <c r="AT115" s="11"/>
      <c r="AZ115" s="94"/>
    </row>
    <row r="116" spans="2:52" s="4" customFormat="1" ht="12" customHeight="1" x14ac:dyDescent="0.2">
      <c r="B116" s="28"/>
      <c r="C116" s="38"/>
      <c r="D116" s="61">
        <f>IF(Market="DAX",$O116,IF(Market="FTSEMIB",$S116,IF(Market="IBEX",$W116,IF(Market="UK",$AA116,$AE116))))</f>
        <v>42634</v>
      </c>
      <c r="E116" s="8">
        <f>IF(Market="DAX",$P116,IF(Market="FTSEMIB",$T116,IF(Market="IBEX",$X116,IF(Market="UK",$AB116,$AF116))))</f>
        <v>4398</v>
      </c>
      <c r="F116" s="8">
        <f>IF(Market="DAX",$Q116,IF(Market="FTSEMIB",$U116,IF(Market="IBEX",$Y116,IF(Market="UK",$AC116,$AG116))))</f>
        <v>4396.5</v>
      </c>
      <c r="G116" s="9">
        <f t="shared" si="9"/>
        <v>-3.4106412005457026E-4</v>
      </c>
      <c r="H116" s="10">
        <f t="shared" si="5"/>
        <v>84.829729913665432</v>
      </c>
      <c r="I116" s="10">
        <f t="shared" si="6"/>
        <v>98.472294715848236</v>
      </c>
      <c r="J116" s="10">
        <f t="shared" si="7"/>
        <v>-16.697975370486347</v>
      </c>
      <c r="K116" s="15">
        <f t="shared" si="8"/>
        <v>18653.23724921254</v>
      </c>
      <c r="L116" s="57"/>
      <c r="M116" s="30"/>
      <c r="O116" s="61">
        <v>42635</v>
      </c>
      <c r="P116" s="72">
        <v>10435.5</v>
      </c>
      <c r="Q116" s="36">
        <v>10500</v>
      </c>
      <c r="S116" s="61">
        <v>42634</v>
      </c>
      <c r="T116" s="72">
        <v>16173</v>
      </c>
      <c r="U116" s="36">
        <v>16355</v>
      </c>
      <c r="W116" s="61">
        <v>42634</v>
      </c>
      <c r="X116" s="72">
        <v>8663.4</v>
      </c>
      <c r="Y116" s="36">
        <v>8784</v>
      </c>
      <c r="AA116" s="61">
        <v>42634</v>
      </c>
      <c r="AB116" s="72">
        <v>6796.5</v>
      </c>
      <c r="AC116" s="36">
        <v>6778</v>
      </c>
      <c r="AE116" s="61">
        <v>42634</v>
      </c>
      <c r="AF116" s="72">
        <v>4398</v>
      </c>
      <c r="AG116" s="36">
        <v>4396.5</v>
      </c>
      <c r="AI116" s="84">
        <v>42635</v>
      </c>
      <c r="AJ116" s="82">
        <v>27267.323955114298</v>
      </c>
      <c r="AK116" s="10">
        <v>15345.151604255552</v>
      </c>
      <c r="AL116" s="10">
        <v>13980.541433145228</v>
      </c>
      <c r="AM116" s="10">
        <v>11391.44898692523</v>
      </c>
      <c r="AN116" s="15">
        <v>18653.23724921254</v>
      </c>
      <c r="AT116" s="11"/>
      <c r="AZ116" s="94"/>
    </row>
    <row r="117" spans="2:52" s="4" customFormat="1" ht="12" customHeight="1" x14ac:dyDescent="0.2">
      <c r="B117" s="28"/>
      <c r="C117" s="38"/>
      <c r="D117" s="61">
        <f>IF(Market="DAX",$O117,IF(Market="FTSEMIB",$S117,IF(Market="IBEX",$W117,IF(Market="UK",$AA117,$AE117))))</f>
        <v>42633</v>
      </c>
      <c r="E117" s="8">
        <f>IF(Market="DAX",$P117,IF(Market="FTSEMIB",$T117,IF(Market="IBEX",$X117,IF(Market="UK",$AB117,$AF117))))</f>
        <v>4376.5</v>
      </c>
      <c r="F117" s="8">
        <f>IF(Market="DAX",$Q117,IF(Market="FTSEMIB",$U117,IF(Market="IBEX",$Y117,IF(Market="UK",$AC117,$AG117))))</f>
        <v>4364</v>
      </c>
      <c r="G117" s="9">
        <f t="shared" si="9"/>
        <v>-2.8561636010510684E-3</v>
      </c>
      <c r="H117" s="10">
        <f t="shared" si="5"/>
        <v>60.000000000000007</v>
      </c>
      <c r="I117" s="10">
        <f t="shared" si="6"/>
        <v>148.77428433577819</v>
      </c>
      <c r="J117" s="10">
        <f t="shared" si="7"/>
        <v>8.7742843357781908</v>
      </c>
      <c r="K117" s="15">
        <f t="shared" si="8"/>
        <v>18669.935224583027</v>
      </c>
      <c r="L117" s="57"/>
      <c r="M117" s="30"/>
      <c r="O117" s="61">
        <v>42634</v>
      </c>
      <c r="P117" s="72">
        <v>10398.5</v>
      </c>
      <c r="Q117" s="36">
        <v>10436.5</v>
      </c>
      <c r="S117" s="61">
        <v>42633</v>
      </c>
      <c r="T117" s="72">
        <v>16339</v>
      </c>
      <c r="U117" s="36">
        <v>16315</v>
      </c>
      <c r="W117" s="61">
        <v>42633</v>
      </c>
      <c r="X117" s="72">
        <v>8678.2999999999993</v>
      </c>
      <c r="Y117" s="36">
        <v>8651</v>
      </c>
      <c r="AA117" s="61">
        <v>42633</v>
      </c>
      <c r="AB117" s="72">
        <v>6770.5</v>
      </c>
      <c r="AC117" s="36">
        <v>6743</v>
      </c>
      <c r="AE117" s="61">
        <v>42633</v>
      </c>
      <c r="AF117" s="72">
        <v>4376.5</v>
      </c>
      <c r="AG117" s="36">
        <v>4364</v>
      </c>
      <c r="AI117" s="84">
        <v>42634</v>
      </c>
      <c r="AJ117" s="82">
        <v>27069.012315434375</v>
      </c>
      <c r="AK117" s="10">
        <v>15166.437702945546</v>
      </c>
      <c r="AL117" s="10">
        <v>13754.887971345364</v>
      </c>
      <c r="AM117" s="10">
        <v>11373.009879999132</v>
      </c>
      <c r="AN117" s="15">
        <v>18669.935224583027</v>
      </c>
      <c r="AT117" s="11"/>
      <c r="AZ117" s="94"/>
    </row>
    <row r="118" spans="2:52" s="4" customFormat="1" ht="12" customHeight="1" x14ac:dyDescent="0.2">
      <c r="B118" s="28"/>
      <c r="C118" s="38"/>
      <c r="D118" s="61">
        <f>IF(Market="DAX",$O118,IF(Market="FTSEMIB",$S118,IF(Market="IBEX",$W118,IF(Market="UK",$AA118,$AE118))))</f>
        <v>42632</v>
      </c>
      <c r="E118" s="8">
        <f>IF(Market="DAX",$P118,IF(Market="FTSEMIB",$T118,IF(Market="IBEX",$X118,IF(Market="UK",$AB118,$AF118))))</f>
        <v>4382</v>
      </c>
      <c r="F118" s="8">
        <f>IF(Market="DAX",$Q118,IF(Market="FTSEMIB",$U118,IF(Market="IBEX",$Y118,IF(Market="UK",$AC118,$AG118))))</f>
        <v>4349</v>
      </c>
      <c r="G118" s="9">
        <f t="shared" si="9"/>
        <v>-7.5308078502966686E-3</v>
      </c>
      <c r="H118" s="10">
        <f t="shared" si="5"/>
        <v>60.000000000000007</v>
      </c>
      <c r="I118" s="10">
        <f t="shared" si="6"/>
        <v>242.26716932069016</v>
      </c>
      <c r="J118" s="10">
        <f t="shared" si="7"/>
        <v>102.26716932069019</v>
      </c>
      <c r="K118" s="15">
        <f t="shared" si="8"/>
        <v>18661.16094024725</v>
      </c>
      <c r="L118" s="57"/>
      <c r="M118" s="30"/>
      <c r="O118" s="61">
        <v>42633</v>
      </c>
      <c r="P118" s="72">
        <v>10363.5</v>
      </c>
      <c r="Q118" s="36">
        <v>10341</v>
      </c>
      <c r="S118" s="61">
        <v>42632</v>
      </c>
      <c r="T118" s="72">
        <v>16478</v>
      </c>
      <c r="U118" s="36">
        <v>16180</v>
      </c>
      <c r="W118" s="61">
        <v>42632</v>
      </c>
      <c r="X118" s="72">
        <v>8612.9</v>
      </c>
      <c r="Y118" s="36">
        <v>8686</v>
      </c>
      <c r="AA118" s="61">
        <v>42632</v>
      </c>
      <c r="AB118" s="72">
        <v>6739.5</v>
      </c>
      <c r="AC118" s="36">
        <v>6724</v>
      </c>
      <c r="AE118" s="61">
        <v>42632</v>
      </c>
      <c r="AF118" s="72">
        <v>4382</v>
      </c>
      <c r="AG118" s="36">
        <v>4349</v>
      </c>
      <c r="AI118" s="84">
        <v>42633</v>
      </c>
      <c r="AJ118" s="82">
        <v>26997.023267822893</v>
      </c>
      <c r="AK118" s="10">
        <v>15179.142837937605</v>
      </c>
      <c r="AL118" s="10">
        <v>13744.731594023287</v>
      </c>
      <c r="AM118" s="10">
        <v>11287.583314829635</v>
      </c>
      <c r="AN118" s="15">
        <v>18661.16094024725</v>
      </c>
      <c r="AT118" s="11"/>
      <c r="AZ118" s="94"/>
    </row>
    <row r="119" spans="2:52" s="4" customFormat="1" ht="12" customHeight="1" x14ac:dyDescent="0.2">
      <c r="B119" s="28"/>
      <c r="C119" s="38"/>
      <c r="D119" s="61">
        <f>IF(Market="DAX",$O119,IF(Market="FTSEMIB",$S119,IF(Market="IBEX",$W119,IF(Market="UK",$AA119,$AE119))))</f>
        <v>42629</v>
      </c>
      <c r="E119" s="8">
        <f>IF(Market="DAX",$P119,IF(Market="FTSEMIB",$T119,IF(Market="IBEX",$X119,IF(Market="UK",$AB119,$AF119))))</f>
        <v>4326.6000000000004</v>
      </c>
      <c r="F119" s="8">
        <f>IF(Market="DAX",$Q119,IF(Market="FTSEMIB",$U119,IF(Market="IBEX",$Y119,IF(Market="UK",$AC119,$AG119))))</f>
        <v>4371.5</v>
      </c>
      <c r="G119" s="9">
        <f t="shared" si="9"/>
        <v>1.0377663754449136E-2</v>
      </c>
      <c r="H119" s="10">
        <f t="shared" si="5"/>
        <v>299.2042874037395</v>
      </c>
      <c r="I119" s="10">
        <f t="shared" si="6"/>
        <v>60.000000000000007</v>
      </c>
      <c r="J119" s="10">
        <f t="shared" si="7"/>
        <v>159.2042874037395</v>
      </c>
      <c r="K119" s="15">
        <f t="shared" si="8"/>
        <v>18558.893770926559</v>
      </c>
      <c r="L119" s="57"/>
      <c r="M119" s="30"/>
      <c r="O119" s="61">
        <v>42632</v>
      </c>
      <c r="P119" s="72">
        <v>10264.200000000001</v>
      </c>
      <c r="Q119" s="36">
        <v>10336</v>
      </c>
      <c r="S119" s="61">
        <v>42629</v>
      </c>
      <c r="T119" s="72">
        <v>16596</v>
      </c>
      <c r="U119" s="36">
        <v>16500</v>
      </c>
      <c r="W119" s="61">
        <v>42629</v>
      </c>
      <c r="X119" s="72">
        <v>8729.5</v>
      </c>
      <c r="Y119" s="36">
        <v>8689</v>
      </c>
      <c r="AA119" s="61">
        <v>42629</v>
      </c>
      <c r="AB119" s="72">
        <v>6736</v>
      </c>
      <c r="AC119" s="36">
        <v>6724</v>
      </c>
      <c r="AE119" s="61">
        <v>42629</v>
      </c>
      <c r="AF119" s="72">
        <v>4326.6000000000004</v>
      </c>
      <c r="AG119" s="36">
        <v>4371.5</v>
      </c>
      <c r="AI119" s="84">
        <v>42632</v>
      </c>
      <c r="AJ119" s="82">
        <v>26999.198821634956</v>
      </c>
      <c r="AK119" s="10">
        <v>14863.801025047665</v>
      </c>
      <c r="AL119" s="10">
        <v>13627.745382750085</v>
      </c>
      <c r="AM119" s="10">
        <v>11290.249976968207</v>
      </c>
      <c r="AN119" s="15">
        <v>18558.893770926559</v>
      </c>
      <c r="AT119" s="11"/>
      <c r="AZ119" s="94"/>
    </row>
    <row r="120" spans="2:52" s="4" customFormat="1" ht="12" customHeight="1" x14ac:dyDescent="0.2">
      <c r="B120" s="28"/>
      <c r="C120" s="38"/>
      <c r="D120" s="61">
        <f>IF(Market="DAX",$O120,IF(Market="FTSEMIB",$S120,IF(Market="IBEX",$W120,IF(Market="UK",$AA120,$AE120))))</f>
        <v>42628</v>
      </c>
      <c r="E120" s="8">
        <f>IF(Market="DAX",$P120,IF(Market="FTSEMIB",$T120,IF(Market="IBEX",$X120,IF(Market="UK",$AB120,$AF120))))</f>
        <v>4372.5</v>
      </c>
      <c r="F120" s="8">
        <f>IF(Market="DAX",$Q120,IF(Market="FTSEMIB",$U120,IF(Market="IBEX",$Y120,IF(Market="UK",$AC120,$AG120))))</f>
        <v>4360</v>
      </c>
      <c r="G120" s="9">
        <f t="shared" si="9"/>
        <v>-2.858776443682104E-3</v>
      </c>
      <c r="H120" s="10">
        <f t="shared" si="5"/>
        <v>60.000000000000007</v>
      </c>
      <c r="I120" s="10">
        <f t="shared" si="6"/>
        <v>148.82654118839892</v>
      </c>
      <c r="J120" s="10">
        <f t="shared" si="7"/>
        <v>8.8265411883989202</v>
      </c>
      <c r="K120" s="15">
        <f t="shared" si="8"/>
        <v>18399.68948352282</v>
      </c>
      <c r="L120" s="57"/>
      <c r="M120" s="30"/>
      <c r="O120" s="61">
        <v>42629</v>
      </c>
      <c r="P120" s="72">
        <v>10444.5</v>
      </c>
      <c r="Q120" s="36">
        <v>10415</v>
      </c>
      <c r="S120" s="61">
        <v>42628</v>
      </c>
      <c r="T120" s="72">
        <v>16570</v>
      </c>
      <c r="U120" s="36">
        <v>16470</v>
      </c>
      <c r="W120" s="61">
        <v>42628</v>
      </c>
      <c r="X120" s="72">
        <v>8721</v>
      </c>
      <c r="Y120" s="36">
        <v>8711</v>
      </c>
      <c r="AA120" s="61">
        <v>42628</v>
      </c>
      <c r="AB120" s="72">
        <v>6686</v>
      </c>
      <c r="AC120" s="36">
        <v>6668.5</v>
      </c>
      <c r="AE120" s="61">
        <v>42628</v>
      </c>
      <c r="AF120" s="72">
        <v>4372.5</v>
      </c>
      <c r="AG120" s="36">
        <v>4360</v>
      </c>
      <c r="AI120" s="84">
        <v>42629</v>
      </c>
      <c r="AJ120" s="82">
        <v>26760.169077601091</v>
      </c>
      <c r="AK120" s="10">
        <v>14794.463064705662</v>
      </c>
      <c r="AL120" s="10">
        <v>13587.715733883973</v>
      </c>
      <c r="AM120" s="10">
        <v>11318.836698796709</v>
      </c>
      <c r="AN120" s="15">
        <v>18399.68948352282</v>
      </c>
      <c r="AT120" s="11"/>
      <c r="AZ120" s="94"/>
    </row>
    <row r="121" spans="2:52" s="4" customFormat="1" ht="12" customHeight="1" x14ac:dyDescent="0.2">
      <c r="B121" s="28"/>
      <c r="C121" s="38"/>
      <c r="D121" s="61">
        <f>IF(Market="DAX",$O121,IF(Market="FTSEMIB",$S121,IF(Market="IBEX",$W121,IF(Market="UK",$AA121,$AE121))))</f>
        <v>42627</v>
      </c>
      <c r="E121" s="8">
        <f>IF(Market="DAX",$P121,IF(Market="FTSEMIB",$T121,IF(Market="IBEX",$X121,IF(Market="UK",$AB121,$AF121))))</f>
        <v>4369.5</v>
      </c>
      <c r="F121" s="8">
        <f>IF(Market="DAX",$Q121,IF(Market="FTSEMIB",$U121,IF(Market="IBEX",$Y121,IF(Market="UK",$AC121,$AG121))))</f>
        <v>4414</v>
      </c>
      <c r="G121" s="9">
        <f t="shared" si="9"/>
        <v>1.0184231605446847E-2</v>
      </c>
      <c r="H121" s="10">
        <f t="shared" si="5"/>
        <v>295.33564442369374</v>
      </c>
      <c r="I121" s="10">
        <f t="shared" si="6"/>
        <v>60.000000000000007</v>
      </c>
      <c r="J121" s="10">
        <f t="shared" si="7"/>
        <v>155.33564442369374</v>
      </c>
      <c r="K121" s="15">
        <f t="shared" si="8"/>
        <v>18390.862942334421</v>
      </c>
      <c r="L121" s="57"/>
      <c r="M121" s="30"/>
      <c r="O121" s="61">
        <v>42628</v>
      </c>
      <c r="P121" s="72">
        <v>10393.5</v>
      </c>
      <c r="Q121" s="36">
        <v>10345</v>
      </c>
      <c r="S121" s="61">
        <v>42627</v>
      </c>
      <c r="T121" s="72">
        <v>16586</v>
      </c>
      <c r="U121" s="36">
        <v>16645</v>
      </c>
      <c r="W121" s="61">
        <v>42627</v>
      </c>
      <c r="X121" s="72">
        <v>8730.1</v>
      </c>
      <c r="Y121" s="36">
        <v>8774</v>
      </c>
      <c r="AA121" s="61">
        <v>42627</v>
      </c>
      <c r="AB121" s="72">
        <v>6669.5</v>
      </c>
      <c r="AC121" s="36">
        <v>6675.5</v>
      </c>
      <c r="AE121" s="61">
        <v>42627</v>
      </c>
      <c r="AF121" s="72">
        <v>4369.5</v>
      </c>
      <c r="AG121" s="36">
        <v>4414</v>
      </c>
      <c r="AI121" s="84">
        <v>42628</v>
      </c>
      <c r="AJ121" s="82">
        <v>26729.676038264002</v>
      </c>
      <c r="AK121" s="10">
        <v>14720.115571851662</v>
      </c>
      <c r="AL121" s="10">
        <v>13613.234075191789</v>
      </c>
      <c r="AM121" s="10">
        <v>11305.626579208787</v>
      </c>
      <c r="AN121" s="15">
        <v>18390.862942334421</v>
      </c>
      <c r="AT121" s="11"/>
      <c r="AZ121" s="94"/>
    </row>
    <row r="122" spans="2:52" s="4" customFormat="1" ht="12" customHeight="1" x14ac:dyDescent="0.2">
      <c r="B122" s="28"/>
      <c r="C122" s="38"/>
      <c r="D122" s="61">
        <f>IF(Market="DAX",$O122,IF(Market="FTSEMIB",$S122,IF(Market="IBEX",$W122,IF(Market="UK",$AA122,$AE122))))</f>
        <v>42626</v>
      </c>
      <c r="E122" s="8">
        <f>IF(Market="DAX",$P122,IF(Market="FTSEMIB",$T122,IF(Market="IBEX",$X122,IF(Market="UK",$AB122,$AF122))))</f>
        <v>4386.5</v>
      </c>
      <c r="F122" s="8">
        <f>IF(Market="DAX",$Q122,IF(Market="FTSEMIB",$U122,IF(Market="IBEX",$Y122,IF(Market="UK",$AC122,$AG122))))</f>
        <v>4468.5</v>
      </c>
      <c r="G122" s="9">
        <f t="shared" si="9"/>
        <v>1.8693719366237319E-2</v>
      </c>
      <c r="H122" s="10">
        <f t="shared" si="5"/>
        <v>465.52539963950312</v>
      </c>
      <c r="I122" s="10">
        <f t="shared" si="6"/>
        <v>60.000000000000007</v>
      </c>
      <c r="J122" s="10">
        <f t="shared" si="7"/>
        <v>325.52539963950312</v>
      </c>
      <c r="K122" s="15">
        <f t="shared" si="8"/>
        <v>18235.527297910729</v>
      </c>
      <c r="L122" s="57"/>
      <c r="M122" s="30"/>
      <c r="O122" s="61">
        <v>42627</v>
      </c>
      <c r="P122" s="72">
        <v>10387.5</v>
      </c>
      <c r="Q122" s="36">
        <v>10435</v>
      </c>
      <c r="S122" s="61">
        <v>42626</v>
      </c>
      <c r="T122" s="72">
        <v>16840</v>
      </c>
      <c r="U122" s="36">
        <v>16955</v>
      </c>
      <c r="W122" s="61">
        <v>42626</v>
      </c>
      <c r="X122" s="72">
        <v>8866.4</v>
      </c>
      <c r="Y122" s="36">
        <v>8903</v>
      </c>
      <c r="AA122" s="61">
        <v>42626</v>
      </c>
      <c r="AB122" s="72">
        <v>6702.5</v>
      </c>
      <c r="AC122" s="36">
        <v>6751</v>
      </c>
      <c r="AE122" s="61">
        <v>42626</v>
      </c>
      <c r="AF122" s="72">
        <v>4386.5</v>
      </c>
      <c r="AG122" s="36">
        <v>4468.5</v>
      </c>
      <c r="AI122" s="84">
        <v>42627</v>
      </c>
      <c r="AJ122" s="82">
        <v>26607.086750761559</v>
      </c>
      <c r="AK122" s="10">
        <v>14695.323800748873</v>
      </c>
      <c r="AL122" s="10">
        <v>13565.421660182303</v>
      </c>
      <c r="AM122" s="10">
        <v>11340.947291274342</v>
      </c>
      <c r="AN122" s="15">
        <v>18235.527297910729</v>
      </c>
      <c r="AT122" s="11"/>
      <c r="AZ122" s="94"/>
    </row>
    <row r="123" spans="2:52" s="4" customFormat="1" ht="12" customHeight="1" x14ac:dyDescent="0.2">
      <c r="B123" s="28"/>
      <c r="C123" s="38"/>
      <c r="D123" s="61">
        <f>IF(Market="DAX",$O123,IF(Market="FTSEMIB",$S123,IF(Market="IBEX",$W123,IF(Market="UK",$AA123,$AE123))))</f>
        <v>42625</v>
      </c>
      <c r="E123" s="8">
        <f>IF(Market="DAX",$P123,IF(Market="FTSEMIB",$T123,IF(Market="IBEX",$X123,IF(Market="UK",$AB123,$AF123))))</f>
        <v>4439.5</v>
      </c>
      <c r="F123" s="8">
        <f>IF(Market="DAX",$Q123,IF(Market="FTSEMIB",$U123,IF(Market="IBEX",$Y123,IF(Market="UK",$AC123,$AG123))))</f>
        <v>4426</v>
      </c>
      <c r="G123" s="9">
        <f t="shared" si="9"/>
        <v>-3.0408829823178286E-3</v>
      </c>
      <c r="H123" s="10">
        <f t="shared" si="5"/>
        <v>60.000000000000007</v>
      </c>
      <c r="I123" s="10">
        <f t="shared" si="6"/>
        <v>152.46867196111339</v>
      </c>
      <c r="J123" s="10">
        <f t="shared" si="7"/>
        <v>12.468671961113387</v>
      </c>
      <c r="K123" s="15">
        <f t="shared" si="8"/>
        <v>17910.001898271224</v>
      </c>
      <c r="L123" s="57"/>
      <c r="M123" s="30"/>
      <c r="O123" s="61">
        <v>42626</v>
      </c>
      <c r="P123" s="72">
        <v>10422.5</v>
      </c>
      <c r="Q123" s="36">
        <v>10525</v>
      </c>
      <c r="S123" s="61">
        <v>42625</v>
      </c>
      <c r="T123" s="72">
        <v>17157</v>
      </c>
      <c r="U123" s="36">
        <v>16885</v>
      </c>
      <c r="W123" s="61">
        <v>42625</v>
      </c>
      <c r="X123" s="72">
        <v>9029.1</v>
      </c>
      <c r="Y123" s="36">
        <v>8870</v>
      </c>
      <c r="AA123" s="61">
        <v>42625</v>
      </c>
      <c r="AB123" s="72">
        <v>6776</v>
      </c>
      <c r="AC123" s="36">
        <v>6707.5</v>
      </c>
      <c r="AE123" s="61">
        <v>42625</v>
      </c>
      <c r="AF123" s="72">
        <v>4439.5</v>
      </c>
      <c r="AG123" s="36">
        <v>4426</v>
      </c>
      <c r="AI123" s="84">
        <v>42626</v>
      </c>
      <c r="AJ123" s="82">
        <v>26489.176171956355</v>
      </c>
      <c r="AK123" s="10">
        <v>14605.096795798347</v>
      </c>
      <c r="AL123" s="10">
        <v>13535.621956885114</v>
      </c>
      <c r="AM123" s="10">
        <v>11096.802350775975</v>
      </c>
      <c r="AN123" s="15">
        <v>17910.001898271224</v>
      </c>
      <c r="AT123" s="11"/>
      <c r="AZ123" s="94"/>
    </row>
    <row r="124" spans="2:52" s="4" customFormat="1" ht="12" customHeight="1" x14ac:dyDescent="0.2">
      <c r="B124" s="28"/>
      <c r="C124" s="38"/>
      <c r="D124" s="61">
        <f>IF(Market="DAX",$O124,IF(Market="FTSEMIB",$S124,IF(Market="IBEX",$W124,IF(Market="UK",$AA124,$AE124))))</f>
        <v>42622</v>
      </c>
      <c r="E124" s="8">
        <f>IF(Market="DAX",$P124,IF(Market="FTSEMIB",$T124,IF(Market="IBEX",$X124,IF(Market="UK",$AB124,$AF124))))</f>
        <v>4491.5</v>
      </c>
      <c r="F124" s="8">
        <f>IF(Market="DAX",$Q124,IF(Market="FTSEMIB",$U124,IF(Market="IBEX",$Y124,IF(Market="UK",$AC124,$AG124))))</f>
        <v>4538.5</v>
      </c>
      <c r="G124" s="9">
        <f t="shared" si="9"/>
        <v>1.0464210174774575E-2</v>
      </c>
      <c r="H124" s="10">
        <f t="shared" si="5"/>
        <v>300.93521581024828</v>
      </c>
      <c r="I124" s="10">
        <f t="shared" si="6"/>
        <v>60.000000000000007</v>
      </c>
      <c r="J124" s="10">
        <f t="shared" si="7"/>
        <v>160.93521581024828</v>
      </c>
      <c r="K124" s="15">
        <f t="shared" si="8"/>
        <v>17897.533226310112</v>
      </c>
      <c r="L124" s="57"/>
      <c r="M124" s="30"/>
      <c r="O124" s="61">
        <v>42625</v>
      </c>
      <c r="P124" s="72">
        <v>10567.5</v>
      </c>
      <c r="Q124" s="36">
        <v>10390</v>
      </c>
      <c r="S124" s="61">
        <v>42622</v>
      </c>
      <c r="T124" s="72">
        <v>17374</v>
      </c>
      <c r="U124" s="36">
        <v>17320</v>
      </c>
      <c r="W124" s="61">
        <v>42622</v>
      </c>
      <c r="X124" s="72">
        <v>9101.9</v>
      </c>
      <c r="Y124" s="36">
        <v>9057</v>
      </c>
      <c r="AA124" s="61">
        <v>42622</v>
      </c>
      <c r="AB124" s="72">
        <v>6860</v>
      </c>
      <c r="AC124" s="36">
        <v>6850.5</v>
      </c>
      <c r="AE124" s="61">
        <v>42622</v>
      </c>
      <c r="AF124" s="72">
        <v>4491.5</v>
      </c>
      <c r="AG124" s="36">
        <v>4538.5</v>
      </c>
      <c r="AI124" s="84">
        <v>42625</v>
      </c>
      <c r="AJ124" s="82">
        <v>26108.181151485416</v>
      </c>
      <c r="AK124" s="10">
        <v>14334.377614154084</v>
      </c>
      <c r="AL124" s="10">
        <v>13235.96505063213</v>
      </c>
      <c r="AM124" s="10">
        <v>10709.002258166487</v>
      </c>
      <c r="AN124" s="15">
        <v>17897.533226310112</v>
      </c>
      <c r="AT124" s="11"/>
      <c r="AZ124" s="94"/>
    </row>
    <row r="125" spans="2:52" s="4" customFormat="1" ht="12" customHeight="1" x14ac:dyDescent="0.2">
      <c r="B125" s="28"/>
      <c r="C125" s="38"/>
      <c r="D125" s="61">
        <f>IF(Market="DAX",$O125,IF(Market="FTSEMIB",$S125,IF(Market="IBEX",$W125,IF(Market="UK",$AA125,$AE125))))</f>
        <v>42621</v>
      </c>
      <c r="E125" s="8">
        <f>IF(Market="DAX",$P125,IF(Market="FTSEMIB",$T125,IF(Market="IBEX",$X125,IF(Market="UK",$AB125,$AF125))))</f>
        <v>4542</v>
      </c>
      <c r="F125" s="8">
        <f>IF(Market="DAX",$Q125,IF(Market="FTSEMIB",$U125,IF(Market="IBEX",$Y125,IF(Market="UK",$AC125,$AG125))))</f>
        <v>4553</v>
      </c>
      <c r="G125" s="9">
        <f t="shared" si="9"/>
        <v>2.4218405988551297E-3</v>
      </c>
      <c r="H125" s="10">
        <f t="shared" si="5"/>
        <v>140.08782429185942</v>
      </c>
      <c r="I125" s="10">
        <f t="shared" si="6"/>
        <v>60.000000000000007</v>
      </c>
      <c r="J125" s="10">
        <f t="shared" si="7"/>
        <v>8.7824291859419645E-2</v>
      </c>
      <c r="K125" s="15">
        <f t="shared" si="8"/>
        <v>17736.598010499863</v>
      </c>
      <c r="L125" s="57"/>
      <c r="M125" s="30"/>
      <c r="O125" s="61">
        <v>42622</v>
      </c>
      <c r="P125" s="72">
        <v>10673</v>
      </c>
      <c r="Q125" s="36">
        <v>10664.5</v>
      </c>
      <c r="S125" s="61">
        <v>42621</v>
      </c>
      <c r="T125" s="72">
        <v>17294</v>
      </c>
      <c r="U125" s="36">
        <v>17290</v>
      </c>
      <c r="W125" s="61">
        <v>42621</v>
      </c>
      <c r="X125" s="72">
        <v>9005</v>
      </c>
      <c r="Y125" s="36">
        <v>9020</v>
      </c>
      <c r="AA125" s="61">
        <v>42621</v>
      </c>
      <c r="AB125" s="72">
        <v>6837.5</v>
      </c>
      <c r="AC125" s="36">
        <v>6841</v>
      </c>
      <c r="AE125" s="61">
        <v>42621</v>
      </c>
      <c r="AF125" s="72">
        <v>4542</v>
      </c>
      <c r="AG125" s="36">
        <v>4553</v>
      </c>
      <c r="AI125" s="84">
        <v>42622</v>
      </c>
      <c r="AJ125" s="82">
        <v>25379.071635813125</v>
      </c>
      <c r="AK125" s="10">
        <v>14318.568330608327</v>
      </c>
      <c r="AL125" s="10">
        <v>13190.06350209554</v>
      </c>
      <c r="AM125" s="10">
        <v>10744.322970232042</v>
      </c>
      <c r="AN125" s="15">
        <v>17736.598010499863</v>
      </c>
      <c r="AT125" s="11"/>
      <c r="AZ125" s="94"/>
    </row>
    <row r="126" spans="2:52" s="4" customFormat="1" ht="12" customHeight="1" x14ac:dyDescent="0.2">
      <c r="B126" s="28"/>
      <c r="C126" s="38"/>
      <c r="D126" s="61">
        <f>IF(Market="DAX",$O126,IF(Market="FTSEMIB",$S126,IF(Market="IBEX",$W126,IF(Market="UK",$AA126,$AE126))))</f>
        <v>42620</v>
      </c>
      <c r="E126" s="8">
        <f>IF(Market="DAX",$P126,IF(Market="FTSEMIB",$T126,IF(Market="IBEX",$X126,IF(Market="UK",$AB126,$AF126))))</f>
        <v>4557.5</v>
      </c>
      <c r="F126" s="8">
        <f>IF(Market="DAX",$Q126,IF(Market="FTSEMIB",$U126,IF(Market="IBEX",$Y126,IF(Market="UK",$AC126,$AG126))))</f>
        <v>4545</v>
      </c>
      <c r="G126" s="9">
        <f t="shared" si="9"/>
        <v>-2.7427317608337905E-3</v>
      </c>
      <c r="H126" s="10">
        <f t="shared" si="5"/>
        <v>60.000000000000007</v>
      </c>
      <c r="I126" s="10">
        <f t="shared" si="6"/>
        <v>146.50564753143266</v>
      </c>
      <c r="J126" s="10">
        <f t="shared" si="7"/>
        <v>6.5056475314326576</v>
      </c>
      <c r="K126" s="15">
        <f t="shared" si="8"/>
        <v>17736.510186208005</v>
      </c>
      <c r="L126" s="57"/>
      <c r="M126" s="30"/>
      <c r="O126" s="61">
        <v>42621</v>
      </c>
      <c r="P126" s="72">
        <v>10748.5</v>
      </c>
      <c r="Q126" s="36">
        <v>10751</v>
      </c>
      <c r="S126" s="61">
        <v>42620</v>
      </c>
      <c r="T126" s="72">
        <v>17062</v>
      </c>
      <c r="U126" s="36">
        <v>17125</v>
      </c>
      <c r="W126" s="61">
        <v>42620</v>
      </c>
      <c r="X126" s="72">
        <v>8889.5</v>
      </c>
      <c r="Y126" s="36">
        <v>8924</v>
      </c>
      <c r="AA126" s="61">
        <v>42620</v>
      </c>
      <c r="AB126" s="72">
        <v>6820</v>
      </c>
      <c r="AC126" s="36">
        <v>6838</v>
      </c>
      <c r="AE126" s="61">
        <v>42620</v>
      </c>
      <c r="AF126" s="72">
        <v>4557.5</v>
      </c>
      <c r="AG126" s="36">
        <v>4545</v>
      </c>
      <c r="AI126" s="84">
        <v>42621</v>
      </c>
      <c r="AJ126" s="82">
        <v>25400.530863280936</v>
      </c>
      <c r="AK126" s="10">
        <v>14331.273465600385</v>
      </c>
      <c r="AL126" s="10">
        <v>13209.507847652279</v>
      </c>
      <c r="AM126" s="10">
        <v>10779.643682297597</v>
      </c>
      <c r="AN126" s="15">
        <v>17736.510186208005</v>
      </c>
      <c r="AT126" s="11"/>
      <c r="AZ126" s="94"/>
    </row>
    <row r="127" spans="2:52" s="4" customFormat="1" ht="12" customHeight="1" x14ac:dyDescent="0.2">
      <c r="B127" s="28"/>
      <c r="C127" s="38"/>
      <c r="D127" s="61">
        <f>IF(Market="DAX",$O127,IF(Market="FTSEMIB",$S127,IF(Market="IBEX",$W127,IF(Market="UK",$AA127,$AE127))))</f>
        <v>42619</v>
      </c>
      <c r="E127" s="8">
        <f>IF(Market="DAX",$P127,IF(Market="FTSEMIB",$T127,IF(Market="IBEX",$X127,IF(Market="UK",$AB127,$AF127))))</f>
        <v>4529.5</v>
      </c>
      <c r="F127" s="8">
        <f>IF(Market="DAX",$Q127,IF(Market="FTSEMIB",$U127,IF(Market="IBEX",$Y127,IF(Market="UK",$AC127,$AG127))))</f>
        <v>4551.5</v>
      </c>
      <c r="G127" s="9">
        <f t="shared" si="9"/>
        <v>4.8570482393200136E-3</v>
      </c>
      <c r="H127" s="10">
        <f t="shared" si="5"/>
        <v>188.79197710115707</v>
      </c>
      <c r="I127" s="10">
        <f t="shared" si="6"/>
        <v>60.000000000000007</v>
      </c>
      <c r="J127" s="10">
        <f t="shared" si="7"/>
        <v>48.791977101157073</v>
      </c>
      <c r="K127" s="15">
        <f t="shared" si="8"/>
        <v>17730.004538676571</v>
      </c>
      <c r="L127" s="57"/>
      <c r="M127" s="30"/>
      <c r="O127" s="61">
        <v>42620</v>
      </c>
      <c r="P127" s="72">
        <v>10684.5</v>
      </c>
      <c r="Q127" s="36">
        <v>10717.5</v>
      </c>
      <c r="S127" s="61">
        <v>42619</v>
      </c>
      <c r="T127" s="72">
        <v>17180</v>
      </c>
      <c r="U127" s="36">
        <v>17255</v>
      </c>
      <c r="W127" s="61">
        <v>42619</v>
      </c>
      <c r="X127" s="72">
        <v>8949.5</v>
      </c>
      <c r="Y127" s="36">
        <v>8990</v>
      </c>
      <c r="AA127" s="61">
        <v>42619</v>
      </c>
      <c r="AB127" s="72">
        <v>6885</v>
      </c>
      <c r="AC127" s="36">
        <v>6888</v>
      </c>
      <c r="AE127" s="61">
        <v>42619</v>
      </c>
      <c r="AF127" s="72">
        <v>4529.5</v>
      </c>
      <c r="AG127" s="36">
        <v>4551.5</v>
      </c>
      <c r="AI127" s="84">
        <v>42620</v>
      </c>
      <c r="AJ127" s="82">
        <v>25421.990090748746</v>
      </c>
      <c r="AK127" s="10">
        <v>14303.777715196989</v>
      </c>
      <c r="AL127" s="10">
        <v>13184.647354658062</v>
      </c>
      <c r="AM127" s="10">
        <v>10765.339228946212</v>
      </c>
      <c r="AN127" s="15">
        <v>17730.004538676571</v>
      </c>
      <c r="AT127" s="11"/>
      <c r="AZ127" s="94"/>
    </row>
    <row r="128" spans="2:52" s="4" customFormat="1" ht="12" customHeight="1" x14ac:dyDescent="0.2">
      <c r="B128" s="28"/>
      <c r="C128" s="38"/>
      <c r="D128" s="61">
        <f>IF(Market="DAX",$O128,IF(Market="FTSEMIB",$S128,IF(Market="IBEX",$W128,IF(Market="UK",$AA128,$AE128))))</f>
        <v>42618</v>
      </c>
      <c r="E128" s="8">
        <f>IF(Market="DAX",$P128,IF(Market="FTSEMIB",$T128,IF(Market="IBEX",$X128,IF(Market="UK",$AB128,$AF128))))</f>
        <v>4541</v>
      </c>
      <c r="F128" s="8">
        <f>IF(Market="DAX",$Q128,IF(Market="FTSEMIB",$U128,IF(Market="IBEX",$Y128,IF(Market="UK",$AC128,$AG128))))</f>
        <v>4560.5</v>
      </c>
      <c r="G128" s="9">
        <f t="shared" si="9"/>
        <v>4.2942083241576745E-3</v>
      </c>
      <c r="H128" s="10">
        <f t="shared" si="5"/>
        <v>177.53517879791031</v>
      </c>
      <c r="I128" s="10">
        <f t="shared" si="6"/>
        <v>60.000000000000007</v>
      </c>
      <c r="J128" s="10">
        <f t="shared" si="7"/>
        <v>37.535178797910305</v>
      </c>
      <c r="K128" s="15">
        <f t="shared" si="8"/>
        <v>17681.212561575412</v>
      </c>
      <c r="L128" s="57"/>
      <c r="M128" s="30"/>
      <c r="O128" s="61">
        <v>42619</v>
      </c>
      <c r="P128" s="72">
        <v>10678.5</v>
      </c>
      <c r="Q128" s="36">
        <v>10692</v>
      </c>
      <c r="S128" s="61">
        <v>42618</v>
      </c>
      <c r="T128" s="72">
        <v>17167</v>
      </c>
      <c r="U128" s="36">
        <v>17235</v>
      </c>
      <c r="W128" s="61">
        <v>42618</v>
      </c>
      <c r="X128" s="72">
        <v>8902.6</v>
      </c>
      <c r="Y128" s="36">
        <v>8916</v>
      </c>
      <c r="AA128" s="61">
        <v>42618</v>
      </c>
      <c r="AB128" s="72">
        <v>6925.5</v>
      </c>
      <c r="AC128" s="36">
        <v>6892</v>
      </c>
      <c r="AE128" s="61">
        <v>42618</v>
      </c>
      <c r="AF128" s="72">
        <v>4541</v>
      </c>
      <c r="AG128" s="36">
        <v>4560.5</v>
      </c>
      <c r="AI128" s="84">
        <v>42619</v>
      </c>
      <c r="AJ128" s="82">
        <v>25378.290390991144</v>
      </c>
      <c r="AK128" s="10">
        <v>14262.819456150528</v>
      </c>
      <c r="AL128" s="10">
        <v>13146.898675711433</v>
      </c>
      <c r="AM128" s="10">
        <v>10800.659941011767</v>
      </c>
      <c r="AN128" s="15">
        <v>17681.212561575412</v>
      </c>
      <c r="AT128" s="11"/>
      <c r="AZ128" s="94"/>
    </row>
    <row r="129" spans="2:52" s="4" customFormat="1" ht="12" customHeight="1" x14ac:dyDescent="0.2">
      <c r="B129" s="28"/>
      <c r="C129" s="38"/>
      <c r="D129" s="61">
        <f>IF(Market="DAX",$O129,IF(Market="FTSEMIB",$S129,IF(Market="IBEX",$W129,IF(Market="UK",$AA129,$AE129))))</f>
        <v>42615</v>
      </c>
      <c r="E129" s="8">
        <f>IF(Market="DAX",$P129,IF(Market="FTSEMIB",$T129,IF(Market="IBEX",$X129,IF(Market="UK",$AB129,$AF129))))</f>
        <v>4542.5</v>
      </c>
      <c r="F129" s="8">
        <f>IF(Market="DAX",$Q129,IF(Market="FTSEMIB",$U129,IF(Market="IBEX",$Y129,IF(Market="UK",$AC129,$AG129))))</f>
        <v>4453</v>
      </c>
      <c r="G129" s="9">
        <f t="shared" si="9"/>
        <v>-1.9702806824435884E-2</v>
      </c>
      <c r="H129" s="10">
        <f t="shared" si="5"/>
        <v>60.000000000000007</v>
      </c>
      <c r="I129" s="10">
        <f t="shared" si="6"/>
        <v>485.70714880347441</v>
      </c>
      <c r="J129" s="10">
        <f t="shared" si="7"/>
        <v>345.70714880347441</v>
      </c>
      <c r="K129" s="15">
        <f t="shared" si="8"/>
        <v>17643.677382777503</v>
      </c>
      <c r="L129" s="57"/>
      <c r="M129" s="30"/>
      <c r="O129" s="61">
        <v>42618</v>
      </c>
      <c r="P129" s="72">
        <v>10689</v>
      </c>
      <c r="Q129" s="36">
        <v>10750</v>
      </c>
      <c r="S129" s="61">
        <v>42615</v>
      </c>
      <c r="T129" s="72">
        <v>16899</v>
      </c>
      <c r="U129" s="36">
        <v>17000</v>
      </c>
      <c r="W129" s="61">
        <v>42615</v>
      </c>
      <c r="X129" s="72">
        <v>8742.7000000000007</v>
      </c>
      <c r="Y129" s="36">
        <v>8786</v>
      </c>
      <c r="AA129" s="61">
        <v>42615</v>
      </c>
      <c r="AB129" s="72">
        <v>6745</v>
      </c>
      <c r="AC129" s="36">
        <v>6771.5</v>
      </c>
      <c r="AE129" s="61">
        <v>42615</v>
      </c>
      <c r="AF129" s="72">
        <v>4542.5</v>
      </c>
      <c r="AG129" s="36">
        <v>4453</v>
      </c>
      <c r="AI129" s="84">
        <v>42618</v>
      </c>
      <c r="AJ129" s="82">
        <v>25399.749618458955</v>
      </c>
      <c r="AK129" s="10">
        <v>14229.950260962338</v>
      </c>
      <c r="AL129" s="10">
        <v>13169.554281114741</v>
      </c>
      <c r="AM129" s="10">
        <v>10676.460503527831</v>
      </c>
      <c r="AN129" s="15">
        <v>17643.677382777503</v>
      </c>
      <c r="AT129" s="11"/>
      <c r="AZ129" s="94"/>
    </row>
    <row r="130" spans="2:52" s="4" customFormat="1" ht="12" customHeight="1" x14ac:dyDescent="0.2">
      <c r="B130" s="28"/>
      <c r="C130" s="38"/>
      <c r="D130" s="61">
        <f>IF(Market="DAX",$O130,IF(Market="FTSEMIB",$S130,IF(Market="IBEX",$W130,IF(Market="UK",$AA130,$AE130))))</f>
        <v>42614</v>
      </c>
      <c r="E130" s="8">
        <f>IF(Market="DAX",$P130,IF(Market="FTSEMIB",$T130,IF(Market="IBEX",$X130,IF(Market="UK",$AB130,$AF130))))</f>
        <v>4439.5</v>
      </c>
      <c r="F130" s="8">
        <f>IF(Market="DAX",$Q130,IF(Market="FTSEMIB",$U130,IF(Market="IBEX",$Y130,IF(Market="UK",$AC130,$AG130))))</f>
        <v>4445.5</v>
      </c>
      <c r="G130" s="9">
        <f t="shared" si="9"/>
        <v>1.3515035476968128E-3</v>
      </c>
      <c r="H130" s="10">
        <f t="shared" si="5"/>
        <v>118.6810832686931</v>
      </c>
      <c r="I130" s="10">
        <f t="shared" si="6"/>
        <v>64.620941360820581</v>
      </c>
      <c r="J130" s="10">
        <f t="shared" si="7"/>
        <v>-16.697975370486319</v>
      </c>
      <c r="K130" s="15">
        <f t="shared" si="8"/>
        <v>17297.970233974029</v>
      </c>
      <c r="L130" s="57"/>
      <c r="M130" s="30"/>
      <c r="O130" s="61">
        <v>42615</v>
      </c>
      <c r="P130" s="72">
        <v>10523.5</v>
      </c>
      <c r="Q130" s="36">
        <v>10561.5</v>
      </c>
      <c r="S130" s="61">
        <v>42614</v>
      </c>
      <c r="T130" s="72">
        <v>16938</v>
      </c>
      <c r="U130" s="36">
        <v>16935</v>
      </c>
      <c r="W130" s="61">
        <v>42614</v>
      </c>
      <c r="X130" s="72">
        <v>8724.4</v>
      </c>
      <c r="Y130" s="36">
        <v>8739</v>
      </c>
      <c r="AA130" s="61">
        <v>42614</v>
      </c>
      <c r="AB130" s="72">
        <v>6786</v>
      </c>
      <c r="AC130" s="36">
        <v>6782</v>
      </c>
      <c r="AE130" s="61">
        <v>42614</v>
      </c>
      <c r="AF130" s="72">
        <v>4439.5</v>
      </c>
      <c r="AG130" s="36">
        <v>4445.5</v>
      </c>
      <c r="AI130" s="84">
        <v>42615</v>
      </c>
      <c r="AJ130" s="82">
        <v>25225.139162962809</v>
      </c>
      <c r="AK130" s="10">
        <v>14156.769128239419</v>
      </c>
      <c r="AL130" s="10">
        <v>13123.259383803375</v>
      </c>
      <c r="AM130" s="10">
        <v>10597.679050813389</v>
      </c>
      <c r="AN130" s="15">
        <v>17297.970233974029</v>
      </c>
      <c r="AT130" s="11"/>
      <c r="AZ130" s="94"/>
    </row>
    <row r="131" spans="2:52" s="4" customFormat="1" ht="12" customHeight="1" x14ac:dyDescent="0.2">
      <c r="B131" s="28"/>
      <c r="C131" s="38"/>
      <c r="D131" s="61">
        <f>IF(Market="DAX",$O131,IF(Market="FTSEMIB",$S131,IF(Market="IBEX",$W131,IF(Market="UK",$AA131,$AE131))))</f>
        <v>42613</v>
      </c>
      <c r="E131" s="8">
        <f>IF(Market="DAX",$P131,IF(Market="FTSEMIB",$T131,IF(Market="IBEX",$X131,IF(Market="UK",$AB131,$AF131))))</f>
        <v>4438</v>
      </c>
      <c r="F131" s="8">
        <f>IF(Market="DAX",$Q131,IF(Market="FTSEMIB",$U131,IF(Market="IBEX",$Y131,IF(Market="UK",$AC131,$AG131))))</f>
        <v>4454</v>
      </c>
      <c r="G131" s="9">
        <f t="shared" si="9"/>
        <v>3.605227579990987E-3</v>
      </c>
      <c r="H131" s="10">
        <f t="shared" si="5"/>
        <v>163.75556391457656</v>
      </c>
      <c r="I131" s="10">
        <f t="shared" si="6"/>
        <v>60.000000000000007</v>
      </c>
      <c r="J131" s="10">
        <f t="shared" si="7"/>
        <v>23.755563914576555</v>
      </c>
      <c r="K131" s="15">
        <f t="shared" si="8"/>
        <v>17314.668209344516</v>
      </c>
      <c r="L131" s="57"/>
      <c r="M131" s="30"/>
      <c r="O131" s="61">
        <v>42614</v>
      </c>
      <c r="P131" s="72">
        <v>10610.5</v>
      </c>
      <c r="Q131" s="36">
        <v>10612.5</v>
      </c>
      <c r="S131" s="61">
        <v>42613</v>
      </c>
      <c r="T131" s="72">
        <v>16874</v>
      </c>
      <c r="U131" s="36">
        <v>16825</v>
      </c>
      <c r="W131" s="61">
        <v>42613</v>
      </c>
      <c r="X131" s="72">
        <v>8687.7999999999993</v>
      </c>
      <c r="Y131" s="36">
        <v>8670</v>
      </c>
      <c r="AA131" s="61">
        <v>42613</v>
      </c>
      <c r="AB131" s="72">
        <v>6826.5</v>
      </c>
      <c r="AC131" s="36">
        <v>6825</v>
      </c>
      <c r="AE131" s="61">
        <v>42613</v>
      </c>
      <c r="AF131" s="72">
        <v>4438</v>
      </c>
      <c r="AG131" s="36">
        <v>4454</v>
      </c>
      <c r="AI131" s="84">
        <v>42614</v>
      </c>
      <c r="AJ131" s="82">
        <v>25155.320480027356</v>
      </c>
      <c r="AK131" s="10">
        <v>14169.474263231477</v>
      </c>
      <c r="AL131" s="10">
        <v>13142.549204129466</v>
      </c>
      <c r="AM131" s="10">
        <v>10632.999762878944</v>
      </c>
      <c r="AN131" s="15">
        <v>17314.668209344516</v>
      </c>
      <c r="AT131" s="11"/>
      <c r="AZ131" s="94"/>
    </row>
    <row r="132" spans="2:52" s="4" customFormat="1" ht="12" customHeight="1" x14ac:dyDescent="0.2">
      <c r="B132" s="28"/>
      <c r="C132" s="38"/>
      <c r="D132" s="61">
        <f>IF(Market="DAX",$O132,IF(Market="FTSEMIB",$S132,IF(Market="IBEX",$W132,IF(Market="UK",$AA132,$AE132))))</f>
        <v>42612</v>
      </c>
      <c r="E132" s="8">
        <f>IF(Market="DAX",$P132,IF(Market="FTSEMIB",$T132,IF(Market="IBEX",$X132,IF(Market="UK",$AB132,$AF132))))</f>
        <v>4457</v>
      </c>
      <c r="F132" s="8">
        <f>IF(Market="DAX",$Q132,IF(Market="FTSEMIB",$U132,IF(Market="IBEX",$Y132,IF(Market="UK",$AC132,$AG132))))</f>
        <v>4435.5</v>
      </c>
      <c r="G132" s="9">
        <f t="shared" si="9"/>
        <v>-4.8238725600179494E-3</v>
      </c>
      <c r="H132" s="10">
        <f t="shared" si="5"/>
        <v>60.000000000000007</v>
      </c>
      <c r="I132" s="10">
        <f t="shared" si="6"/>
        <v>188.12846351511581</v>
      </c>
      <c r="J132" s="10">
        <f t="shared" si="7"/>
        <v>48.128463515115811</v>
      </c>
      <c r="K132" s="15">
        <f t="shared" si="8"/>
        <v>17290.91264542994</v>
      </c>
      <c r="L132" s="57"/>
      <c r="M132" s="30"/>
      <c r="O132" s="61">
        <v>42613</v>
      </c>
      <c r="P132" s="72">
        <v>10664</v>
      </c>
      <c r="Q132" s="36">
        <v>10645</v>
      </c>
      <c r="S132" s="61">
        <v>42612</v>
      </c>
      <c r="T132" s="72">
        <v>16660</v>
      </c>
      <c r="U132" s="36">
        <v>16730</v>
      </c>
      <c r="W132" s="61">
        <v>42612</v>
      </c>
      <c r="X132" s="72">
        <v>8602.7999999999993</v>
      </c>
      <c r="Y132" s="36">
        <v>8620</v>
      </c>
      <c r="AA132" s="61">
        <v>42612</v>
      </c>
      <c r="AB132" s="72">
        <v>6826.5</v>
      </c>
      <c r="AC132" s="36">
        <v>6840</v>
      </c>
      <c r="AE132" s="61">
        <v>42612</v>
      </c>
      <c r="AF132" s="72">
        <v>4457</v>
      </c>
      <c r="AG132" s="36">
        <v>4435.5</v>
      </c>
      <c r="AI132" s="84">
        <v>42613</v>
      </c>
      <c r="AJ132" s="82">
        <v>25176.779707495167</v>
      </c>
      <c r="AK132" s="10">
        <v>14157.749315022873</v>
      </c>
      <c r="AL132" s="10">
        <v>13154.331372550358</v>
      </c>
      <c r="AM132" s="10">
        <v>10668.320474944499</v>
      </c>
      <c r="AN132" s="15">
        <v>17290.91264542994</v>
      </c>
      <c r="AT132" s="11"/>
      <c r="AZ132" s="94"/>
    </row>
    <row r="133" spans="2:52" s="4" customFormat="1" ht="12" customHeight="1" x14ac:dyDescent="0.2">
      <c r="B133" s="28"/>
      <c r="C133" s="38"/>
      <c r="D133" s="61">
        <f>IF(Market="DAX",$O133,IF(Market="FTSEMIB",$S133,IF(Market="IBEX",$W133,IF(Market="UK",$AA133,$AE133))))</f>
        <v>42611</v>
      </c>
      <c r="E133" s="8">
        <f>IF(Market="DAX",$P133,IF(Market="FTSEMIB",$T133,IF(Market="IBEX",$X133,IF(Market="UK",$AB133,$AF133))))</f>
        <v>4424</v>
      </c>
      <c r="F133" s="8">
        <f>IF(Market="DAX",$Q133,IF(Market="FTSEMIB",$U133,IF(Market="IBEX",$Y133,IF(Market="UK",$AC133,$AG133))))</f>
        <v>4420</v>
      </c>
      <c r="G133" s="9">
        <f t="shared" si="9"/>
        <v>-9.0415913200723324E-4</v>
      </c>
      <c r="H133" s="10">
        <f t="shared" si="5"/>
        <v>73.56782967461217</v>
      </c>
      <c r="I133" s="10">
        <f t="shared" si="6"/>
        <v>109.7341949549015</v>
      </c>
      <c r="J133" s="10">
        <f t="shared" si="7"/>
        <v>-16.697975370486347</v>
      </c>
      <c r="K133" s="15">
        <f t="shared" si="8"/>
        <v>17242.784181914823</v>
      </c>
      <c r="L133" s="57"/>
      <c r="M133" s="30"/>
      <c r="O133" s="61">
        <v>42612</v>
      </c>
      <c r="P133" s="72">
        <v>10544.5</v>
      </c>
      <c r="Q133" s="36">
        <v>10569.5</v>
      </c>
      <c r="S133" s="61">
        <v>42611</v>
      </c>
      <c r="T133" s="72">
        <v>16833</v>
      </c>
      <c r="U133" s="36">
        <v>16710</v>
      </c>
      <c r="W133" s="61">
        <v>42611</v>
      </c>
      <c r="X133" s="72">
        <v>8657.2999999999993</v>
      </c>
      <c r="Y133" s="36">
        <v>8602</v>
      </c>
      <c r="AA133" s="61">
        <v>42611</v>
      </c>
      <c r="AB133" s="72">
        <v>6844</v>
      </c>
      <c r="AC133" s="36">
        <v>6826.5</v>
      </c>
      <c r="AE133" s="61">
        <v>42611</v>
      </c>
      <c r="AF133" s="72">
        <v>4424</v>
      </c>
      <c r="AG133" s="36">
        <v>4420</v>
      </c>
      <c r="AI133" s="84">
        <v>42612</v>
      </c>
      <c r="AJ133" s="82">
        <v>25198.238934962978</v>
      </c>
      <c r="AK133" s="10">
        <v>14120.068269073525</v>
      </c>
      <c r="AL133" s="10">
        <v>13167.103562221328</v>
      </c>
      <c r="AM133" s="10">
        <v>10687.101463805227</v>
      </c>
      <c r="AN133" s="15">
        <v>17242.784181914823</v>
      </c>
      <c r="AT133" s="11"/>
      <c r="AZ133" s="94"/>
    </row>
    <row r="134" spans="2:52" s="4" customFormat="1" ht="12" customHeight="1" x14ac:dyDescent="0.2">
      <c r="B134" s="28"/>
      <c r="C134" s="38"/>
      <c r="D134" s="61">
        <f>IF(Market="DAX",$O134,IF(Market="FTSEMIB",$S134,IF(Market="IBEX",$W134,IF(Market="UK",$AA134,$AE134))))</f>
        <v>42608</v>
      </c>
      <c r="E134" s="8">
        <f>IF(Market="DAX",$P134,IF(Market="FTSEMIB",$T134,IF(Market="IBEX",$X134,IF(Market="UK",$AB134,$AF134))))</f>
        <v>4441.5</v>
      </c>
      <c r="F134" s="8">
        <f>IF(Market="DAX",$Q134,IF(Market="FTSEMIB",$U134,IF(Market="IBEX",$Y134,IF(Market="UK",$AC134,$AG134))))</f>
        <v>4399</v>
      </c>
      <c r="G134" s="9">
        <f t="shared" si="9"/>
        <v>-9.5688393560733991E-3</v>
      </c>
      <c r="H134" s="10">
        <f t="shared" si="5"/>
        <v>60.000000000000007</v>
      </c>
      <c r="I134" s="10">
        <f t="shared" si="6"/>
        <v>283.02779943622477</v>
      </c>
      <c r="J134" s="10">
        <f t="shared" si="7"/>
        <v>143.02779943622477</v>
      </c>
      <c r="K134" s="15">
        <f t="shared" si="8"/>
        <v>17259.482157285311</v>
      </c>
      <c r="L134" s="57"/>
      <c r="M134" s="30"/>
      <c r="O134" s="61">
        <v>42611</v>
      </c>
      <c r="P134" s="72">
        <v>10589.5</v>
      </c>
      <c r="Q134" s="36">
        <v>10519</v>
      </c>
      <c r="S134" s="61">
        <v>42608</v>
      </c>
      <c r="T134" s="72">
        <v>16720</v>
      </c>
      <c r="U134" s="36">
        <v>16705</v>
      </c>
      <c r="W134" s="61">
        <v>42608</v>
      </c>
      <c r="X134" s="72">
        <v>8597.6</v>
      </c>
      <c r="Y134" s="36">
        <v>8577</v>
      </c>
      <c r="AA134" s="61">
        <v>42608</v>
      </c>
      <c r="AB134" s="72">
        <v>6818</v>
      </c>
      <c r="AC134" s="36">
        <v>6818</v>
      </c>
      <c r="AE134" s="61">
        <v>42608</v>
      </c>
      <c r="AF134" s="72">
        <v>4441.5</v>
      </c>
      <c r="AG134" s="36">
        <v>4399</v>
      </c>
      <c r="AI134" s="84">
        <v>42611</v>
      </c>
      <c r="AJ134" s="82">
        <v>25190.42333555259</v>
      </c>
      <c r="AK134" s="10">
        <v>14020.279328816925</v>
      </c>
      <c r="AL134" s="10">
        <v>13092.109276254812</v>
      </c>
      <c r="AM134" s="10">
        <v>10676.912608850278</v>
      </c>
      <c r="AN134" s="15">
        <v>17259.482157285311</v>
      </c>
      <c r="AT134" s="11"/>
      <c r="AZ134" s="94"/>
    </row>
    <row r="135" spans="2:52" s="4" customFormat="1" ht="12" customHeight="1" x14ac:dyDescent="0.2">
      <c r="B135" s="28"/>
      <c r="C135" s="38"/>
      <c r="D135" s="61">
        <f>IF(Market="DAX",$O135,IF(Market="FTSEMIB",$S135,IF(Market="IBEX",$W135,IF(Market="UK",$AA135,$AE135))))</f>
        <v>42607</v>
      </c>
      <c r="E135" s="8">
        <f>IF(Market="DAX",$P135,IF(Market="FTSEMIB",$T135,IF(Market="IBEX",$X135,IF(Market="UK",$AB135,$AF135))))</f>
        <v>4406</v>
      </c>
      <c r="F135" s="8">
        <f>IF(Market="DAX",$Q135,IF(Market="FTSEMIB",$U135,IF(Market="IBEX",$Y135,IF(Market="UK",$AC135,$AG135))))</f>
        <v>4435</v>
      </c>
      <c r="G135" s="9">
        <f t="shared" si="9"/>
        <v>6.5819337267362691E-3</v>
      </c>
      <c r="H135" s="10">
        <f t="shared" si="5"/>
        <v>223.28968684948219</v>
      </c>
      <c r="I135" s="10">
        <f t="shared" si="6"/>
        <v>60.000000000000007</v>
      </c>
      <c r="J135" s="10">
        <f t="shared" si="7"/>
        <v>83.289686849482223</v>
      </c>
      <c r="K135" s="15">
        <f t="shared" si="8"/>
        <v>17116.454357849085</v>
      </c>
      <c r="L135" s="57"/>
      <c r="M135" s="30"/>
      <c r="O135" s="61">
        <v>42608</v>
      </c>
      <c r="P135" s="72">
        <v>10528.5</v>
      </c>
      <c r="Q135" s="36">
        <v>10507</v>
      </c>
      <c r="S135" s="61">
        <v>42607</v>
      </c>
      <c r="T135" s="72">
        <v>16868</v>
      </c>
      <c r="U135" s="36">
        <v>16795</v>
      </c>
      <c r="W135" s="61">
        <v>42607</v>
      </c>
      <c r="X135" s="72">
        <v>8643.7000000000007</v>
      </c>
      <c r="Y135" s="36">
        <v>8605</v>
      </c>
      <c r="AA135" s="61">
        <v>42607</v>
      </c>
      <c r="AB135" s="72">
        <v>6829.5</v>
      </c>
      <c r="AC135" s="36">
        <v>6822.5</v>
      </c>
      <c r="AE135" s="61">
        <v>42607</v>
      </c>
      <c r="AF135" s="72">
        <v>4406</v>
      </c>
      <c r="AG135" s="36">
        <v>4435</v>
      </c>
      <c r="AI135" s="84">
        <v>42608</v>
      </c>
      <c r="AJ135" s="82">
        <v>24968.276042916979</v>
      </c>
      <c r="AK135" s="10">
        <v>14032.984463808983</v>
      </c>
      <c r="AL135" s="10">
        <v>13096.94809704364</v>
      </c>
      <c r="AM135" s="10">
        <v>10712.233320915833</v>
      </c>
      <c r="AN135" s="15">
        <v>17116.454357849085</v>
      </c>
      <c r="AT135" s="11"/>
      <c r="AZ135" s="94"/>
    </row>
    <row r="136" spans="2:52" s="4" customFormat="1" ht="12" customHeight="1" x14ac:dyDescent="0.2">
      <c r="B136" s="28"/>
      <c r="C136" s="38"/>
      <c r="D136" s="61">
        <f>IF(Market="DAX",$O136,IF(Market="FTSEMIB",$S136,IF(Market="IBEX",$W136,IF(Market="UK",$AA136,$AE136))))</f>
        <v>42606</v>
      </c>
      <c r="E136" s="8">
        <f>IF(Market="DAX",$P136,IF(Market="FTSEMIB",$T136,IF(Market="IBEX",$X136,IF(Market="UK",$AB136,$AF136))))</f>
        <v>4435</v>
      </c>
      <c r="F136" s="8">
        <f>IF(Market="DAX",$Q136,IF(Market="FTSEMIB",$U136,IF(Market="IBEX",$Y136,IF(Market="UK",$AC136,$AG136))))</f>
        <v>4403.5</v>
      </c>
      <c r="G136" s="9">
        <f t="shared" si="9"/>
        <v>-7.1025930101465615E-3</v>
      </c>
      <c r="H136" s="10">
        <f t="shared" si="5"/>
        <v>60.000000000000007</v>
      </c>
      <c r="I136" s="10">
        <f t="shared" si="6"/>
        <v>233.70287251768804</v>
      </c>
      <c r="J136" s="10">
        <f t="shared" si="7"/>
        <v>93.702872517688036</v>
      </c>
      <c r="K136" s="15">
        <f t="shared" si="8"/>
        <v>17033.164670999602</v>
      </c>
      <c r="L136" s="57"/>
      <c r="M136" s="30"/>
      <c r="O136" s="61">
        <v>42607</v>
      </c>
      <c r="P136" s="72">
        <v>10621</v>
      </c>
      <c r="Q136" s="36">
        <v>10619</v>
      </c>
      <c r="S136" s="61">
        <v>42606</v>
      </c>
      <c r="T136" s="72">
        <v>16747</v>
      </c>
      <c r="U136" s="36">
        <v>16660</v>
      </c>
      <c r="W136" s="61">
        <v>42606</v>
      </c>
      <c r="X136" s="72">
        <v>8574.7000000000007</v>
      </c>
      <c r="Y136" s="36">
        <v>8519</v>
      </c>
      <c r="AA136" s="61">
        <v>42606</v>
      </c>
      <c r="AB136" s="72">
        <v>6874</v>
      </c>
      <c r="AC136" s="36">
        <v>6864</v>
      </c>
      <c r="AE136" s="61">
        <v>42606</v>
      </c>
      <c r="AF136" s="72">
        <v>4435</v>
      </c>
      <c r="AG136" s="36">
        <v>4403.5</v>
      </c>
      <c r="AI136" s="84">
        <v>42607</v>
      </c>
      <c r="AJ136" s="82">
        <v>24976.901843192176</v>
      </c>
      <c r="AK136" s="10">
        <v>13992.782608729724</v>
      </c>
      <c r="AL136" s="10">
        <v>13060.16228117557</v>
      </c>
      <c r="AM136" s="10">
        <v>10747.554032981388</v>
      </c>
      <c r="AN136" s="15">
        <v>17033.164670999602</v>
      </c>
      <c r="AT136" s="11"/>
      <c r="AZ136" s="94"/>
    </row>
    <row r="137" spans="2:52" s="4" customFormat="1" ht="12" customHeight="1" x14ac:dyDescent="0.2">
      <c r="B137" s="28"/>
      <c r="C137" s="38"/>
      <c r="D137" s="61">
        <f>IF(Market="DAX",$O137,IF(Market="FTSEMIB",$S137,IF(Market="IBEX",$W137,IF(Market="UK",$AA137,$AE137))))</f>
        <v>42605</v>
      </c>
      <c r="E137" s="8">
        <f>IF(Market="DAX",$P137,IF(Market="FTSEMIB",$T137,IF(Market="IBEX",$X137,IF(Market="UK",$AB137,$AF137))))</f>
        <v>4421</v>
      </c>
      <c r="F137" s="8">
        <f>IF(Market="DAX",$Q137,IF(Market="FTSEMIB",$U137,IF(Market="IBEX",$Y137,IF(Market="UK",$AC137,$AG137))))</f>
        <v>4403.5</v>
      </c>
      <c r="G137" s="9">
        <f t="shared" si="9"/>
        <v>-3.9583804569102016E-3</v>
      </c>
      <c r="H137" s="10">
        <f t="shared" si="5"/>
        <v>60.000000000000007</v>
      </c>
      <c r="I137" s="10">
        <f t="shared" si="6"/>
        <v>170.81862145296083</v>
      </c>
      <c r="J137" s="10">
        <f t="shared" si="7"/>
        <v>30.818621452960826</v>
      </c>
      <c r="K137" s="15">
        <f t="shared" si="8"/>
        <v>16939.461798481912</v>
      </c>
      <c r="L137" s="57"/>
      <c r="M137" s="30"/>
      <c r="O137" s="61">
        <v>42606</v>
      </c>
      <c r="P137" s="72">
        <v>10595</v>
      </c>
      <c r="Q137" s="36">
        <v>10555</v>
      </c>
      <c r="S137" s="61">
        <v>42605</v>
      </c>
      <c r="T137" s="72">
        <v>16359</v>
      </c>
      <c r="U137" s="36">
        <v>16435</v>
      </c>
      <c r="W137" s="61">
        <v>42605</v>
      </c>
      <c r="X137" s="72">
        <v>8448.7999999999993</v>
      </c>
      <c r="Y137" s="36">
        <v>8499</v>
      </c>
      <c r="AA137" s="61">
        <v>42605</v>
      </c>
      <c r="AB137" s="72">
        <v>6813</v>
      </c>
      <c r="AC137" s="36">
        <v>6843</v>
      </c>
      <c r="AE137" s="61">
        <v>42605</v>
      </c>
      <c r="AF137" s="72">
        <v>4421</v>
      </c>
      <c r="AG137" s="36">
        <v>4403.5</v>
      </c>
      <c r="AI137" s="84">
        <v>42606</v>
      </c>
      <c r="AJ137" s="82">
        <v>24998.361070659987</v>
      </c>
      <c r="AK137" s="10">
        <v>13935.235970397844</v>
      </c>
      <c r="AL137" s="10">
        <v>12983.004370182303</v>
      </c>
      <c r="AM137" s="10">
        <v>10782.874745046944</v>
      </c>
      <c r="AN137" s="15">
        <v>16939.461798481912</v>
      </c>
      <c r="AT137" s="11"/>
      <c r="AZ137" s="94"/>
    </row>
    <row r="138" spans="2:52" s="4" customFormat="1" ht="12" customHeight="1" x14ac:dyDescent="0.2">
      <c r="B138" s="28"/>
      <c r="C138" s="38"/>
      <c r="D138" s="61">
        <f>IF(Market="DAX",$O138,IF(Market="FTSEMIB",$S138,IF(Market="IBEX",$W138,IF(Market="UK",$AA138,$AE138))))</f>
        <v>42604</v>
      </c>
      <c r="E138" s="8">
        <f>IF(Market="DAX",$P138,IF(Market="FTSEMIB",$T138,IF(Market="IBEX",$X138,IF(Market="UK",$AB138,$AF138))))</f>
        <v>4388.5</v>
      </c>
      <c r="F138" s="8">
        <f>IF(Market="DAX",$Q138,IF(Market="FTSEMIB",$U138,IF(Market="IBEX",$Y138,IF(Market="UK",$AC138,$AG138))))</f>
        <v>4394</v>
      </c>
      <c r="G138" s="9">
        <f t="shared" si="9"/>
        <v>1.2532756066993278E-3</v>
      </c>
      <c r="H138" s="10">
        <f t="shared" si="5"/>
        <v>116.7165244487434</v>
      </c>
      <c r="I138" s="10">
        <f t="shared" si="6"/>
        <v>66.585500180770282</v>
      </c>
      <c r="J138" s="10">
        <f t="shared" si="7"/>
        <v>-16.697975370486319</v>
      </c>
      <c r="K138" s="15">
        <f t="shared" si="8"/>
        <v>16908.643177028953</v>
      </c>
      <c r="L138" s="57"/>
      <c r="M138" s="30"/>
      <c r="O138" s="61">
        <v>42605</v>
      </c>
      <c r="P138" s="72">
        <v>10476.5</v>
      </c>
      <c r="Q138" s="36">
        <v>10519.5</v>
      </c>
      <c r="S138" s="61">
        <v>42604</v>
      </c>
      <c r="T138" s="72">
        <v>16316</v>
      </c>
      <c r="U138" s="36">
        <v>16300</v>
      </c>
      <c r="W138" s="61">
        <v>42604</v>
      </c>
      <c r="X138" s="72">
        <v>8421.4</v>
      </c>
      <c r="Y138" s="36">
        <v>8430</v>
      </c>
      <c r="AA138" s="61">
        <v>42604</v>
      </c>
      <c r="AB138" s="72">
        <v>6856</v>
      </c>
      <c r="AC138" s="36">
        <v>6860.5</v>
      </c>
      <c r="AE138" s="61">
        <v>42604</v>
      </c>
      <c r="AF138" s="72">
        <v>4388.5</v>
      </c>
      <c r="AG138" s="36">
        <v>4394</v>
      </c>
      <c r="AI138" s="84">
        <v>42605</v>
      </c>
      <c r="AJ138" s="82">
        <v>24920.322397466098</v>
      </c>
      <c r="AK138" s="10">
        <v>13888.673323027439</v>
      </c>
      <c r="AL138" s="10">
        <v>12916.930097033539</v>
      </c>
      <c r="AM138" s="10">
        <v>10680.367773911074</v>
      </c>
      <c r="AN138" s="15">
        <v>16908.643177028953</v>
      </c>
      <c r="AT138" s="11"/>
      <c r="AZ138" s="94"/>
    </row>
    <row r="139" spans="2:52" s="4" customFormat="1" ht="12" customHeight="1" x14ac:dyDescent="0.2">
      <c r="B139" s="28"/>
      <c r="C139" s="38"/>
      <c r="D139" s="61">
        <f>IF(Market="DAX",$O139,IF(Market="FTSEMIB",$S139,IF(Market="IBEX",$W139,IF(Market="UK",$AA139,$AE139))))</f>
        <v>42601</v>
      </c>
      <c r="E139" s="8">
        <f>IF(Market="DAX",$P139,IF(Market="FTSEMIB",$T139,IF(Market="IBEX",$X139,IF(Market="UK",$AB139,$AF139))))</f>
        <v>4378.6000000000004</v>
      </c>
      <c r="F139" s="8">
        <f>IF(Market="DAX",$Q139,IF(Market="FTSEMIB",$U139,IF(Market="IBEX",$Y139,IF(Market="UK",$AC139,$AG139))))</f>
        <v>4439.5</v>
      </c>
      <c r="G139" s="9">
        <f t="shared" si="9"/>
        <v>1.3908555245968946E-2</v>
      </c>
      <c r="H139" s="10">
        <f t="shared" si="5"/>
        <v>369.8221172341357</v>
      </c>
      <c r="I139" s="10">
        <f t="shared" si="6"/>
        <v>60.000000000000007</v>
      </c>
      <c r="J139" s="10">
        <f t="shared" si="7"/>
        <v>229.8221172341357</v>
      </c>
      <c r="K139" s="15">
        <f t="shared" si="8"/>
        <v>16925.34115239944</v>
      </c>
      <c r="L139" s="57"/>
      <c r="M139" s="30"/>
      <c r="O139" s="61">
        <v>42604</v>
      </c>
      <c r="P139" s="72">
        <v>10548</v>
      </c>
      <c r="Q139" s="36">
        <v>10528</v>
      </c>
      <c r="S139" s="61">
        <v>42601</v>
      </c>
      <c r="T139" s="72">
        <v>16671</v>
      </c>
      <c r="U139" s="36">
        <v>16575</v>
      </c>
      <c r="W139" s="61">
        <v>42601</v>
      </c>
      <c r="X139" s="72">
        <v>8540.7000000000007</v>
      </c>
      <c r="Y139" s="36">
        <v>8549</v>
      </c>
      <c r="AA139" s="61">
        <v>42601</v>
      </c>
      <c r="AB139" s="72">
        <v>6866.5</v>
      </c>
      <c r="AC139" s="36">
        <v>6880</v>
      </c>
      <c r="AE139" s="61">
        <v>42601</v>
      </c>
      <c r="AF139" s="72">
        <v>4378.6000000000004</v>
      </c>
      <c r="AG139" s="36">
        <v>4439.5</v>
      </c>
      <c r="AI139" s="84">
        <v>42604</v>
      </c>
      <c r="AJ139" s="82">
        <v>24825.830801826643</v>
      </c>
      <c r="AK139" s="10">
        <v>13901.378458019497</v>
      </c>
      <c r="AL139" s="10">
        <v>12942.448438341355</v>
      </c>
      <c r="AM139" s="10">
        <v>10715.688485976629</v>
      </c>
      <c r="AN139" s="15">
        <v>16925.34115239944</v>
      </c>
      <c r="AT139" s="11"/>
      <c r="AZ139" s="94"/>
    </row>
    <row r="140" spans="2:52" s="4" customFormat="1" ht="12" customHeight="1" x14ac:dyDescent="0.2">
      <c r="B140" s="28"/>
      <c r="C140" s="38"/>
      <c r="D140" s="61">
        <f>IF(Market="DAX",$O140,IF(Market="FTSEMIB",$S140,IF(Market="IBEX",$W140,IF(Market="UK",$AA140,$AE140))))</f>
        <v>42600</v>
      </c>
      <c r="E140" s="8">
        <f>IF(Market="DAX",$P140,IF(Market="FTSEMIB",$T140,IF(Market="IBEX",$X140,IF(Market="UK",$AB140,$AF140))))</f>
        <v>4437</v>
      </c>
      <c r="F140" s="8">
        <f>IF(Market="DAX",$Q140,IF(Market="FTSEMIB",$U140,IF(Market="IBEX",$Y140,IF(Market="UK",$AC140,$AG140))))</f>
        <v>4453</v>
      </c>
      <c r="G140" s="9">
        <f t="shared" si="9"/>
        <v>3.6060401171963039E-3</v>
      </c>
      <c r="H140" s="10">
        <f t="shared" si="5"/>
        <v>163.7718146586829</v>
      </c>
      <c r="I140" s="10">
        <f t="shared" si="6"/>
        <v>60.000000000000007</v>
      </c>
      <c r="J140" s="10">
        <f t="shared" si="7"/>
        <v>23.771814658682899</v>
      </c>
      <c r="K140" s="15">
        <f t="shared" si="8"/>
        <v>16695.519035165304</v>
      </c>
      <c r="L140" s="57"/>
      <c r="M140" s="30"/>
      <c r="O140" s="61">
        <v>42601</v>
      </c>
      <c r="P140" s="72">
        <v>10600.5</v>
      </c>
      <c r="Q140" s="36">
        <v>10631</v>
      </c>
      <c r="S140" s="61">
        <v>42600</v>
      </c>
      <c r="T140" s="72">
        <v>16540</v>
      </c>
      <c r="U140" s="36">
        <v>16665</v>
      </c>
      <c r="W140" s="61">
        <v>42600</v>
      </c>
      <c r="X140" s="72">
        <v>8493.4</v>
      </c>
      <c r="Y140" s="36">
        <v>8551</v>
      </c>
      <c r="AA140" s="61">
        <v>42600</v>
      </c>
      <c r="AB140" s="72">
        <v>6855.5</v>
      </c>
      <c r="AC140" s="36">
        <v>6894.5</v>
      </c>
      <c r="AE140" s="61">
        <v>42600</v>
      </c>
      <c r="AF140" s="72">
        <v>4437</v>
      </c>
      <c r="AG140" s="36">
        <v>4453</v>
      </c>
      <c r="AI140" s="84">
        <v>42601</v>
      </c>
      <c r="AJ140" s="82">
        <v>24841.755713247316</v>
      </c>
      <c r="AK140" s="10">
        <v>13832.560969730032</v>
      </c>
      <c r="AL140" s="10">
        <v>12967.96677964917</v>
      </c>
      <c r="AM140" s="10">
        <v>10735.045485131812</v>
      </c>
      <c r="AN140" s="15">
        <v>16695.519035165304</v>
      </c>
      <c r="AT140" s="11"/>
      <c r="AZ140" s="94"/>
    </row>
    <row r="141" spans="2:52" s="4" customFormat="1" ht="12" customHeight="1" x14ac:dyDescent="0.2">
      <c r="B141" s="28"/>
      <c r="C141" s="38"/>
      <c r="D141" s="61">
        <f>IF(Market="DAX",$O141,IF(Market="FTSEMIB",$S141,IF(Market="IBEX",$W141,IF(Market="UK",$AA141,$AE141))))</f>
        <v>42599</v>
      </c>
      <c r="E141" s="8">
        <f>IF(Market="DAX",$P141,IF(Market="FTSEMIB",$T141,IF(Market="IBEX",$X141,IF(Market="UK",$AB141,$AF141))))</f>
        <v>4418</v>
      </c>
      <c r="F141" s="8">
        <f>IF(Market="DAX",$Q141,IF(Market="FTSEMIB",$U141,IF(Market="IBEX",$Y141,IF(Market="UK",$AC141,$AG141))))</f>
        <v>4459.5</v>
      </c>
      <c r="G141" s="9">
        <f t="shared" si="9"/>
        <v>9.3933906745133546E-3</v>
      </c>
      <c r="H141" s="10">
        <f t="shared" si="5"/>
        <v>279.51882580502388</v>
      </c>
      <c r="I141" s="10">
        <f t="shared" si="6"/>
        <v>60.000000000000007</v>
      </c>
      <c r="J141" s="10">
        <f t="shared" si="7"/>
        <v>139.51882580502388</v>
      </c>
      <c r="K141" s="15">
        <f t="shared" si="8"/>
        <v>16671.747220506622</v>
      </c>
      <c r="L141" s="57"/>
      <c r="M141" s="30"/>
      <c r="O141" s="61">
        <v>42600</v>
      </c>
      <c r="P141" s="72">
        <v>10539.5</v>
      </c>
      <c r="Q141" s="36">
        <v>10614</v>
      </c>
      <c r="S141" s="61">
        <v>42599</v>
      </c>
      <c r="T141" s="72">
        <v>16811</v>
      </c>
      <c r="U141" s="36">
        <v>16845</v>
      </c>
      <c r="W141" s="61">
        <v>42599</v>
      </c>
      <c r="X141" s="72">
        <v>8640.1</v>
      </c>
      <c r="Y141" s="36">
        <v>8640</v>
      </c>
      <c r="AA141" s="61">
        <v>42599</v>
      </c>
      <c r="AB141" s="72">
        <v>6895.5</v>
      </c>
      <c r="AC141" s="36">
        <v>6887.5</v>
      </c>
      <c r="AE141" s="61">
        <v>42599</v>
      </c>
      <c r="AF141" s="72">
        <v>4418</v>
      </c>
      <c r="AG141" s="36">
        <v>4459.5</v>
      </c>
      <c r="AI141" s="84">
        <v>42600</v>
      </c>
      <c r="AJ141" s="82">
        <v>24808.624188355683</v>
      </c>
      <c r="AK141" s="10">
        <v>13727.764806875395</v>
      </c>
      <c r="AL141" s="10">
        <v>12885.091222161225</v>
      </c>
      <c r="AM141" s="10">
        <v>10568.262693327086</v>
      </c>
      <c r="AN141" s="15">
        <v>16671.747220506622</v>
      </c>
      <c r="AT141" s="11"/>
      <c r="AZ141" s="94"/>
    </row>
    <row r="142" spans="2:52" s="4" customFormat="1" ht="12" customHeight="1" x14ac:dyDescent="0.2">
      <c r="B142" s="28"/>
      <c r="C142" s="38"/>
      <c r="D142" s="61">
        <f>IF(Market="DAX",$O142,IF(Market="FTSEMIB",$S142,IF(Market="IBEX",$W142,IF(Market="UK",$AA142,$AE142))))</f>
        <v>42598</v>
      </c>
      <c r="E142" s="8">
        <f>IF(Market="DAX",$P142,IF(Market="FTSEMIB",$T142,IF(Market="IBEX",$X142,IF(Market="UK",$AB142,$AF142))))</f>
        <v>4461</v>
      </c>
      <c r="F142" s="8">
        <f>IF(Market="DAX",$Q142,IF(Market="FTSEMIB",$U142,IF(Market="IBEX",$Y142,IF(Market="UK",$AC142,$AG142))))</f>
        <v>4484</v>
      </c>
      <c r="G142" s="9">
        <f t="shared" si="9"/>
        <v>5.1557946648733465E-3</v>
      </c>
      <c r="H142" s="10">
        <f t="shared" si="5"/>
        <v>194.76690561222375</v>
      </c>
      <c r="I142" s="10">
        <f t="shared" si="6"/>
        <v>60.000000000000007</v>
      </c>
      <c r="J142" s="10">
        <f t="shared" si="7"/>
        <v>54.766905612223752</v>
      </c>
      <c r="K142" s="15">
        <f t="shared" si="8"/>
        <v>16532.228394701597</v>
      </c>
      <c r="L142" s="57"/>
      <c r="M142" s="30"/>
      <c r="O142" s="61">
        <v>42599</v>
      </c>
      <c r="P142" s="72">
        <v>10698.5</v>
      </c>
      <c r="Q142" s="36">
        <v>10660</v>
      </c>
      <c r="S142" s="61">
        <v>42598</v>
      </c>
      <c r="T142" s="72">
        <v>16991</v>
      </c>
      <c r="U142" s="36">
        <v>16910</v>
      </c>
      <c r="W142" s="61">
        <v>42598</v>
      </c>
      <c r="X142" s="72">
        <v>8725.2999999999993</v>
      </c>
      <c r="Y142" s="36">
        <v>8671</v>
      </c>
      <c r="AA142" s="61">
        <v>42598</v>
      </c>
      <c r="AB142" s="72">
        <v>6943</v>
      </c>
      <c r="AC142" s="36">
        <v>6925</v>
      </c>
      <c r="AE142" s="61">
        <v>42598</v>
      </c>
      <c r="AF142" s="72">
        <v>4461</v>
      </c>
      <c r="AG142" s="36">
        <v>4484</v>
      </c>
      <c r="AI142" s="84">
        <v>42599</v>
      </c>
      <c r="AJ142" s="82">
        <v>24565.921476077918</v>
      </c>
      <c r="AK142" s="10">
        <v>13733.667668821487</v>
      </c>
      <c r="AL142" s="10">
        <v>12910.609563469041</v>
      </c>
      <c r="AM142" s="10">
        <v>10603.583405392641</v>
      </c>
      <c r="AN142" s="15">
        <v>16532.228394701597</v>
      </c>
      <c r="AT142" s="11"/>
      <c r="AZ142" s="94"/>
    </row>
    <row r="143" spans="2:52" s="4" customFormat="1" ht="12" customHeight="1" x14ac:dyDescent="0.2">
      <c r="B143" s="28"/>
      <c r="C143" s="38"/>
      <c r="D143" s="61">
        <f>IF(Market="DAX",$O143,IF(Market="FTSEMIB",$S143,IF(Market="IBEX",$W143,IF(Market="UK",$AA143,$AE143))))</f>
        <v>42597</v>
      </c>
      <c r="E143" s="8">
        <f>IF(Market="DAX",$P143,IF(Market="FTSEMIB",$T143,IF(Market="IBEX",$X143,IF(Market="UK",$AB143,$AF143))))</f>
        <v>4498</v>
      </c>
      <c r="F143" s="8">
        <f>IF(Market="DAX",$Q143,IF(Market="FTSEMIB",$U143,IF(Market="IBEX",$Y143,IF(Market="UK",$AC143,$AG143))))</f>
        <v>4509.5</v>
      </c>
      <c r="G143" s="9">
        <f t="shared" si="9"/>
        <v>2.5566918630502444E-3</v>
      </c>
      <c r="H143" s="10">
        <f t="shared" si="5"/>
        <v>142.78484957576171</v>
      </c>
      <c r="I143" s="10">
        <f t="shared" si="6"/>
        <v>60.000000000000007</v>
      </c>
      <c r="J143" s="10">
        <f t="shared" si="7"/>
        <v>2.7848495757617115</v>
      </c>
      <c r="K143" s="15">
        <f t="shared" si="8"/>
        <v>16477.461489089372</v>
      </c>
      <c r="L143" s="57"/>
      <c r="M143" s="30"/>
      <c r="O143" s="61">
        <v>42598</v>
      </c>
      <c r="P143" s="72">
        <v>10747.5</v>
      </c>
      <c r="Q143" s="36">
        <v>10710</v>
      </c>
      <c r="S143" s="61">
        <v>42594</v>
      </c>
      <c r="T143" s="72">
        <v>16940</v>
      </c>
      <c r="U143" s="36">
        <v>16920</v>
      </c>
      <c r="W143" s="61">
        <v>42597</v>
      </c>
      <c r="X143" s="72">
        <v>8715</v>
      </c>
      <c r="Y143" s="36">
        <v>8719</v>
      </c>
      <c r="AA143" s="61">
        <v>42597</v>
      </c>
      <c r="AB143" s="72">
        <v>6911.5</v>
      </c>
      <c r="AC143" s="36">
        <v>6909</v>
      </c>
      <c r="AE143" s="61">
        <v>42597</v>
      </c>
      <c r="AF143" s="72">
        <v>4498</v>
      </c>
      <c r="AG143" s="36">
        <v>4509.5</v>
      </c>
      <c r="AI143" s="84">
        <v>42598</v>
      </c>
      <c r="AJ143" s="82">
        <v>24496.719323676385</v>
      </c>
      <c r="AK143" s="10">
        <v>13684.675642120588</v>
      </c>
      <c r="AL143" s="10">
        <v>12838.903099703502</v>
      </c>
      <c r="AM143" s="10">
        <v>10591.616799017238</v>
      </c>
      <c r="AN143" s="15">
        <v>16477.461489089372</v>
      </c>
      <c r="AT143" s="11"/>
      <c r="AZ143" s="94"/>
    </row>
    <row r="144" spans="2:52" s="4" customFormat="1" ht="12" customHeight="1" x14ac:dyDescent="0.2">
      <c r="B144" s="28"/>
      <c r="C144" s="38"/>
      <c r="D144" s="61">
        <f>IF(Market="DAX",$O144,IF(Market="FTSEMIB",$S144,IF(Market="IBEX",$W144,IF(Market="UK",$AA144,$AE144))))</f>
        <v>42594</v>
      </c>
      <c r="E144" s="8">
        <f>IF(Market="DAX",$P144,IF(Market="FTSEMIB",$T144,IF(Market="IBEX",$X144,IF(Market="UK",$AB144,$AF144))))</f>
        <v>4500.5</v>
      </c>
      <c r="F144" s="8">
        <f>IF(Market="DAX",$Q144,IF(Market="FTSEMIB",$U144,IF(Market="IBEX",$Y144,IF(Market="UK",$AC144,$AG144))))</f>
        <v>4501.5</v>
      </c>
      <c r="G144" s="9">
        <f t="shared" si="9"/>
        <v>2.2219753360737697E-4</v>
      </c>
      <c r="H144" s="10">
        <f t="shared" si="5"/>
        <v>96.094962986904378</v>
      </c>
      <c r="I144" s="10">
        <f t="shared" si="6"/>
        <v>87.207061642609304</v>
      </c>
      <c r="J144" s="10">
        <f t="shared" si="7"/>
        <v>-16.697975370486319</v>
      </c>
      <c r="K144" s="15">
        <f t="shared" si="8"/>
        <v>16474.676639513611</v>
      </c>
      <c r="L144" s="57"/>
      <c r="M144" s="30"/>
      <c r="O144" s="61">
        <v>42597</v>
      </c>
      <c r="P144" s="72">
        <v>10717</v>
      </c>
      <c r="Q144" s="36">
        <v>10721</v>
      </c>
      <c r="S144" s="61">
        <v>42593</v>
      </c>
      <c r="T144" s="72">
        <v>16780</v>
      </c>
      <c r="U144" s="36">
        <v>16795</v>
      </c>
      <c r="W144" s="61">
        <v>42594</v>
      </c>
      <c r="X144" s="72">
        <v>8702.9</v>
      </c>
      <c r="Y144" s="36">
        <v>8690</v>
      </c>
      <c r="AA144" s="61">
        <v>42594</v>
      </c>
      <c r="AB144" s="72">
        <v>6889.5</v>
      </c>
      <c r="AC144" s="36">
        <v>6898.5</v>
      </c>
      <c r="AE144" s="61">
        <v>42594</v>
      </c>
      <c r="AF144" s="72">
        <v>4500.5</v>
      </c>
      <c r="AG144" s="36">
        <v>4501.5</v>
      </c>
      <c r="AI144" s="84">
        <v>42597</v>
      </c>
      <c r="AJ144" s="82">
        <v>24432.989760857603</v>
      </c>
      <c r="AK144" s="10">
        <v>13697.380777112647</v>
      </c>
      <c r="AL144" s="10">
        <v>12864.421441011318</v>
      </c>
      <c r="AM144" s="10">
        <v>10626.937511082793</v>
      </c>
      <c r="AN144" s="15">
        <v>16474.676639513611</v>
      </c>
      <c r="AT144" s="11"/>
      <c r="AZ144" s="94"/>
    </row>
    <row r="145" spans="2:52" s="4" customFormat="1" ht="12" customHeight="1" x14ac:dyDescent="0.2">
      <c r="B145" s="28"/>
      <c r="C145" s="38"/>
      <c r="D145" s="61">
        <f>IF(Market="DAX",$O145,IF(Market="FTSEMIB",$S145,IF(Market="IBEX",$W145,IF(Market="UK",$AA145,$AE145))))</f>
        <v>42593</v>
      </c>
      <c r="E145" s="8">
        <f>IF(Market="DAX",$P145,IF(Market="FTSEMIB",$T145,IF(Market="IBEX",$X145,IF(Market="UK",$AB145,$AF145))))</f>
        <v>4504</v>
      </c>
      <c r="F145" s="8">
        <f>IF(Market="DAX",$Q145,IF(Market="FTSEMIB",$U145,IF(Market="IBEX",$Y145,IF(Market="UK",$AC145,$AG145))))</f>
        <v>4457</v>
      </c>
      <c r="G145" s="9">
        <f t="shared" si="9"/>
        <v>-1.0435168738898756E-2</v>
      </c>
      <c r="H145" s="10">
        <f t="shared" si="5"/>
        <v>60.000000000000007</v>
      </c>
      <c r="I145" s="10">
        <f t="shared" si="6"/>
        <v>300.35438709273194</v>
      </c>
      <c r="J145" s="10">
        <f t="shared" si="7"/>
        <v>160.35438709273194</v>
      </c>
      <c r="K145" s="15">
        <f t="shared" si="8"/>
        <v>16491.374614884098</v>
      </c>
      <c r="L145" s="57"/>
      <c r="M145" s="30"/>
      <c r="O145" s="61">
        <v>42594</v>
      </c>
      <c r="P145" s="72">
        <v>10720.5</v>
      </c>
      <c r="Q145" s="36">
        <v>10723</v>
      </c>
      <c r="S145" s="61">
        <v>42592</v>
      </c>
      <c r="T145" s="72">
        <v>16771</v>
      </c>
      <c r="U145" s="36">
        <v>16685</v>
      </c>
      <c r="W145" s="61">
        <v>42593</v>
      </c>
      <c r="X145" s="72">
        <v>8664.4</v>
      </c>
      <c r="Y145" s="36">
        <v>8696</v>
      </c>
      <c r="AA145" s="61">
        <v>42593</v>
      </c>
      <c r="AB145" s="72">
        <v>6812.5</v>
      </c>
      <c r="AC145" s="36">
        <v>6808</v>
      </c>
      <c r="AE145" s="61">
        <v>42593</v>
      </c>
      <c r="AF145" s="72">
        <v>4504</v>
      </c>
      <c r="AG145" s="36">
        <v>4457</v>
      </c>
      <c r="AI145" s="84">
        <v>42594</v>
      </c>
      <c r="AJ145" s="82">
        <v>24454.448988325414</v>
      </c>
      <c r="AK145" s="10">
        <v>13710.085912104705</v>
      </c>
      <c r="AL145" s="10">
        <v>12887.535321014984</v>
      </c>
      <c r="AM145" s="10">
        <v>10662.258223148348</v>
      </c>
      <c r="AN145" s="15">
        <v>16491.374614884098</v>
      </c>
      <c r="AT145" s="11"/>
      <c r="AZ145" s="94"/>
    </row>
    <row r="146" spans="2:52" s="4" customFormat="1" ht="12" customHeight="1" x14ac:dyDescent="0.2">
      <c r="B146" s="28"/>
      <c r="C146" s="38"/>
      <c r="D146" s="61">
        <f>IF(Market="DAX",$O146,IF(Market="FTSEMIB",$S146,IF(Market="IBEX",$W146,IF(Market="UK",$AA146,$AE146))))</f>
        <v>42592</v>
      </c>
      <c r="E146" s="8">
        <f>IF(Market="DAX",$P146,IF(Market="FTSEMIB",$T146,IF(Market="IBEX",$X146,IF(Market="UK",$AB146,$AF146))))</f>
        <v>4452.5</v>
      </c>
      <c r="F146" s="8">
        <f>IF(Market="DAX",$Q146,IF(Market="FTSEMIB",$U146,IF(Market="IBEX",$Y146,IF(Market="UK",$AC146,$AG146))))</f>
        <v>4455</v>
      </c>
      <c r="G146" s="9">
        <f t="shared" si="9"/>
        <v>5.6148231330713087E-4</v>
      </c>
      <c r="H146" s="10">
        <f t="shared" si="5"/>
        <v>102.88065858089945</v>
      </c>
      <c r="I146" s="10">
        <f t="shared" si="6"/>
        <v>80.421366048614232</v>
      </c>
      <c r="J146" s="10">
        <f t="shared" si="7"/>
        <v>-16.697975370486319</v>
      </c>
      <c r="K146" s="15">
        <f t="shared" si="8"/>
        <v>16331.020227791367</v>
      </c>
      <c r="L146" s="57"/>
      <c r="M146" s="30"/>
      <c r="O146" s="61">
        <v>42593</v>
      </c>
      <c r="P146" s="72">
        <v>10654</v>
      </c>
      <c r="Q146" s="36">
        <v>10676</v>
      </c>
      <c r="S146" s="61">
        <v>42591</v>
      </c>
      <c r="T146" s="72">
        <v>16724</v>
      </c>
      <c r="U146" s="36">
        <v>16720</v>
      </c>
      <c r="W146" s="61">
        <v>42592</v>
      </c>
      <c r="X146" s="72">
        <v>8667.2000000000007</v>
      </c>
      <c r="Y146" s="36">
        <v>8617</v>
      </c>
      <c r="AA146" s="61">
        <v>42592</v>
      </c>
      <c r="AB146" s="72">
        <v>6804</v>
      </c>
      <c r="AC146" s="36">
        <v>6794</v>
      </c>
      <c r="AE146" s="61">
        <v>42592</v>
      </c>
      <c r="AF146" s="72">
        <v>4452.5</v>
      </c>
      <c r="AG146" s="36">
        <v>4455</v>
      </c>
      <c r="AI146" s="84">
        <v>42593</v>
      </c>
      <c r="AJ146" s="82">
        <v>24475.908215793224</v>
      </c>
      <c r="AK146" s="10">
        <v>13653.880492599363</v>
      </c>
      <c r="AL146" s="10">
        <v>12867.352337567048</v>
      </c>
      <c r="AM146" s="10">
        <v>10697.578935213904</v>
      </c>
      <c r="AN146" s="15">
        <v>16331.020227791367</v>
      </c>
      <c r="AT146" s="11"/>
      <c r="AZ146" s="94"/>
    </row>
    <row r="147" spans="2:52" s="4" customFormat="1" ht="12" customHeight="1" x14ac:dyDescent="0.2">
      <c r="B147" s="28"/>
      <c r="C147" s="38"/>
      <c r="D147" s="61">
        <f>IF(Market="DAX",$O147,IF(Market="FTSEMIB",$S147,IF(Market="IBEX",$W147,IF(Market="UK",$AA147,$AE147))))</f>
        <v>42591</v>
      </c>
      <c r="E147" s="8">
        <f>IF(Market="DAX",$P147,IF(Market="FTSEMIB",$T147,IF(Market="IBEX",$X147,IF(Market="UK",$AB147,$AF147))))</f>
        <v>4468.5</v>
      </c>
      <c r="F147" s="8">
        <f>IF(Market="DAX",$Q147,IF(Market="FTSEMIB",$U147,IF(Market="IBEX",$Y147,IF(Market="UK",$AC147,$AG147))))</f>
        <v>4409</v>
      </c>
      <c r="G147" s="9">
        <f t="shared" si="9"/>
        <v>-1.3315430233859237E-2</v>
      </c>
      <c r="H147" s="10">
        <f t="shared" si="5"/>
        <v>60.000000000000007</v>
      </c>
      <c r="I147" s="10">
        <f t="shared" si="6"/>
        <v>357.95961699194152</v>
      </c>
      <c r="J147" s="10">
        <f t="shared" si="7"/>
        <v>217.95961699194152</v>
      </c>
      <c r="K147" s="15">
        <f t="shared" si="8"/>
        <v>16347.718203161852</v>
      </c>
      <c r="L147" s="57"/>
      <c r="M147" s="30"/>
      <c r="O147" s="61">
        <v>42592</v>
      </c>
      <c r="P147" s="72">
        <v>10697</v>
      </c>
      <c r="Q147" s="36">
        <v>10696.5</v>
      </c>
      <c r="S147" s="61">
        <v>42590</v>
      </c>
      <c r="T147" s="72">
        <v>16607</v>
      </c>
      <c r="U147" s="36">
        <v>16675</v>
      </c>
      <c r="W147" s="61">
        <v>42591</v>
      </c>
      <c r="X147" s="72">
        <v>8567.2999999999993</v>
      </c>
      <c r="Y147" s="36">
        <v>8535</v>
      </c>
      <c r="AA147" s="61">
        <v>42591</v>
      </c>
      <c r="AB147" s="72">
        <v>6764</v>
      </c>
      <c r="AC147" s="36">
        <v>6772</v>
      </c>
      <c r="AE147" s="61">
        <v>42591</v>
      </c>
      <c r="AF147" s="72">
        <v>4468.5</v>
      </c>
      <c r="AG147" s="36">
        <v>4409</v>
      </c>
      <c r="AI147" s="84">
        <v>42592</v>
      </c>
      <c r="AJ147" s="82">
        <v>24483.390222994371</v>
      </c>
      <c r="AK147" s="10">
        <v>13666.585627591421</v>
      </c>
      <c r="AL147" s="10">
        <v>12804.272482930202</v>
      </c>
      <c r="AM147" s="10">
        <v>10732.899647279459</v>
      </c>
      <c r="AN147" s="15">
        <v>16347.718203161852</v>
      </c>
      <c r="AT147" s="11"/>
      <c r="AZ147" s="94"/>
    </row>
    <row r="148" spans="2:52" s="4" customFormat="1" ht="12" customHeight="1" x14ac:dyDescent="0.2">
      <c r="B148" s="28"/>
      <c r="C148" s="38"/>
      <c r="D148" s="61">
        <f>IF(Market="DAX",$O148,IF(Market="FTSEMIB",$S148,IF(Market="IBEX",$W148,IF(Market="UK",$AA148,$AE148))))</f>
        <v>42590</v>
      </c>
      <c r="E148" s="8">
        <f>IF(Market="DAX",$P148,IF(Market="FTSEMIB",$T148,IF(Market="IBEX",$X148,IF(Market="UK",$AB148,$AF148))))</f>
        <v>4415.5</v>
      </c>
      <c r="F148" s="8">
        <f>IF(Market="DAX",$Q148,IF(Market="FTSEMIB",$U148,IF(Market="IBEX",$Y148,IF(Market="UK",$AC148,$AG148))))</f>
        <v>4424.5</v>
      </c>
      <c r="G148" s="9">
        <f t="shared" si="9"/>
        <v>2.0382742611255804E-3</v>
      </c>
      <c r="H148" s="10">
        <f t="shared" ref="H148:H211" si="10">MAX(Nominale*$G148-FeeOSLG-FeeInv+InvestIniz,InvestIniz-MaxLoss)</f>
        <v>132.41649753726844</v>
      </c>
      <c r="I148" s="10">
        <f t="shared" ref="I148:I211" si="11">MAX(-Nominale*$G148-FeeOSLG-FeeInv+InvestIniz,InvestIniz-MaxLoss)</f>
        <v>60.000000000000007</v>
      </c>
      <c r="J148" s="10">
        <f t="shared" ref="J148:J211" si="12">$H148+$I148-InvestIniz*2</f>
        <v>-7.583502462731559</v>
      </c>
      <c r="K148" s="15">
        <f t="shared" ref="K148:K211" si="13">$J148+$K149</f>
        <v>16129.75858616991</v>
      </c>
      <c r="L148" s="57"/>
      <c r="M148" s="30"/>
      <c r="O148" s="61">
        <v>42591</v>
      </c>
      <c r="P148" s="72">
        <v>10433.5</v>
      </c>
      <c r="Q148" s="36">
        <v>10406</v>
      </c>
      <c r="S148" s="61">
        <v>42587</v>
      </c>
      <c r="T148" s="72">
        <v>16211</v>
      </c>
      <c r="U148" s="36">
        <v>16270</v>
      </c>
      <c r="W148" s="61">
        <v>42590</v>
      </c>
      <c r="X148" s="72">
        <v>8527.4</v>
      </c>
      <c r="Y148" s="36">
        <v>8570</v>
      </c>
      <c r="AA148" s="61">
        <v>42590</v>
      </c>
      <c r="AB148" s="72">
        <v>6740.5</v>
      </c>
      <c r="AC148" s="36">
        <v>6748.5</v>
      </c>
      <c r="AE148" s="61">
        <v>42590</v>
      </c>
      <c r="AF148" s="72">
        <v>4415.5</v>
      </c>
      <c r="AG148" s="36">
        <v>4424.5</v>
      </c>
      <c r="AI148" s="84">
        <v>42591</v>
      </c>
      <c r="AJ148" s="82">
        <v>24504.849450462181</v>
      </c>
      <c r="AK148" s="10">
        <v>13631.045017511729</v>
      </c>
      <c r="AL148" s="10">
        <v>12781.628667812633</v>
      </c>
      <c r="AM148" s="10">
        <v>10768.220359345014</v>
      </c>
      <c r="AN148" s="15">
        <v>16129.75858616991</v>
      </c>
      <c r="AT148" s="11"/>
      <c r="AZ148" s="94"/>
    </row>
    <row r="149" spans="2:52" s="4" customFormat="1" ht="12" customHeight="1" x14ac:dyDescent="0.2">
      <c r="B149" s="28"/>
      <c r="C149" s="38"/>
      <c r="D149" s="61">
        <f>IF(Market="DAX",$O149,IF(Market="FTSEMIB",$S149,IF(Market="IBEX",$W149,IF(Market="UK",$AA149,$AE149))))</f>
        <v>42587</v>
      </c>
      <c r="E149" s="8">
        <f>IF(Market="DAX",$P149,IF(Market="FTSEMIB",$T149,IF(Market="IBEX",$X149,IF(Market="UK",$AB149,$AF149))))</f>
        <v>4410.5</v>
      </c>
      <c r="F149" s="8">
        <f>IF(Market="DAX",$Q149,IF(Market="FTSEMIB",$U149,IF(Market="IBEX",$Y149,IF(Market="UK",$AC149,$AG149))))</f>
        <v>4355.5</v>
      </c>
      <c r="G149" s="9">
        <f t="shared" ref="G149:G212" si="14">(($F149-$E149)/$E149)</f>
        <v>-1.2470241469221178E-2</v>
      </c>
      <c r="H149" s="10">
        <f t="shared" si="10"/>
        <v>60.000000000000007</v>
      </c>
      <c r="I149" s="10">
        <f t="shared" si="11"/>
        <v>341.05584169918029</v>
      </c>
      <c r="J149" s="10">
        <f t="shared" si="12"/>
        <v>201.05584169918029</v>
      </c>
      <c r="K149" s="15">
        <f t="shared" si="13"/>
        <v>16137.342088632642</v>
      </c>
      <c r="L149" s="57"/>
      <c r="M149" s="30"/>
      <c r="O149" s="61">
        <v>42590</v>
      </c>
      <c r="P149" s="72">
        <v>10353</v>
      </c>
      <c r="Q149" s="36">
        <v>10427.5</v>
      </c>
      <c r="S149" s="61">
        <v>42586</v>
      </c>
      <c r="T149" s="72">
        <v>16137</v>
      </c>
      <c r="U149" s="36">
        <v>16200</v>
      </c>
      <c r="W149" s="61">
        <v>42587</v>
      </c>
      <c r="X149" s="72">
        <v>8371.4</v>
      </c>
      <c r="Y149" s="36">
        <v>8418</v>
      </c>
      <c r="AA149" s="61">
        <v>42587</v>
      </c>
      <c r="AB149" s="72">
        <v>6689.5</v>
      </c>
      <c r="AC149" s="36">
        <v>6707</v>
      </c>
      <c r="AE149" s="61">
        <v>42587</v>
      </c>
      <c r="AF149" s="72">
        <v>4410.5</v>
      </c>
      <c r="AG149" s="36">
        <v>4355.5</v>
      </c>
      <c r="AI149" s="84">
        <v>42590</v>
      </c>
      <c r="AJ149" s="82">
        <v>24483.792032040052</v>
      </c>
      <c r="AK149" s="10">
        <v>13604.607504198431</v>
      </c>
      <c r="AL149" s="10">
        <v>12734.474617555124</v>
      </c>
      <c r="AM149" s="10">
        <v>10803.541071410569</v>
      </c>
      <c r="AN149" s="15">
        <v>16137.342088632642</v>
      </c>
      <c r="AT149" s="11"/>
      <c r="AZ149" s="94"/>
    </row>
    <row r="150" spans="2:52" s="4" customFormat="1" ht="12" customHeight="1" x14ac:dyDescent="0.2">
      <c r="B150" s="28"/>
      <c r="C150" s="38"/>
      <c r="D150" s="61">
        <f>IF(Market="DAX",$O150,IF(Market="FTSEMIB",$S150,IF(Market="IBEX",$W150,IF(Market="UK",$AA150,$AE150))))</f>
        <v>42586</v>
      </c>
      <c r="E150" s="8">
        <f>IF(Market="DAX",$P150,IF(Market="FTSEMIB",$T150,IF(Market="IBEX",$X150,IF(Market="UK",$AB150,$AF150))))</f>
        <v>4345</v>
      </c>
      <c r="F150" s="8">
        <f>IF(Market="DAX",$Q150,IF(Market="FTSEMIB",$U150,IF(Market="IBEX",$Y150,IF(Market="UK",$AC150,$AG150))))</f>
        <v>4348</v>
      </c>
      <c r="G150" s="9">
        <f t="shared" si="14"/>
        <v>6.9044879171461452E-4</v>
      </c>
      <c r="H150" s="10">
        <f t="shared" si="10"/>
        <v>105.45998814904912</v>
      </c>
      <c r="I150" s="10">
        <f t="shared" si="11"/>
        <v>77.842036480464543</v>
      </c>
      <c r="J150" s="10">
        <f t="shared" si="12"/>
        <v>-16.697975370486347</v>
      </c>
      <c r="K150" s="15">
        <f t="shared" si="13"/>
        <v>15936.286246933461</v>
      </c>
      <c r="L150" s="57"/>
      <c r="M150" s="30"/>
      <c r="O150" s="61">
        <v>42587</v>
      </c>
      <c r="P150" s="72">
        <v>10214</v>
      </c>
      <c r="Q150" s="36">
        <v>10250</v>
      </c>
      <c r="S150" s="61">
        <v>42585</v>
      </c>
      <c r="T150" s="72">
        <v>16105</v>
      </c>
      <c r="U150" s="36">
        <v>16180</v>
      </c>
      <c r="W150" s="61">
        <v>42586</v>
      </c>
      <c r="X150" s="72">
        <v>8260.5</v>
      </c>
      <c r="Y150" s="36">
        <v>8318</v>
      </c>
      <c r="AA150" s="61">
        <v>42586</v>
      </c>
      <c r="AB150" s="72">
        <v>6583</v>
      </c>
      <c r="AC150" s="36">
        <v>6605</v>
      </c>
      <c r="AE150" s="61">
        <v>42586</v>
      </c>
      <c r="AF150" s="72">
        <v>4345</v>
      </c>
      <c r="AG150" s="36">
        <v>4348</v>
      </c>
      <c r="AI150" s="84">
        <v>42587</v>
      </c>
      <c r="AJ150" s="82">
        <v>24234.722553723343</v>
      </c>
      <c r="AK150" s="10">
        <v>13572.878643919781</v>
      </c>
      <c r="AL150" s="10">
        <v>12675.902350217775</v>
      </c>
      <c r="AM150" s="10">
        <v>10790.399424304098</v>
      </c>
      <c r="AN150" s="15">
        <v>15936.286246933461</v>
      </c>
      <c r="AT150" s="11"/>
      <c r="AZ150" s="94"/>
    </row>
    <row r="151" spans="2:52" s="4" customFormat="1" ht="12" customHeight="1" x14ac:dyDescent="0.2">
      <c r="B151" s="28"/>
      <c r="C151" s="38"/>
      <c r="D151" s="61">
        <f>IF(Market="DAX",$O151,IF(Market="FTSEMIB",$S151,IF(Market="IBEX",$W151,IF(Market="UK",$AA151,$AE151))))</f>
        <v>42585</v>
      </c>
      <c r="E151" s="8">
        <f>IF(Market="DAX",$P151,IF(Market="FTSEMIB",$T151,IF(Market="IBEX",$X151,IF(Market="UK",$AB151,$AF151))))</f>
        <v>4321</v>
      </c>
      <c r="F151" s="8">
        <f>IF(Market="DAX",$Q151,IF(Market="FTSEMIB",$U151,IF(Market="IBEX",$Y151,IF(Market="UK",$AC151,$AG151))))</f>
        <v>4321.5</v>
      </c>
      <c r="G151" s="9">
        <f t="shared" si="14"/>
        <v>1.1571395510298542E-4</v>
      </c>
      <c r="H151" s="10">
        <f t="shared" si="10"/>
        <v>93.965291416816541</v>
      </c>
      <c r="I151" s="10">
        <f t="shared" si="11"/>
        <v>89.336733212697126</v>
      </c>
      <c r="J151" s="10">
        <f t="shared" si="12"/>
        <v>-16.697975370486347</v>
      </c>
      <c r="K151" s="15">
        <f t="shared" si="13"/>
        <v>15952.984222303949</v>
      </c>
      <c r="L151" s="57"/>
      <c r="M151" s="30"/>
      <c r="O151" s="61">
        <v>42586</v>
      </c>
      <c r="P151" s="72">
        <v>10164.5</v>
      </c>
      <c r="Q151" s="36">
        <v>10233.5</v>
      </c>
      <c r="S151" s="61">
        <v>42584</v>
      </c>
      <c r="T151" s="72">
        <v>16577</v>
      </c>
      <c r="U151" s="36">
        <v>16535</v>
      </c>
      <c r="W151" s="61">
        <v>42585</v>
      </c>
      <c r="X151" s="72">
        <v>8281.4</v>
      </c>
      <c r="Y151" s="36">
        <v>8320</v>
      </c>
      <c r="AA151" s="61">
        <v>42585</v>
      </c>
      <c r="AB151" s="72">
        <v>6595</v>
      </c>
      <c r="AC151" s="36">
        <v>6606.5</v>
      </c>
      <c r="AE151" s="61">
        <v>42585</v>
      </c>
      <c r="AF151" s="72">
        <v>4321</v>
      </c>
      <c r="AG151" s="36">
        <v>4321.5</v>
      </c>
      <c r="AI151" s="84">
        <v>42586</v>
      </c>
      <c r="AJ151" s="82">
        <v>24169.223461759186</v>
      </c>
      <c r="AK151" s="10">
        <v>13526.092434638413</v>
      </c>
      <c r="AL151" s="10">
        <v>12589.444766437931</v>
      </c>
      <c r="AM151" s="10">
        <v>10740.962712130891</v>
      </c>
      <c r="AN151" s="15">
        <v>15952.984222303949</v>
      </c>
      <c r="AT151" s="11"/>
      <c r="AZ151" s="94"/>
    </row>
    <row r="152" spans="2:52" s="4" customFormat="1" ht="12" customHeight="1" x14ac:dyDescent="0.2">
      <c r="B152" s="28"/>
      <c r="C152" s="38"/>
      <c r="D152" s="61">
        <f>IF(Market="DAX",$O152,IF(Market="FTSEMIB",$S152,IF(Market="IBEX",$W152,IF(Market="UK",$AA152,$AE152))))</f>
        <v>42584</v>
      </c>
      <c r="E152" s="8">
        <f>IF(Market="DAX",$P152,IF(Market="FTSEMIB",$T152,IF(Market="IBEX",$X152,IF(Market="UK",$AB152,$AF152))))</f>
        <v>4327.5</v>
      </c>
      <c r="F152" s="8">
        <f>IF(Market="DAX",$Q152,IF(Market="FTSEMIB",$U152,IF(Market="IBEX",$Y152,IF(Market="UK",$AC152,$AG152))))</f>
        <v>4394</v>
      </c>
      <c r="G152" s="9">
        <f t="shared" si="14"/>
        <v>1.536683997689197E-2</v>
      </c>
      <c r="H152" s="10">
        <f t="shared" si="10"/>
        <v>398.98781185259617</v>
      </c>
      <c r="I152" s="10">
        <f t="shared" si="11"/>
        <v>60.000000000000007</v>
      </c>
      <c r="J152" s="10">
        <f t="shared" si="12"/>
        <v>258.98781185259617</v>
      </c>
      <c r="K152" s="15">
        <f t="shared" si="13"/>
        <v>15969.682197674434</v>
      </c>
      <c r="L152" s="57"/>
      <c r="M152" s="30"/>
      <c r="O152" s="61">
        <v>42585</v>
      </c>
      <c r="P152" s="72">
        <v>10146</v>
      </c>
      <c r="Q152" s="36">
        <v>10129</v>
      </c>
      <c r="S152" s="61">
        <v>42583</v>
      </c>
      <c r="T152" s="72">
        <v>16820</v>
      </c>
      <c r="U152" s="36">
        <v>17075</v>
      </c>
      <c r="W152" s="61">
        <v>42584</v>
      </c>
      <c r="X152" s="72">
        <v>8525.6</v>
      </c>
      <c r="Y152" s="36">
        <v>8497</v>
      </c>
      <c r="AA152" s="61">
        <v>42584</v>
      </c>
      <c r="AB152" s="72">
        <v>6648.5</v>
      </c>
      <c r="AC152" s="36">
        <v>6626.5</v>
      </c>
      <c r="AE152" s="61">
        <v>42584</v>
      </c>
      <c r="AF152" s="72">
        <v>4327.5</v>
      </c>
      <c r="AG152" s="36">
        <v>4394</v>
      </c>
      <c r="AI152" s="84">
        <v>42585</v>
      </c>
      <c r="AJ152" s="82">
        <v>23940.536478513408</v>
      </c>
      <c r="AK152" s="10">
        <v>13521.772383445898</v>
      </c>
      <c r="AL152" s="10">
        <v>12548.982984112872</v>
      </c>
      <c r="AM152" s="10">
        <v>10771.435805085579</v>
      </c>
      <c r="AN152" s="15">
        <v>15969.682197674434</v>
      </c>
      <c r="AT152" s="11"/>
      <c r="AZ152" s="94"/>
    </row>
    <row r="153" spans="2:52" s="4" customFormat="1" ht="12" customHeight="1" x14ac:dyDescent="0.2">
      <c r="B153" s="28"/>
      <c r="C153" s="38"/>
      <c r="D153" s="61">
        <f>IF(Market="DAX",$O153,IF(Market="FTSEMIB",$S153,IF(Market="IBEX",$W153,IF(Market="UK",$AA153,$AE153))))</f>
        <v>42583</v>
      </c>
      <c r="E153" s="8">
        <f>IF(Market="DAX",$P153,IF(Market="FTSEMIB",$T153,IF(Market="IBEX",$X153,IF(Market="UK",$AB153,$AF153))))</f>
        <v>4408.5</v>
      </c>
      <c r="F153" s="8">
        <f>IF(Market="DAX",$Q153,IF(Market="FTSEMIB",$U153,IF(Market="IBEX",$Y153,IF(Market="UK",$AC153,$AG153))))</f>
        <v>4463</v>
      </c>
      <c r="G153" s="9">
        <f t="shared" si="14"/>
        <v>1.2362481569694907E-2</v>
      </c>
      <c r="H153" s="10">
        <f t="shared" si="10"/>
        <v>338.90064370865491</v>
      </c>
      <c r="I153" s="10">
        <f t="shared" si="11"/>
        <v>60.000000000000007</v>
      </c>
      <c r="J153" s="10">
        <f t="shared" si="12"/>
        <v>198.90064370865491</v>
      </c>
      <c r="K153" s="15">
        <f t="shared" si="13"/>
        <v>15710.694385821838</v>
      </c>
      <c r="L153" s="57"/>
      <c r="M153" s="30"/>
      <c r="O153" s="61">
        <v>42584</v>
      </c>
      <c r="P153" s="72">
        <v>10336.5</v>
      </c>
      <c r="Q153" s="36">
        <v>10300</v>
      </c>
      <c r="S153" s="61">
        <v>42580</v>
      </c>
      <c r="T153" s="72">
        <v>16557</v>
      </c>
      <c r="U153" s="36">
        <v>16630</v>
      </c>
      <c r="W153" s="61">
        <v>42583</v>
      </c>
      <c r="X153" s="72">
        <v>8571</v>
      </c>
      <c r="Y153" s="36">
        <v>8668</v>
      </c>
      <c r="AA153" s="61">
        <v>42583</v>
      </c>
      <c r="AB153" s="72">
        <v>6676.5</v>
      </c>
      <c r="AC153" s="36">
        <v>6688</v>
      </c>
      <c r="AE153" s="61">
        <v>42583</v>
      </c>
      <c r="AF153" s="72">
        <v>4408.5</v>
      </c>
      <c r="AG153" s="36">
        <v>4463</v>
      </c>
      <c r="AI153" s="84">
        <v>42584</v>
      </c>
      <c r="AJ153" s="82">
        <v>23961.995705981219</v>
      </c>
      <c r="AK153" s="10">
        <v>13264.914487208276</v>
      </c>
      <c r="AL153" s="10">
        <v>12534.650102594498</v>
      </c>
      <c r="AM153" s="10">
        <v>10723.645307542361</v>
      </c>
      <c r="AN153" s="15">
        <v>15710.694385821838</v>
      </c>
      <c r="AT153" s="11"/>
      <c r="AZ153" s="94"/>
    </row>
    <row r="154" spans="2:52" s="4" customFormat="1" ht="12" customHeight="1" x14ac:dyDescent="0.2">
      <c r="B154" s="28"/>
      <c r="C154" s="38"/>
      <c r="D154" s="61">
        <f>IF(Market="DAX",$O154,IF(Market="FTSEMIB",$S154,IF(Market="IBEX",$W154,IF(Market="UK",$AA154,$AE154))))</f>
        <v>42580</v>
      </c>
      <c r="E154" s="8">
        <f>IF(Market="DAX",$P154,IF(Market="FTSEMIB",$T154,IF(Market="IBEX",$X154,IF(Market="UK",$AB154,$AF154))))</f>
        <v>4439.5</v>
      </c>
      <c r="F154" s="8">
        <f>IF(Market="DAX",$Q154,IF(Market="FTSEMIB",$U154,IF(Market="IBEX",$Y154,IF(Market="UK",$AC154,$AG154))))</f>
        <v>4444</v>
      </c>
      <c r="G154" s="9">
        <f t="shared" si="14"/>
        <v>1.0136276607726096E-3</v>
      </c>
      <c r="H154" s="10">
        <f t="shared" si="10"/>
        <v>111.92356553020902</v>
      </c>
      <c r="I154" s="10">
        <f t="shared" si="11"/>
        <v>71.378459099304649</v>
      </c>
      <c r="J154" s="10">
        <f t="shared" si="12"/>
        <v>-16.697975370486347</v>
      </c>
      <c r="K154" s="15">
        <f t="shared" si="13"/>
        <v>15511.793742113183</v>
      </c>
      <c r="L154" s="57"/>
      <c r="M154" s="30"/>
      <c r="O154" s="61">
        <v>42583</v>
      </c>
      <c r="P154" s="72">
        <v>10326</v>
      </c>
      <c r="Q154" s="36">
        <v>10434</v>
      </c>
      <c r="S154" s="61">
        <v>42579</v>
      </c>
      <c r="T154" s="72">
        <v>16852</v>
      </c>
      <c r="U154" s="36">
        <v>16820</v>
      </c>
      <c r="W154" s="61">
        <v>42580</v>
      </c>
      <c r="X154" s="72">
        <v>8494.9</v>
      </c>
      <c r="Y154" s="36">
        <v>8517</v>
      </c>
      <c r="AA154" s="61">
        <v>42580</v>
      </c>
      <c r="AB154" s="72">
        <v>6684</v>
      </c>
      <c r="AC154" s="36">
        <v>6692</v>
      </c>
      <c r="AE154" s="61">
        <v>42580</v>
      </c>
      <c r="AF154" s="72">
        <v>4439.5</v>
      </c>
      <c r="AG154" s="36">
        <v>4444</v>
      </c>
      <c r="AI154" s="84">
        <v>42583</v>
      </c>
      <c r="AJ154" s="82">
        <v>23896.166523217278</v>
      </c>
      <c r="AK154" s="10">
        <v>13223.086828817974</v>
      </c>
      <c r="AL154" s="10">
        <v>12361.064622682545</v>
      </c>
      <c r="AM154" s="10">
        <v>10755.182694953855</v>
      </c>
      <c r="AN154" s="15">
        <v>15511.793742113183</v>
      </c>
      <c r="AT154" s="11"/>
      <c r="AZ154" s="94"/>
    </row>
    <row r="155" spans="2:52" s="4" customFormat="1" ht="12" customHeight="1" x14ac:dyDescent="0.2">
      <c r="B155" s="28"/>
      <c r="C155" s="38"/>
      <c r="D155" s="61">
        <f>IF(Market="DAX",$O155,IF(Market="FTSEMIB",$S155,IF(Market="IBEX",$W155,IF(Market="UK",$AA155,$AE155))))</f>
        <v>42579</v>
      </c>
      <c r="E155" s="8">
        <f>IF(Market="DAX",$P155,IF(Market="FTSEMIB",$T155,IF(Market="IBEX",$X155,IF(Market="UK",$AB155,$AF155))))</f>
        <v>4421</v>
      </c>
      <c r="F155" s="8">
        <f>IF(Market="DAX",$Q155,IF(Market="FTSEMIB",$U155,IF(Market="IBEX",$Y155,IF(Market="UK",$AC155,$AG155))))</f>
        <v>4442</v>
      </c>
      <c r="G155" s="9">
        <f t="shared" si="14"/>
        <v>4.7500565482922414E-3</v>
      </c>
      <c r="H155" s="10">
        <f t="shared" si="10"/>
        <v>186.65214328060165</v>
      </c>
      <c r="I155" s="10">
        <f t="shared" si="11"/>
        <v>60.000000000000007</v>
      </c>
      <c r="J155" s="10">
        <f t="shared" si="12"/>
        <v>46.652143280601649</v>
      </c>
      <c r="K155" s="15">
        <f t="shared" si="13"/>
        <v>15528.491717483668</v>
      </c>
      <c r="L155" s="57"/>
      <c r="M155" s="30"/>
      <c r="O155" s="61">
        <v>42580</v>
      </c>
      <c r="P155" s="72">
        <v>10295.5</v>
      </c>
      <c r="Q155" s="36">
        <v>10340</v>
      </c>
      <c r="S155" s="61">
        <v>42578</v>
      </c>
      <c r="T155" s="72">
        <v>16702</v>
      </c>
      <c r="U155" s="36">
        <v>16725</v>
      </c>
      <c r="W155" s="61">
        <v>42579</v>
      </c>
      <c r="X155" s="72">
        <v>8644.7000000000007</v>
      </c>
      <c r="Y155" s="36">
        <v>8620</v>
      </c>
      <c r="AA155" s="61">
        <v>42579</v>
      </c>
      <c r="AB155" s="72">
        <v>6694</v>
      </c>
      <c r="AC155" s="36">
        <v>6690</v>
      </c>
      <c r="AE155" s="61">
        <v>42579</v>
      </c>
      <c r="AF155" s="72">
        <v>4421</v>
      </c>
      <c r="AG155" s="36">
        <v>4442</v>
      </c>
      <c r="AI155" s="84">
        <v>42580</v>
      </c>
      <c r="AJ155" s="82">
        <v>23483.944364725732</v>
      </c>
      <c r="AK155" s="10">
        <v>13231.461708205767</v>
      </c>
      <c r="AL155" s="10">
        <v>12361.792574605213</v>
      </c>
      <c r="AM155" s="10">
        <v>10790.503407019411</v>
      </c>
      <c r="AN155" s="15">
        <v>15528.491717483668</v>
      </c>
      <c r="AT155" s="11"/>
      <c r="AZ155" s="94"/>
    </row>
    <row r="156" spans="2:52" s="4" customFormat="1" ht="12" customHeight="1" x14ac:dyDescent="0.2">
      <c r="B156" s="28"/>
      <c r="C156" s="38"/>
      <c r="D156" s="61">
        <f>IF(Market="DAX",$O156,IF(Market="FTSEMIB",$S156,IF(Market="IBEX",$W156,IF(Market="UK",$AA156,$AE156))))</f>
        <v>42578</v>
      </c>
      <c r="E156" s="8">
        <f>IF(Market="DAX",$P156,IF(Market="FTSEMIB",$T156,IF(Market="IBEX",$X156,IF(Market="UK",$AB156,$AF156))))</f>
        <v>4446.5</v>
      </c>
      <c r="F156" s="8">
        <f>IF(Market="DAX",$Q156,IF(Market="FTSEMIB",$U156,IF(Market="IBEX",$Y156,IF(Market="UK",$AC156,$AG156))))</f>
        <v>4410</v>
      </c>
      <c r="G156" s="9">
        <f t="shared" si="14"/>
        <v>-8.2087034746429772E-3</v>
      </c>
      <c r="H156" s="10">
        <f t="shared" si="10"/>
        <v>60.000000000000007</v>
      </c>
      <c r="I156" s="10">
        <f t="shared" si="11"/>
        <v>255.82508180761633</v>
      </c>
      <c r="J156" s="10">
        <f t="shared" si="12"/>
        <v>115.82508180761636</v>
      </c>
      <c r="K156" s="15">
        <f t="shared" si="13"/>
        <v>15481.839574203066</v>
      </c>
      <c r="L156" s="57"/>
      <c r="M156" s="30"/>
      <c r="O156" s="61">
        <v>42579</v>
      </c>
      <c r="P156" s="72">
        <v>10307.5</v>
      </c>
      <c r="Q156" s="36">
        <v>10305.5</v>
      </c>
      <c r="S156" s="61">
        <v>42577</v>
      </c>
      <c r="T156" s="72">
        <v>16671</v>
      </c>
      <c r="U156" s="36">
        <v>16695</v>
      </c>
      <c r="W156" s="61">
        <v>42578</v>
      </c>
      <c r="X156" s="72">
        <v>8553.1</v>
      </c>
      <c r="Y156" s="36">
        <v>8578</v>
      </c>
      <c r="AA156" s="61">
        <v>42578</v>
      </c>
      <c r="AB156" s="72">
        <v>6678.5</v>
      </c>
      <c r="AC156" s="36">
        <v>6685.5</v>
      </c>
      <c r="AE156" s="61">
        <v>42578</v>
      </c>
      <c r="AF156" s="72">
        <v>4446.5</v>
      </c>
      <c r="AG156" s="36">
        <v>4410</v>
      </c>
      <c r="AI156" s="84">
        <v>42579</v>
      </c>
      <c r="AJ156" s="82">
        <v>23378.560142317634</v>
      </c>
      <c r="AK156" s="10">
        <v>13244.166843197825</v>
      </c>
      <c r="AL156" s="10">
        <v>12357.406905068019</v>
      </c>
      <c r="AM156" s="10">
        <v>10825.824119084966</v>
      </c>
      <c r="AN156" s="15">
        <v>15481.839574203066</v>
      </c>
      <c r="AT156" s="11"/>
      <c r="AZ156" s="94"/>
    </row>
    <row r="157" spans="2:52" s="4" customFormat="1" ht="12" customHeight="1" x14ac:dyDescent="0.2">
      <c r="B157" s="28"/>
      <c r="C157" s="38"/>
      <c r="D157" s="61">
        <f>IF(Market="DAX",$O157,IF(Market="FTSEMIB",$S157,IF(Market="IBEX",$W157,IF(Market="UK",$AA157,$AE157))))</f>
        <v>42577</v>
      </c>
      <c r="E157" s="8">
        <f>IF(Market="DAX",$P157,IF(Market="FTSEMIB",$T157,IF(Market="IBEX",$X157,IF(Market="UK",$AB157,$AF157))))</f>
        <v>4394.5</v>
      </c>
      <c r="F157" s="8">
        <f>IF(Market="DAX",$Q157,IF(Market="FTSEMIB",$U157,IF(Market="IBEX",$Y157,IF(Market="UK",$AC157,$AG157))))</f>
        <v>4393.5</v>
      </c>
      <c r="G157" s="9">
        <f t="shared" si="14"/>
        <v>-2.2755717373990216E-4</v>
      </c>
      <c r="H157" s="10">
        <f t="shared" si="10"/>
        <v>87.099868839958788</v>
      </c>
      <c r="I157" s="10">
        <f t="shared" si="11"/>
        <v>96.20215578955488</v>
      </c>
      <c r="J157" s="10">
        <f t="shared" si="12"/>
        <v>-16.697975370486347</v>
      </c>
      <c r="K157" s="15">
        <f t="shared" si="13"/>
        <v>15366.01449239545</v>
      </c>
      <c r="L157" s="57"/>
      <c r="M157" s="30"/>
      <c r="O157" s="61">
        <v>42578</v>
      </c>
      <c r="P157" s="72">
        <v>10246.5</v>
      </c>
      <c r="Q157" s="36">
        <v>10282</v>
      </c>
      <c r="S157" s="61">
        <v>42576</v>
      </c>
      <c r="T157" s="72">
        <v>16755</v>
      </c>
      <c r="U157" s="36">
        <v>16755</v>
      </c>
      <c r="W157" s="61">
        <v>42577</v>
      </c>
      <c r="X157" s="72">
        <v>8546.7999999999993</v>
      </c>
      <c r="Y157" s="36">
        <v>8558</v>
      </c>
      <c r="AA157" s="61">
        <v>42577</v>
      </c>
      <c r="AB157" s="72">
        <v>6654</v>
      </c>
      <c r="AC157" s="36">
        <v>6662</v>
      </c>
      <c r="AE157" s="61">
        <v>42577</v>
      </c>
      <c r="AF157" s="72">
        <v>4394.5</v>
      </c>
      <c r="AG157" s="36">
        <v>4393.5</v>
      </c>
      <c r="AI157" s="84">
        <v>42578</v>
      </c>
      <c r="AJ157" s="82">
        <v>23400.019369785445</v>
      </c>
      <c r="AK157" s="10">
        <v>13256.871978189884</v>
      </c>
      <c r="AL157" s="10">
        <v>12351.941572325499</v>
      </c>
      <c r="AM157" s="10">
        <v>10861.144831150521</v>
      </c>
      <c r="AN157" s="15">
        <v>15366.01449239545</v>
      </c>
      <c r="AT157" s="11"/>
      <c r="AZ157" s="94"/>
    </row>
    <row r="158" spans="2:52" s="4" customFormat="1" ht="12" customHeight="1" x14ac:dyDescent="0.2">
      <c r="B158" s="28"/>
      <c r="C158" s="38"/>
      <c r="D158" s="61">
        <f>IF(Market="DAX",$O158,IF(Market="FTSEMIB",$S158,IF(Market="IBEX",$W158,IF(Market="UK",$AA158,$AE158))))</f>
        <v>42576</v>
      </c>
      <c r="E158" s="8">
        <f>IF(Market="DAX",$P158,IF(Market="FTSEMIB",$T158,IF(Market="IBEX",$X158,IF(Market="UK",$AB158,$AF158))))</f>
        <v>4386.5</v>
      </c>
      <c r="F158" s="8">
        <f>IF(Market="DAX",$Q158,IF(Market="FTSEMIB",$U158,IF(Market="IBEX",$Y158,IF(Market="UK",$AC158,$AG158))))</f>
        <v>4375.5</v>
      </c>
      <c r="G158" s="9">
        <f t="shared" si="14"/>
        <v>-2.5076940613245184E-3</v>
      </c>
      <c r="H158" s="10">
        <f t="shared" si="10"/>
        <v>60.000000000000007</v>
      </c>
      <c r="I158" s="10">
        <f t="shared" si="11"/>
        <v>141.8048935412472</v>
      </c>
      <c r="J158" s="10">
        <f t="shared" si="12"/>
        <v>1.8048935412471963</v>
      </c>
      <c r="K158" s="15">
        <f t="shared" si="13"/>
        <v>15382.712467765936</v>
      </c>
      <c r="L158" s="57"/>
      <c r="M158" s="30"/>
      <c r="O158" s="61">
        <v>42577</v>
      </c>
      <c r="P158" s="72">
        <v>10177.5</v>
      </c>
      <c r="Q158" s="36">
        <v>10210.5</v>
      </c>
      <c r="S158" s="61">
        <v>42573</v>
      </c>
      <c r="T158" s="72">
        <v>16798</v>
      </c>
      <c r="U158" s="36">
        <v>16715</v>
      </c>
      <c r="W158" s="61">
        <v>42576</v>
      </c>
      <c r="X158" s="72">
        <v>8578.6</v>
      </c>
      <c r="Y158" s="36">
        <v>8578</v>
      </c>
      <c r="AA158" s="61">
        <v>42576</v>
      </c>
      <c r="AB158" s="72">
        <v>6674.5</v>
      </c>
      <c r="AC158" s="36">
        <v>6682.5</v>
      </c>
      <c r="AE158" s="61">
        <v>42576</v>
      </c>
      <c r="AF158" s="72">
        <v>4386.5</v>
      </c>
      <c r="AG158" s="36">
        <v>4375.5</v>
      </c>
      <c r="AI158" s="84">
        <v>42577</v>
      </c>
      <c r="AJ158" s="82">
        <v>23337.519100144538</v>
      </c>
      <c r="AK158" s="10">
        <v>13269.577113181942</v>
      </c>
      <c r="AL158" s="10">
        <v>12377.459913633314</v>
      </c>
      <c r="AM158" s="10">
        <v>10896.465543216076</v>
      </c>
      <c r="AN158" s="15">
        <v>15382.712467765936</v>
      </c>
      <c r="AT158" s="11"/>
      <c r="AZ158" s="94"/>
    </row>
    <row r="159" spans="2:52" s="4" customFormat="1" ht="12" customHeight="1" x14ac:dyDescent="0.2">
      <c r="B159" s="28"/>
      <c r="C159" s="38"/>
      <c r="D159" s="61">
        <f>IF(Market="DAX",$O159,IF(Market="FTSEMIB",$S159,IF(Market="IBEX",$W159,IF(Market="UK",$AA159,$AE159))))</f>
        <v>42573</v>
      </c>
      <c r="E159" s="8">
        <f>IF(Market="DAX",$P159,IF(Market="FTSEMIB",$T159,IF(Market="IBEX",$X159,IF(Market="UK",$AB159,$AF159))))</f>
        <v>4380</v>
      </c>
      <c r="F159" s="8">
        <f>IF(Market="DAX",$Q159,IF(Market="FTSEMIB",$U159,IF(Market="IBEX",$Y159,IF(Market="UK",$AC159,$AG159))))</f>
        <v>4360</v>
      </c>
      <c r="G159" s="9">
        <f t="shared" si="14"/>
        <v>-4.5662100456621002E-3</v>
      </c>
      <c r="H159" s="10">
        <f t="shared" si="10"/>
        <v>60.000000000000007</v>
      </c>
      <c r="I159" s="10">
        <f t="shared" si="11"/>
        <v>182.97521322799881</v>
      </c>
      <c r="J159" s="10">
        <f t="shared" si="12"/>
        <v>42.975213227998807</v>
      </c>
      <c r="K159" s="15">
        <f t="shared" si="13"/>
        <v>15380.907574224688</v>
      </c>
      <c r="L159" s="57"/>
      <c r="M159" s="30"/>
      <c r="O159" s="61">
        <v>42576</v>
      </c>
      <c r="P159" s="72">
        <v>10136.5</v>
      </c>
      <c r="Q159" s="36">
        <v>10117.5</v>
      </c>
      <c r="S159" s="61">
        <v>42572</v>
      </c>
      <c r="T159" s="72">
        <v>16758</v>
      </c>
      <c r="U159" s="36">
        <v>16820</v>
      </c>
      <c r="W159" s="61">
        <v>42573</v>
      </c>
      <c r="X159" s="72">
        <v>8571.7000000000007</v>
      </c>
      <c r="Y159" s="36">
        <v>8543</v>
      </c>
      <c r="AA159" s="61">
        <v>42573</v>
      </c>
      <c r="AB159" s="72">
        <v>6656</v>
      </c>
      <c r="AC159" s="36">
        <v>6640</v>
      </c>
      <c r="AE159" s="61">
        <v>42573</v>
      </c>
      <c r="AF159" s="72">
        <v>4380</v>
      </c>
      <c r="AG159" s="36">
        <v>4360</v>
      </c>
      <c r="AI159" s="84">
        <v>42576</v>
      </c>
      <c r="AJ159" s="82">
        <v>23286.126385212268</v>
      </c>
      <c r="AK159" s="10">
        <v>13217.108392429371</v>
      </c>
      <c r="AL159" s="10">
        <v>12402.97825494113</v>
      </c>
      <c r="AM159" s="10">
        <v>10931.786255281631</v>
      </c>
      <c r="AN159" s="15">
        <v>15380.907574224688</v>
      </c>
      <c r="AT159" s="11"/>
      <c r="AZ159" s="94"/>
    </row>
    <row r="160" spans="2:52" s="4" customFormat="1" ht="12" customHeight="1" x14ac:dyDescent="0.2">
      <c r="B160" s="28"/>
      <c r="C160" s="38"/>
      <c r="D160" s="61">
        <f>IF(Market="DAX",$O160,IF(Market="FTSEMIB",$S160,IF(Market="IBEX",$W160,IF(Market="UK",$AA160,$AE160))))</f>
        <v>42572</v>
      </c>
      <c r="E160" s="8">
        <f>IF(Market="DAX",$P160,IF(Market="FTSEMIB",$T160,IF(Market="IBEX",$X160,IF(Market="UK",$AB160,$AF160))))</f>
        <v>4379</v>
      </c>
      <c r="F160" s="8">
        <f>IF(Market="DAX",$Q160,IF(Market="FTSEMIB",$U160,IF(Market="IBEX",$Y160,IF(Market="UK",$AC160,$AG160))))</f>
        <v>4372.5</v>
      </c>
      <c r="G160" s="9">
        <f t="shared" si="14"/>
        <v>-1.4843571591687599E-3</v>
      </c>
      <c r="H160" s="10">
        <f t="shared" si="10"/>
        <v>61.963869131381642</v>
      </c>
      <c r="I160" s="10">
        <f t="shared" si="11"/>
        <v>121.33815549813204</v>
      </c>
      <c r="J160" s="10">
        <f t="shared" si="12"/>
        <v>-16.697975370486319</v>
      </c>
      <c r="K160" s="15">
        <f t="shared" si="13"/>
        <v>15337.932360996689</v>
      </c>
      <c r="L160" s="57"/>
      <c r="M160" s="30"/>
      <c r="O160" s="61">
        <v>42573</v>
      </c>
      <c r="P160" s="72">
        <v>10163.5</v>
      </c>
      <c r="Q160" s="36">
        <v>10107</v>
      </c>
      <c r="S160" s="61">
        <v>42571</v>
      </c>
      <c r="T160" s="72">
        <v>16675</v>
      </c>
      <c r="U160" s="36">
        <v>16770</v>
      </c>
      <c r="W160" s="61">
        <v>42572</v>
      </c>
      <c r="X160" s="72">
        <v>8551.2999999999993</v>
      </c>
      <c r="Y160" s="36">
        <v>8568</v>
      </c>
      <c r="AA160" s="61">
        <v>42572</v>
      </c>
      <c r="AB160" s="72">
        <v>6678.5</v>
      </c>
      <c r="AC160" s="36">
        <v>6651.5</v>
      </c>
      <c r="AE160" s="61">
        <v>42572</v>
      </c>
      <c r="AF160" s="72">
        <v>4379</v>
      </c>
      <c r="AG160" s="36">
        <v>4372.5</v>
      </c>
      <c r="AI160" s="84">
        <v>42573</v>
      </c>
      <c r="AJ160" s="82">
        <v>23303.135286668759</v>
      </c>
      <c r="AK160" s="10">
        <v>13189.466449840666</v>
      </c>
      <c r="AL160" s="10">
        <v>12388.77287947233</v>
      </c>
      <c r="AM160" s="10">
        <v>10929.254303622101</v>
      </c>
      <c r="AN160" s="15">
        <v>15337.932360996689</v>
      </c>
      <c r="AT160" s="11"/>
      <c r="AZ160" s="94"/>
    </row>
    <row r="161" spans="2:52" s="4" customFormat="1" ht="12" customHeight="1" x14ac:dyDescent="0.2">
      <c r="B161" s="28"/>
      <c r="C161" s="38"/>
      <c r="D161" s="61">
        <f>IF(Market="DAX",$O161,IF(Market="FTSEMIB",$S161,IF(Market="IBEX",$W161,IF(Market="UK",$AA161,$AE161))))</f>
        <v>42571</v>
      </c>
      <c r="E161" s="8">
        <f>IF(Market="DAX",$P161,IF(Market="FTSEMIB",$T161,IF(Market="IBEX",$X161,IF(Market="UK",$AB161,$AF161))))</f>
        <v>4378.5</v>
      </c>
      <c r="F161" s="8">
        <f>IF(Market="DAX",$Q161,IF(Market="FTSEMIB",$U161,IF(Market="IBEX",$Y161,IF(Market="UK",$AC161,$AG161))))</f>
        <v>4341</v>
      </c>
      <c r="G161" s="9">
        <f t="shared" si="14"/>
        <v>-8.5645769099006504E-3</v>
      </c>
      <c r="H161" s="10">
        <f t="shared" si="10"/>
        <v>60.000000000000007</v>
      </c>
      <c r="I161" s="10">
        <f t="shared" si="11"/>
        <v>262.9425505127698</v>
      </c>
      <c r="J161" s="10">
        <f t="shared" si="12"/>
        <v>122.9425505127698</v>
      </c>
      <c r="K161" s="15">
        <f t="shared" si="13"/>
        <v>15354.630336367174</v>
      </c>
      <c r="L161" s="57"/>
      <c r="M161" s="30"/>
      <c r="O161" s="61">
        <v>42572</v>
      </c>
      <c r="P161" s="72">
        <v>10135</v>
      </c>
      <c r="Q161" s="36">
        <v>10130</v>
      </c>
      <c r="S161" s="61">
        <v>42570</v>
      </c>
      <c r="T161" s="72">
        <v>16776</v>
      </c>
      <c r="U161" s="36">
        <v>16700</v>
      </c>
      <c r="W161" s="61">
        <v>42571</v>
      </c>
      <c r="X161" s="72">
        <v>8467.5</v>
      </c>
      <c r="Y161" s="36">
        <v>8535</v>
      </c>
      <c r="AA161" s="61">
        <v>42571</v>
      </c>
      <c r="AB161" s="72">
        <v>6642.5</v>
      </c>
      <c r="AC161" s="36">
        <v>6649.5</v>
      </c>
      <c r="AE161" s="61">
        <v>42571</v>
      </c>
      <c r="AF161" s="72">
        <v>4378.5</v>
      </c>
      <c r="AG161" s="36">
        <v>4341</v>
      </c>
      <c r="AI161" s="84">
        <v>42572</v>
      </c>
      <c r="AJ161" s="82">
        <v>23135.909471662566</v>
      </c>
      <c r="AK161" s="10">
        <v>13121.875988850938</v>
      </c>
      <c r="AL161" s="10">
        <v>12402.473661343243</v>
      </c>
      <c r="AM161" s="10">
        <v>10844.773460283763</v>
      </c>
      <c r="AN161" s="15">
        <v>15354.630336367174</v>
      </c>
      <c r="AT161" s="11"/>
      <c r="AZ161" s="94"/>
    </row>
    <row r="162" spans="2:52" s="4" customFormat="1" ht="12" customHeight="1" x14ac:dyDescent="0.2">
      <c r="B162" s="28"/>
      <c r="C162" s="38"/>
      <c r="D162" s="61">
        <f>IF(Market="DAX",$O162,IF(Market="FTSEMIB",$S162,IF(Market="IBEX",$W162,IF(Market="UK",$AA162,$AE162))))</f>
        <v>42570</v>
      </c>
      <c r="E162" s="8">
        <f>IF(Market="DAX",$P162,IF(Market="FTSEMIB",$T162,IF(Market="IBEX",$X162,IF(Market="UK",$AB162,$AF162))))</f>
        <v>4329.5</v>
      </c>
      <c r="F162" s="8">
        <f>IF(Market="DAX",$Q162,IF(Market="FTSEMIB",$U162,IF(Market="IBEX",$Y162,IF(Market="UK",$AC162,$AG162))))</f>
        <v>4344.5</v>
      </c>
      <c r="G162" s="9">
        <f t="shared" si="14"/>
        <v>3.4646033029218154E-3</v>
      </c>
      <c r="H162" s="10">
        <f t="shared" si="10"/>
        <v>160.94307837319312</v>
      </c>
      <c r="I162" s="10">
        <f t="shared" si="11"/>
        <v>60.000000000000007</v>
      </c>
      <c r="J162" s="10">
        <f t="shared" si="12"/>
        <v>20.943078373193117</v>
      </c>
      <c r="K162" s="15">
        <f t="shared" si="13"/>
        <v>15231.687785854405</v>
      </c>
      <c r="L162" s="57"/>
      <c r="M162" s="30"/>
      <c r="O162" s="61">
        <v>42571</v>
      </c>
      <c r="P162" s="72">
        <v>9973</v>
      </c>
      <c r="Q162" s="36">
        <v>9992</v>
      </c>
      <c r="S162" s="61">
        <v>42569</v>
      </c>
      <c r="T162" s="72">
        <v>16729</v>
      </c>
      <c r="U162" s="36">
        <v>16775</v>
      </c>
      <c r="W162" s="61">
        <v>42570</v>
      </c>
      <c r="X162" s="72">
        <v>8512</v>
      </c>
      <c r="Y162" s="36">
        <v>8482</v>
      </c>
      <c r="AA162" s="61">
        <v>42570</v>
      </c>
      <c r="AB162" s="72">
        <v>6652.5</v>
      </c>
      <c r="AC162" s="36">
        <v>6651</v>
      </c>
      <c r="AE162" s="61">
        <v>42570</v>
      </c>
      <c r="AF162" s="72">
        <v>4329.5</v>
      </c>
      <c r="AG162" s="36">
        <v>4344.5</v>
      </c>
      <c r="AI162" s="84">
        <v>42571</v>
      </c>
      <c r="AJ162" s="82">
        <v>23157.368699130377</v>
      </c>
      <c r="AK162" s="10">
        <v>13077.622929260653</v>
      </c>
      <c r="AL162" s="10">
        <v>12295.799705336389</v>
      </c>
      <c r="AM162" s="10">
        <v>10880.094172349318</v>
      </c>
      <c r="AN162" s="15">
        <v>15231.687785854405</v>
      </c>
      <c r="AT162" s="11"/>
      <c r="AZ162" s="94"/>
    </row>
    <row r="163" spans="2:52" s="4" customFormat="1" ht="12" customHeight="1" x14ac:dyDescent="0.2">
      <c r="B163" s="28"/>
      <c r="C163" s="38"/>
      <c r="D163" s="61">
        <f>IF(Market="DAX",$O163,IF(Market="FTSEMIB",$S163,IF(Market="IBEX",$W163,IF(Market="UK",$AA163,$AE163))))</f>
        <v>42569</v>
      </c>
      <c r="E163" s="8">
        <f>IF(Market="DAX",$P163,IF(Market="FTSEMIB",$T163,IF(Market="IBEX",$X163,IF(Market="UK",$AB163,$AF163))))</f>
        <v>4357</v>
      </c>
      <c r="F163" s="8">
        <f>IF(Market="DAX",$Q163,IF(Market="FTSEMIB",$U163,IF(Market="IBEX",$Y163,IF(Market="UK",$AC163,$AG163))))</f>
        <v>4372.5</v>
      </c>
      <c r="G163" s="9">
        <f t="shared" si="14"/>
        <v>3.55749368831765E-3</v>
      </c>
      <c r="H163" s="10">
        <f t="shared" si="10"/>
        <v>162.80088608110981</v>
      </c>
      <c r="I163" s="10">
        <f t="shared" si="11"/>
        <v>60.000000000000007</v>
      </c>
      <c r="J163" s="10">
        <f t="shared" si="12"/>
        <v>22.800886081109809</v>
      </c>
      <c r="K163" s="15">
        <f t="shared" si="13"/>
        <v>15210.744707481212</v>
      </c>
      <c r="L163" s="57"/>
      <c r="M163" s="30"/>
      <c r="O163" s="61">
        <v>42570</v>
      </c>
      <c r="P163" s="72">
        <v>10068.5</v>
      </c>
      <c r="Q163" s="36">
        <v>10020</v>
      </c>
      <c r="S163" s="61">
        <v>42566</v>
      </c>
      <c r="T163" s="72">
        <v>16805</v>
      </c>
      <c r="U163" s="36">
        <v>16710</v>
      </c>
      <c r="W163" s="61">
        <v>42569</v>
      </c>
      <c r="X163" s="72">
        <v>8514.1</v>
      </c>
      <c r="Y163" s="36">
        <v>8532</v>
      </c>
      <c r="AA163" s="61">
        <v>42569</v>
      </c>
      <c r="AB163" s="72">
        <v>6610</v>
      </c>
      <c r="AC163" s="36">
        <v>6622</v>
      </c>
      <c r="AE163" s="61">
        <v>42569</v>
      </c>
      <c r="AF163" s="72">
        <v>4357</v>
      </c>
      <c r="AG163" s="36">
        <v>4372.5</v>
      </c>
      <c r="AI163" s="84">
        <v>42570</v>
      </c>
      <c r="AJ163" s="82">
        <v>23172.841118439334</v>
      </c>
      <c r="AK163" s="10">
        <v>13068.981175518114</v>
      </c>
      <c r="AL163" s="10">
        <v>12278.070154185785</v>
      </c>
      <c r="AM163" s="10">
        <v>10915.414884414873</v>
      </c>
      <c r="AN163" s="15">
        <v>15210.744707481212</v>
      </c>
      <c r="AT163" s="11"/>
      <c r="AZ163" s="94"/>
    </row>
    <row r="164" spans="2:52" s="4" customFormat="1" ht="12" customHeight="1" x14ac:dyDescent="0.2">
      <c r="B164" s="28"/>
      <c r="C164" s="38"/>
      <c r="D164" s="61">
        <f>IF(Market="DAX",$O164,IF(Market="FTSEMIB",$S164,IF(Market="IBEX",$W164,IF(Market="UK",$AA164,$AE164))))</f>
        <v>42566</v>
      </c>
      <c r="E164" s="8">
        <f>IF(Market="DAX",$P164,IF(Market="FTSEMIB",$T164,IF(Market="IBEX",$X164,IF(Market="UK",$AB164,$AF164))))</f>
        <v>4367.5</v>
      </c>
      <c r="F164" s="8">
        <f>IF(Market="DAX",$Q164,IF(Market="FTSEMIB",$U164,IF(Market="IBEX",$Y164,IF(Market="UK",$AC164,$AG164))))</f>
        <v>4360</v>
      </c>
      <c r="G164" s="9">
        <f t="shared" si="14"/>
        <v>-1.7172295363480253E-3</v>
      </c>
      <c r="H164" s="10">
        <f t="shared" si="10"/>
        <v>60.000000000000007</v>
      </c>
      <c r="I164" s="10">
        <f t="shared" si="11"/>
        <v>125.99560304171735</v>
      </c>
      <c r="J164" s="10">
        <f t="shared" si="12"/>
        <v>-14.004396958282655</v>
      </c>
      <c r="K164" s="15">
        <f t="shared" si="13"/>
        <v>15187.943821400102</v>
      </c>
      <c r="L164" s="57"/>
      <c r="M164" s="30"/>
      <c r="O164" s="61">
        <v>42569</v>
      </c>
      <c r="P164" s="72">
        <v>10049.5</v>
      </c>
      <c r="Q164" s="36">
        <v>10085</v>
      </c>
      <c r="S164" s="61">
        <v>42565</v>
      </c>
      <c r="T164" s="72">
        <v>16531</v>
      </c>
      <c r="U164" s="36">
        <v>16690</v>
      </c>
      <c r="W164" s="61">
        <v>42566</v>
      </c>
      <c r="X164" s="72">
        <v>8562</v>
      </c>
      <c r="Y164" s="36">
        <v>8507</v>
      </c>
      <c r="AA164" s="61">
        <v>42566</v>
      </c>
      <c r="AB164" s="72">
        <v>6609</v>
      </c>
      <c r="AC164" s="36">
        <v>6605.5</v>
      </c>
      <c r="AE164" s="61">
        <v>42566</v>
      </c>
      <c r="AF164" s="72">
        <v>4367.5</v>
      </c>
      <c r="AG164" s="36">
        <v>4360</v>
      </c>
      <c r="AI164" s="84">
        <v>42569</v>
      </c>
      <c r="AJ164" s="82">
        <v>23042.720555880842</v>
      </c>
      <c r="AK164" s="10">
        <v>13002.272154201291</v>
      </c>
      <c r="AL164" s="10">
        <v>12288.781427821805</v>
      </c>
      <c r="AM164" s="10">
        <v>10942.303682202568</v>
      </c>
      <c r="AN164" s="15">
        <v>15187.943821400102</v>
      </c>
      <c r="AT164" s="11"/>
      <c r="AZ164" s="94"/>
    </row>
    <row r="165" spans="2:52" s="4" customFormat="1" ht="12" customHeight="1" x14ac:dyDescent="0.2">
      <c r="B165" s="28"/>
      <c r="C165" s="38"/>
      <c r="D165" s="61">
        <f>IF(Market="DAX",$O165,IF(Market="FTSEMIB",$S165,IF(Market="IBEX",$W165,IF(Market="UK",$AA165,$AE165))))</f>
        <v>42565</v>
      </c>
      <c r="E165" s="8">
        <f>IF(Market="DAX",$P165,IF(Market="FTSEMIB",$T165,IF(Market="IBEX",$X165,IF(Market="UK",$AB165,$AF165))))</f>
        <v>4385.5</v>
      </c>
      <c r="F165" s="8">
        <f>IF(Market="DAX",$Q165,IF(Market="FTSEMIB",$U165,IF(Market="IBEX",$Y165,IF(Market="UK",$AC165,$AG165))))</f>
        <v>4343</v>
      </c>
      <c r="G165" s="9">
        <f t="shared" si="14"/>
        <v>-9.6910272488883818E-3</v>
      </c>
      <c r="H165" s="10">
        <f t="shared" si="10"/>
        <v>60.000000000000007</v>
      </c>
      <c r="I165" s="10">
        <f t="shared" si="11"/>
        <v>285.47155729252444</v>
      </c>
      <c r="J165" s="10">
        <f t="shared" si="12"/>
        <v>145.47155729252444</v>
      </c>
      <c r="K165" s="15">
        <f t="shared" si="13"/>
        <v>15201.948218358384</v>
      </c>
      <c r="L165" s="57"/>
      <c r="M165" s="30"/>
      <c r="O165" s="61">
        <v>42566</v>
      </c>
      <c r="P165" s="72">
        <v>10071</v>
      </c>
      <c r="Q165" s="36">
        <v>10025</v>
      </c>
      <c r="S165" s="61">
        <v>42564</v>
      </c>
      <c r="T165" s="72">
        <v>16714</v>
      </c>
      <c r="U165" s="36">
        <v>16655</v>
      </c>
      <c r="W165" s="61">
        <v>42565</v>
      </c>
      <c r="X165" s="72">
        <v>8502.7999999999993</v>
      </c>
      <c r="Y165" s="36">
        <v>8562</v>
      </c>
      <c r="AA165" s="61">
        <v>42565</v>
      </c>
      <c r="AB165" s="72">
        <v>6640.5</v>
      </c>
      <c r="AC165" s="36">
        <v>6634.5</v>
      </c>
      <c r="AE165" s="61">
        <v>42565</v>
      </c>
      <c r="AF165" s="72">
        <v>4385.5</v>
      </c>
      <c r="AG165" s="36">
        <v>4343</v>
      </c>
      <c r="AI165" s="84">
        <v>42566</v>
      </c>
      <c r="AJ165" s="82">
        <v>22976.824466843464</v>
      </c>
      <c r="AK165" s="10">
        <v>12856.258863612511</v>
      </c>
      <c r="AL165" s="10">
        <v>12213.06594302138</v>
      </c>
      <c r="AM165" s="10">
        <v>10977.624394268123</v>
      </c>
      <c r="AN165" s="15">
        <v>15201.948218358384</v>
      </c>
      <c r="AT165" s="11"/>
      <c r="AZ165" s="94"/>
    </row>
    <row r="166" spans="2:52" s="4" customFormat="1" ht="12" customHeight="1" x14ac:dyDescent="0.2">
      <c r="B166" s="28"/>
      <c r="C166" s="38"/>
      <c r="D166" s="61">
        <f>IF(Market="DAX",$O166,IF(Market="FTSEMIB",$S166,IF(Market="IBEX",$W166,IF(Market="UK",$AA166,$AE166))))</f>
        <v>42564</v>
      </c>
      <c r="E166" s="8">
        <f>IF(Market="DAX",$P166,IF(Market="FTSEMIB",$T166,IF(Market="IBEX",$X166,IF(Market="UK",$AB166,$AF166))))</f>
        <v>4335.5</v>
      </c>
      <c r="F166" s="8">
        <f>IF(Market="DAX",$Q166,IF(Market="FTSEMIB",$U166,IF(Market="IBEX",$Y166,IF(Market="UK",$AC166,$AG166))))</f>
        <v>4318.5</v>
      </c>
      <c r="G166" s="9">
        <f t="shared" si="14"/>
        <v>-3.9211163648944754E-3</v>
      </c>
      <c r="H166" s="10">
        <f t="shared" si="10"/>
        <v>60.000000000000007</v>
      </c>
      <c r="I166" s="10">
        <f t="shared" si="11"/>
        <v>170.07333961264632</v>
      </c>
      <c r="J166" s="10">
        <f t="shared" si="12"/>
        <v>30.073339612646322</v>
      </c>
      <c r="K166" s="15">
        <f t="shared" si="13"/>
        <v>15056.476661065859</v>
      </c>
      <c r="L166" s="57"/>
      <c r="M166" s="30"/>
      <c r="O166" s="61">
        <v>42565</v>
      </c>
      <c r="P166" s="72">
        <v>9942</v>
      </c>
      <c r="Q166" s="36">
        <v>9940</v>
      </c>
      <c r="S166" s="61">
        <v>42563</v>
      </c>
      <c r="T166" s="72">
        <v>16237</v>
      </c>
      <c r="U166" s="36">
        <v>16260</v>
      </c>
      <c r="W166" s="61">
        <v>42564</v>
      </c>
      <c r="X166" s="72">
        <v>8506.6</v>
      </c>
      <c r="Y166" s="36">
        <v>8469</v>
      </c>
      <c r="AA166" s="61">
        <v>42564</v>
      </c>
      <c r="AB166" s="72">
        <v>6624.5</v>
      </c>
      <c r="AC166" s="36">
        <v>6623</v>
      </c>
      <c r="AE166" s="61">
        <v>42564</v>
      </c>
      <c r="AF166" s="72">
        <v>4335.5</v>
      </c>
      <c r="AG166" s="36">
        <v>4318.5</v>
      </c>
      <c r="AI166" s="84">
        <v>42565</v>
      </c>
      <c r="AJ166" s="82">
        <v>22859.175568016552</v>
      </c>
      <c r="AK166" s="10">
        <v>12832.011933681235</v>
      </c>
      <c r="AL166" s="10">
        <v>12126.576866039213</v>
      </c>
      <c r="AM166" s="10">
        <v>11012.945106333678</v>
      </c>
      <c r="AN166" s="15">
        <v>15056.476661065859</v>
      </c>
      <c r="AT166" s="11"/>
      <c r="AZ166" s="94"/>
    </row>
    <row r="167" spans="2:52" s="4" customFormat="1" ht="12" customHeight="1" x14ac:dyDescent="0.2">
      <c r="B167" s="28"/>
      <c r="C167" s="38"/>
      <c r="D167" s="61">
        <f>IF(Market="DAX",$O167,IF(Market="FTSEMIB",$S167,IF(Market="IBEX",$W167,IF(Market="UK",$AA167,$AE167))))</f>
        <v>42563</v>
      </c>
      <c r="E167" s="8">
        <f>IF(Market="DAX",$P167,IF(Market="FTSEMIB",$T167,IF(Market="IBEX",$X167,IF(Market="UK",$AB167,$AF167))))</f>
        <v>4331</v>
      </c>
      <c r="F167" s="8">
        <f>IF(Market="DAX",$Q167,IF(Market="FTSEMIB",$U167,IF(Market="IBEX",$Y167,IF(Market="UK",$AC167,$AG167))))</f>
        <v>4255</v>
      </c>
      <c r="G167" s="9">
        <f t="shared" si="14"/>
        <v>-1.7547910413299467E-2</v>
      </c>
      <c r="H167" s="10">
        <f t="shared" si="10"/>
        <v>60.000000000000007</v>
      </c>
      <c r="I167" s="10">
        <f t="shared" si="11"/>
        <v>442.60922058074613</v>
      </c>
      <c r="J167" s="10">
        <f t="shared" si="12"/>
        <v>302.60922058074613</v>
      </c>
      <c r="K167" s="15">
        <f t="shared" si="13"/>
        <v>15026.403321453212</v>
      </c>
      <c r="L167" s="57"/>
      <c r="M167" s="30"/>
      <c r="O167" s="61">
        <v>42564</v>
      </c>
      <c r="P167" s="72">
        <v>9964.5</v>
      </c>
      <c r="Q167" s="36">
        <v>9929.5</v>
      </c>
      <c r="S167" s="61">
        <v>42562</v>
      </c>
      <c r="T167" s="72">
        <v>16049</v>
      </c>
      <c r="U167" s="36">
        <v>16180</v>
      </c>
      <c r="W167" s="61">
        <v>42563</v>
      </c>
      <c r="X167" s="72">
        <v>8304</v>
      </c>
      <c r="Y167" s="36">
        <v>8307</v>
      </c>
      <c r="AA167" s="61">
        <v>42563</v>
      </c>
      <c r="AB167" s="72">
        <v>6630.5</v>
      </c>
      <c r="AC167" s="36">
        <v>6618</v>
      </c>
      <c r="AE167" s="61">
        <v>42563</v>
      </c>
      <c r="AF167" s="72">
        <v>4331</v>
      </c>
      <c r="AG167" s="36">
        <v>4255</v>
      </c>
      <c r="AI167" s="84">
        <v>42564</v>
      </c>
      <c r="AJ167" s="82">
        <v>22880.634795484362</v>
      </c>
      <c r="AK167" s="10">
        <v>12844.717068673293</v>
      </c>
      <c r="AL167" s="10">
        <v>12090.9340899694</v>
      </c>
      <c r="AM167" s="10">
        <v>11048.265818399233</v>
      </c>
      <c r="AN167" s="15">
        <v>15026.403321453212</v>
      </c>
      <c r="AT167" s="11"/>
      <c r="AZ167" s="94"/>
    </row>
    <row r="168" spans="2:52" s="4" customFormat="1" ht="12" customHeight="1" x14ac:dyDescent="0.2">
      <c r="B168" s="28"/>
      <c r="C168" s="38"/>
      <c r="D168" s="61">
        <f>IF(Market="DAX",$O168,IF(Market="FTSEMIB",$S168,IF(Market="IBEX",$W168,IF(Market="UK",$AA168,$AE168))))</f>
        <v>42562</v>
      </c>
      <c r="E168" s="8">
        <f>IF(Market="DAX",$P168,IF(Market="FTSEMIB",$T168,IF(Market="IBEX",$X168,IF(Market="UK",$AB168,$AF168))))</f>
        <v>4264.5</v>
      </c>
      <c r="F168" s="8">
        <f>IF(Market="DAX",$Q168,IF(Market="FTSEMIB",$U168,IF(Market="IBEX",$Y168,IF(Market="UK",$AC168,$AG168))))</f>
        <v>4218</v>
      </c>
      <c r="G168" s="9">
        <f t="shared" si="14"/>
        <v>-1.0903974674639466E-2</v>
      </c>
      <c r="H168" s="10">
        <f t="shared" si="10"/>
        <v>60.000000000000007</v>
      </c>
      <c r="I168" s="10">
        <f t="shared" si="11"/>
        <v>309.73050580754614</v>
      </c>
      <c r="J168" s="10">
        <f t="shared" si="12"/>
        <v>169.73050580754614</v>
      </c>
      <c r="K168" s="15">
        <f t="shared" si="13"/>
        <v>14723.794100872467</v>
      </c>
      <c r="L168" s="57"/>
      <c r="M168" s="30"/>
      <c r="O168" s="61">
        <v>42563</v>
      </c>
      <c r="P168" s="72">
        <v>9822.5</v>
      </c>
      <c r="Q168" s="36">
        <v>9798.5</v>
      </c>
      <c r="S168" s="61">
        <v>42559</v>
      </c>
      <c r="T168" s="72">
        <v>15423</v>
      </c>
      <c r="U168" s="36">
        <v>15330</v>
      </c>
      <c r="W168" s="61">
        <v>42562</v>
      </c>
      <c r="X168" s="72">
        <v>8182</v>
      </c>
      <c r="Y168" s="36">
        <v>8257</v>
      </c>
      <c r="AA168" s="61">
        <v>42562</v>
      </c>
      <c r="AB168" s="72">
        <v>6549</v>
      </c>
      <c r="AC168" s="36">
        <v>6553</v>
      </c>
      <c r="AE168" s="61">
        <v>42562</v>
      </c>
      <c r="AF168" s="72">
        <v>4264.5</v>
      </c>
      <c r="AG168" s="36">
        <v>4218</v>
      </c>
      <c r="AI168" s="84">
        <v>42563</v>
      </c>
      <c r="AJ168" s="82">
        <v>22815.740945923571</v>
      </c>
      <c r="AK168" s="10">
        <v>12727.81958943744</v>
      </c>
      <c r="AL168" s="10">
        <v>12116.452431277216</v>
      </c>
      <c r="AM168" s="10">
        <v>11071.66480651104</v>
      </c>
      <c r="AN168" s="15">
        <v>14723.794100872467</v>
      </c>
      <c r="AT168" s="11"/>
      <c r="AZ168" s="94"/>
    </row>
    <row r="169" spans="2:52" s="4" customFormat="1" ht="12" customHeight="1" x14ac:dyDescent="0.2">
      <c r="B169" s="28"/>
      <c r="C169" s="38"/>
      <c r="D169" s="61">
        <f>IF(Market="DAX",$O169,IF(Market="FTSEMIB",$S169,IF(Market="IBEX",$W169,IF(Market="UK",$AA169,$AE169))))</f>
        <v>42559</v>
      </c>
      <c r="E169" s="8">
        <f>IF(Market="DAX",$P169,IF(Market="FTSEMIB",$T169,IF(Market="IBEX",$X169,IF(Market="UK",$AB169,$AF169))))</f>
        <v>4190.5</v>
      </c>
      <c r="F169" s="8">
        <f>IF(Market="DAX",$Q169,IF(Market="FTSEMIB",$U169,IF(Market="IBEX",$Y169,IF(Market="UK",$AC169,$AG169))))</f>
        <v>4105</v>
      </c>
      <c r="G169" s="9">
        <f t="shared" si="14"/>
        <v>-2.0403293163107027E-2</v>
      </c>
      <c r="H169" s="10">
        <f t="shared" si="10"/>
        <v>60.000000000000007</v>
      </c>
      <c r="I169" s="10">
        <f t="shared" si="11"/>
        <v>499.71687557689728</v>
      </c>
      <c r="J169" s="10">
        <f t="shared" si="12"/>
        <v>359.71687557689734</v>
      </c>
      <c r="K169" s="15">
        <f t="shared" si="13"/>
        <v>14554.063595064921</v>
      </c>
      <c r="L169" s="57"/>
      <c r="M169" s="30"/>
      <c r="O169" s="61">
        <v>42562</v>
      </c>
      <c r="P169" s="72">
        <v>9629.5</v>
      </c>
      <c r="Q169" s="36">
        <v>9712</v>
      </c>
      <c r="S169" s="61">
        <v>42558</v>
      </c>
      <c r="T169" s="72">
        <v>15452</v>
      </c>
      <c r="U169" s="36">
        <v>15565</v>
      </c>
      <c r="W169" s="61">
        <v>42559</v>
      </c>
      <c r="X169" s="72">
        <v>8008.8</v>
      </c>
      <c r="Y169" s="36">
        <v>7980</v>
      </c>
      <c r="AA169" s="61">
        <v>42559</v>
      </c>
      <c r="AB169" s="72">
        <v>6490.5</v>
      </c>
      <c r="AC169" s="36">
        <v>6481</v>
      </c>
      <c r="AE169" s="61">
        <v>42559</v>
      </c>
      <c r="AF169" s="72">
        <v>4190.5</v>
      </c>
      <c r="AG169" s="36">
        <v>4105</v>
      </c>
      <c r="AI169" s="84">
        <v>42562</v>
      </c>
      <c r="AJ169" s="82">
        <v>22804.302068947374</v>
      </c>
      <c r="AK169" s="10">
        <v>12653.573051701025</v>
      </c>
      <c r="AL169" s="10">
        <v>11985.882342581332</v>
      </c>
      <c r="AM169" s="10">
        <v>11106.985518576595</v>
      </c>
      <c r="AN169" s="15">
        <v>14554.063595064921</v>
      </c>
      <c r="AT169" s="11"/>
      <c r="AZ169" s="94"/>
    </row>
    <row r="170" spans="2:52" s="4" customFormat="1" ht="12" customHeight="1" x14ac:dyDescent="0.2">
      <c r="B170" s="28"/>
      <c r="C170" s="38"/>
      <c r="D170" s="61">
        <f>IF(Market="DAX",$O170,IF(Market="FTSEMIB",$S170,IF(Market="IBEX",$W170,IF(Market="UK",$AA170,$AE170))))</f>
        <v>42558</v>
      </c>
      <c r="E170" s="8">
        <f>IF(Market="DAX",$P170,IF(Market="FTSEMIB",$T170,IF(Market="IBEX",$X170,IF(Market="UK",$AB170,$AF170))))</f>
        <v>4117</v>
      </c>
      <c r="F170" s="8">
        <f>IF(Market="DAX",$Q170,IF(Market="FTSEMIB",$U170,IF(Market="IBEX",$Y170,IF(Market="UK",$AC170,$AG170))))</f>
        <v>4118.5</v>
      </c>
      <c r="G170" s="9">
        <f t="shared" si="14"/>
        <v>3.6434296818071412E-4</v>
      </c>
      <c r="H170" s="10">
        <f t="shared" si="10"/>
        <v>98.937871678371124</v>
      </c>
      <c r="I170" s="10">
        <f t="shared" si="11"/>
        <v>84.364152951142557</v>
      </c>
      <c r="J170" s="10">
        <f t="shared" si="12"/>
        <v>-16.697975370486319</v>
      </c>
      <c r="K170" s="15">
        <f t="shared" si="13"/>
        <v>14194.346719488023</v>
      </c>
      <c r="L170" s="57"/>
      <c r="M170" s="30"/>
      <c r="O170" s="61">
        <v>42559</v>
      </c>
      <c r="P170" s="72">
        <v>9413</v>
      </c>
      <c r="Q170" s="36">
        <v>9382.5</v>
      </c>
      <c r="S170" s="61">
        <v>42557</v>
      </c>
      <c r="T170" s="72">
        <v>15765</v>
      </c>
      <c r="U170" s="36">
        <v>15670</v>
      </c>
      <c r="W170" s="61">
        <v>42558</v>
      </c>
      <c r="X170" s="72">
        <v>7914.4</v>
      </c>
      <c r="Y170" s="36">
        <v>7990</v>
      </c>
      <c r="AA170" s="61">
        <v>42558</v>
      </c>
      <c r="AB170" s="72">
        <v>6415.5</v>
      </c>
      <c r="AC170" s="36">
        <v>6482.5</v>
      </c>
      <c r="AE170" s="61">
        <v>42558</v>
      </c>
      <c r="AF170" s="72">
        <v>4117</v>
      </c>
      <c r="AG170" s="36">
        <v>4118.5</v>
      </c>
      <c r="AI170" s="84">
        <v>42559</v>
      </c>
      <c r="AJ170" s="82">
        <v>22486.660531531168</v>
      </c>
      <c r="AK170" s="10">
        <v>12553.66623529853</v>
      </c>
      <c r="AL170" s="10">
        <v>11966.720626210965</v>
      </c>
      <c r="AM170" s="10">
        <v>11142.306230642151</v>
      </c>
      <c r="AN170" s="15">
        <v>14194.346719488023</v>
      </c>
      <c r="AT170" s="11"/>
      <c r="AZ170" s="94"/>
    </row>
    <row r="171" spans="2:52" s="4" customFormat="1" ht="12" customHeight="1" x14ac:dyDescent="0.2">
      <c r="B171" s="28"/>
      <c r="C171" s="38"/>
      <c r="D171" s="61">
        <f>IF(Market="DAX",$O171,IF(Market="FTSEMIB",$S171,IF(Market="IBEX",$W171,IF(Market="UK",$AA171,$AE171))))</f>
        <v>42557</v>
      </c>
      <c r="E171" s="8">
        <f>IF(Market="DAX",$P171,IF(Market="FTSEMIB",$T171,IF(Market="IBEX",$X171,IF(Market="UK",$AB171,$AF171))))</f>
        <v>4085</v>
      </c>
      <c r="F171" s="8">
        <f>IF(Market="DAX",$Q171,IF(Market="FTSEMIB",$U171,IF(Market="IBEX",$Y171,IF(Market="UK",$AC171,$AG171))))</f>
        <v>4133</v>
      </c>
      <c r="G171" s="9">
        <f t="shared" si="14"/>
        <v>1.1750305997552019E-2</v>
      </c>
      <c r="H171" s="10">
        <f t="shared" si="10"/>
        <v>326.65713226579715</v>
      </c>
      <c r="I171" s="10">
        <f t="shared" si="11"/>
        <v>60.000000000000007</v>
      </c>
      <c r="J171" s="10">
        <f t="shared" si="12"/>
        <v>186.65713226579715</v>
      </c>
      <c r="K171" s="15">
        <f t="shared" si="13"/>
        <v>14211.044694858509</v>
      </c>
      <c r="L171" s="57"/>
      <c r="M171" s="30"/>
      <c r="O171" s="61">
        <v>42558</v>
      </c>
      <c r="P171" s="72">
        <v>9358.5</v>
      </c>
      <c r="Q171" s="36">
        <v>9425</v>
      </c>
      <c r="S171" s="61">
        <v>42556</v>
      </c>
      <c r="T171" s="72">
        <v>16012</v>
      </c>
      <c r="U171" s="36">
        <v>15900</v>
      </c>
      <c r="W171" s="61">
        <v>42557</v>
      </c>
      <c r="X171" s="72">
        <v>8062</v>
      </c>
      <c r="Y171" s="36">
        <v>8014</v>
      </c>
      <c r="AA171" s="61">
        <v>42557</v>
      </c>
      <c r="AB171" s="72">
        <v>6500.5</v>
      </c>
      <c r="AC171" s="36">
        <v>6496.5</v>
      </c>
      <c r="AE171" s="61">
        <v>42557</v>
      </c>
      <c r="AF171" s="72">
        <v>4085</v>
      </c>
      <c r="AG171" s="36">
        <v>4133</v>
      </c>
      <c r="AI171" s="84">
        <v>42558</v>
      </c>
      <c r="AJ171" s="82">
        <v>22435.380159075761</v>
      </c>
      <c r="AK171" s="10">
        <v>12479.498663244924</v>
      </c>
      <c r="AL171" s="10">
        <v>11828.435624217545</v>
      </c>
      <c r="AM171" s="10">
        <v>10737.793724076533</v>
      </c>
      <c r="AN171" s="15">
        <v>14211.044694858509</v>
      </c>
      <c r="AT171" s="11"/>
      <c r="AZ171" s="94"/>
    </row>
    <row r="172" spans="2:52" s="4" customFormat="1" ht="12" customHeight="1" x14ac:dyDescent="0.2">
      <c r="B172" s="28"/>
      <c r="C172" s="38"/>
      <c r="D172" s="61">
        <f>IF(Market="DAX",$O172,IF(Market="FTSEMIB",$S172,IF(Market="IBEX",$W172,IF(Market="UK",$AA172,$AE172))))</f>
        <v>42556</v>
      </c>
      <c r="E172" s="8">
        <f>IF(Market="DAX",$P172,IF(Market="FTSEMIB",$T172,IF(Market="IBEX",$X172,IF(Market="UK",$AB172,$AF172))))</f>
        <v>4162.5</v>
      </c>
      <c r="F172" s="8">
        <f>IF(Market="DAX",$Q172,IF(Market="FTSEMIB",$U172,IF(Market="IBEX",$Y172,IF(Market="UK",$AC172,$AG172))))</f>
        <v>4222.5</v>
      </c>
      <c r="G172" s="9">
        <f t="shared" si="14"/>
        <v>1.4414414414414415E-2</v>
      </c>
      <c r="H172" s="10">
        <f t="shared" si="10"/>
        <v>379.93930060304507</v>
      </c>
      <c r="I172" s="10">
        <f t="shared" si="11"/>
        <v>60.000000000000007</v>
      </c>
      <c r="J172" s="10">
        <f t="shared" si="12"/>
        <v>239.93930060304507</v>
      </c>
      <c r="K172" s="15">
        <f t="shared" si="13"/>
        <v>14024.387562592712</v>
      </c>
      <c r="L172" s="57"/>
      <c r="M172" s="30"/>
      <c r="O172" s="61">
        <v>42557</v>
      </c>
      <c r="P172" s="72">
        <v>9519</v>
      </c>
      <c r="Q172" s="36">
        <v>9438</v>
      </c>
      <c r="S172" s="61">
        <v>42555</v>
      </c>
      <c r="T172" s="72">
        <v>16272</v>
      </c>
      <c r="U172" s="36">
        <v>16335</v>
      </c>
      <c r="W172" s="61">
        <v>42556</v>
      </c>
      <c r="X172" s="72">
        <v>8231.7999999999993</v>
      </c>
      <c r="Y172" s="36">
        <v>8151</v>
      </c>
      <c r="AA172" s="61">
        <v>42556</v>
      </c>
      <c r="AB172" s="72">
        <v>6468.5</v>
      </c>
      <c r="AC172" s="36">
        <v>6509</v>
      </c>
      <c r="AE172" s="61">
        <v>42556</v>
      </c>
      <c r="AF172" s="72">
        <v>4162.5</v>
      </c>
      <c r="AG172" s="36">
        <v>4222.5</v>
      </c>
      <c r="AI172" s="84">
        <v>42557</v>
      </c>
      <c r="AJ172" s="82">
        <v>22190.817792257229</v>
      </c>
      <c r="AK172" s="10">
        <v>12385.956152049972</v>
      </c>
      <c r="AL172" s="10">
        <v>11762.117642800007</v>
      </c>
      <c r="AM172" s="10">
        <v>10773.114436142088</v>
      </c>
      <c r="AN172" s="15">
        <v>14024.387562592712</v>
      </c>
      <c r="AT172" s="11"/>
      <c r="AZ172" s="94"/>
    </row>
    <row r="173" spans="2:52" s="4" customFormat="1" ht="12" customHeight="1" x14ac:dyDescent="0.2">
      <c r="B173" s="28"/>
      <c r="C173" s="38"/>
      <c r="D173" s="61">
        <f>IF(Market="DAX",$O173,IF(Market="FTSEMIB",$S173,IF(Market="IBEX",$W173,IF(Market="UK",$AA173,$AE173))))</f>
        <v>42555</v>
      </c>
      <c r="E173" s="8">
        <f>IF(Market="DAX",$P173,IF(Market="FTSEMIB",$T173,IF(Market="IBEX",$X173,IF(Market="UK",$AB173,$AF173))))</f>
        <v>4233.5</v>
      </c>
      <c r="F173" s="8">
        <f>IF(Market="DAX",$Q173,IF(Market="FTSEMIB",$U173,IF(Market="IBEX",$Y173,IF(Market="UK",$AC173,$AG173))))</f>
        <v>4268.5</v>
      </c>
      <c r="G173" s="9">
        <f t="shared" si="14"/>
        <v>8.2673910475965506E-3</v>
      </c>
      <c r="H173" s="10">
        <f t="shared" si="10"/>
        <v>256.99883326668783</v>
      </c>
      <c r="I173" s="10">
        <f t="shared" si="11"/>
        <v>60.000000000000007</v>
      </c>
      <c r="J173" s="10">
        <f t="shared" si="12"/>
        <v>116.99883326668783</v>
      </c>
      <c r="K173" s="15">
        <f t="shared" si="13"/>
        <v>13784.448261989666</v>
      </c>
      <c r="L173" s="57"/>
      <c r="M173" s="30"/>
      <c r="O173" s="61">
        <v>42556</v>
      </c>
      <c r="P173" s="72">
        <v>9704.5</v>
      </c>
      <c r="Q173" s="36">
        <v>9692.5</v>
      </c>
      <c r="S173" s="61">
        <v>42552</v>
      </c>
      <c r="T173" s="72">
        <v>16191</v>
      </c>
      <c r="U173" s="36">
        <v>16380</v>
      </c>
      <c r="W173" s="61">
        <v>42555</v>
      </c>
      <c r="X173" s="72">
        <v>8227.1</v>
      </c>
      <c r="Y173" s="36">
        <v>8268</v>
      </c>
      <c r="AA173" s="61">
        <v>42555</v>
      </c>
      <c r="AB173" s="72">
        <v>6525</v>
      </c>
      <c r="AC173" s="36">
        <v>6524.5</v>
      </c>
      <c r="AE173" s="61">
        <v>42555</v>
      </c>
      <c r="AF173" s="72">
        <v>4233.5</v>
      </c>
      <c r="AG173" s="36">
        <v>4268.5</v>
      </c>
      <c r="AI173" s="84">
        <v>42556</v>
      </c>
      <c r="AJ173" s="82">
        <v>21876.082546236958</v>
      </c>
      <c r="AK173" s="10">
        <v>12354.875091227417</v>
      </c>
      <c r="AL173" s="10">
        <v>11618.564949706011</v>
      </c>
      <c r="AM173" s="10">
        <v>10577.719215147734</v>
      </c>
      <c r="AN173" s="15">
        <v>13784.448261989666</v>
      </c>
      <c r="AT173" s="11"/>
      <c r="AZ173" s="94"/>
    </row>
    <row r="174" spans="2:52" s="4" customFormat="1" ht="12" customHeight="1" x14ac:dyDescent="0.2">
      <c r="B174" s="28"/>
      <c r="C174" s="38"/>
      <c r="D174" s="61">
        <f>IF(Market="DAX",$O174,IF(Market="FTSEMIB",$S174,IF(Market="IBEX",$W174,IF(Market="UK",$AA174,$AE174))))</f>
        <v>42552</v>
      </c>
      <c r="E174" s="8">
        <f>IF(Market="DAX",$P174,IF(Market="FTSEMIB",$T174,IF(Market="IBEX",$X174,IF(Market="UK",$AB174,$AF174))))</f>
        <v>4270</v>
      </c>
      <c r="F174" s="8">
        <f>IF(Market="DAX",$Q174,IF(Market="FTSEMIB",$U174,IF(Market="IBEX",$Y174,IF(Market="UK",$AC174,$AG174))))</f>
        <v>4260.5</v>
      </c>
      <c r="G174" s="9">
        <f t="shared" si="14"/>
        <v>-2.2248243559718972E-3</v>
      </c>
      <c r="H174" s="10">
        <f t="shared" si="10"/>
        <v>60.000000000000007</v>
      </c>
      <c r="I174" s="10">
        <f t="shared" si="11"/>
        <v>136.14749943419477</v>
      </c>
      <c r="J174" s="10">
        <f t="shared" si="12"/>
        <v>-3.8525005658052294</v>
      </c>
      <c r="K174" s="15">
        <f t="shared" si="13"/>
        <v>13667.449428722979</v>
      </c>
      <c r="L174" s="57"/>
      <c r="M174" s="30"/>
      <c r="O174" s="61">
        <v>42555</v>
      </c>
      <c r="P174" s="72">
        <v>9757</v>
      </c>
      <c r="Q174" s="36">
        <v>9760</v>
      </c>
      <c r="S174" s="61">
        <v>42551</v>
      </c>
      <c r="T174" s="72">
        <v>15935</v>
      </c>
      <c r="U174" s="36">
        <v>15885</v>
      </c>
      <c r="W174" s="61">
        <v>42552</v>
      </c>
      <c r="X174" s="72">
        <v>8127.3</v>
      </c>
      <c r="Y174" s="36">
        <v>8219</v>
      </c>
      <c r="AA174" s="61">
        <v>42552</v>
      </c>
      <c r="AB174" s="72">
        <v>6422.5</v>
      </c>
      <c r="AC174" s="36">
        <v>6501.5</v>
      </c>
      <c r="AE174" s="61">
        <v>42552</v>
      </c>
      <c r="AF174" s="72">
        <v>4270</v>
      </c>
      <c r="AG174" s="36">
        <v>4260.5</v>
      </c>
      <c r="AI174" s="84">
        <v>42555</v>
      </c>
      <c r="AJ174" s="82">
        <v>21897.541773704768</v>
      </c>
      <c r="AK174" s="10">
        <v>12167.764623703992</v>
      </c>
      <c r="AL174" s="10">
        <v>11571.896618567065</v>
      </c>
      <c r="AM174" s="10">
        <v>10613.039927213289</v>
      </c>
      <c r="AN174" s="15">
        <v>13667.449428722979</v>
      </c>
      <c r="AT174" s="11"/>
      <c r="AZ174" s="94"/>
    </row>
    <row r="175" spans="2:52" s="4" customFormat="1" ht="12" customHeight="1" x14ac:dyDescent="0.2">
      <c r="B175" s="28"/>
      <c r="C175" s="38"/>
      <c r="D175" s="61">
        <f>IF(Market="DAX",$O175,IF(Market="FTSEMIB",$S175,IF(Market="IBEX",$W175,IF(Market="UK",$AA175,$AE175))))</f>
        <v>42551</v>
      </c>
      <c r="E175" s="8">
        <f>IF(Market="DAX",$P175,IF(Market="FTSEMIB",$T175,IF(Market="IBEX",$X175,IF(Market="UK",$AB175,$AF175))))</f>
        <v>4234</v>
      </c>
      <c r="F175" s="8">
        <f>IF(Market="DAX",$Q175,IF(Market="FTSEMIB",$U175,IF(Market="IBEX",$Y175,IF(Market="UK",$AC175,$AG175))))</f>
        <v>4186.5</v>
      </c>
      <c r="G175" s="9">
        <f t="shared" si="14"/>
        <v>-1.1218705715635333E-2</v>
      </c>
      <c r="H175" s="10">
        <f t="shared" si="10"/>
        <v>60.000000000000007</v>
      </c>
      <c r="I175" s="10">
        <f t="shared" si="11"/>
        <v>316.02512662746346</v>
      </c>
      <c r="J175" s="10">
        <f t="shared" si="12"/>
        <v>176.02512662746346</v>
      </c>
      <c r="K175" s="15">
        <f t="shared" si="13"/>
        <v>13671.301929288784</v>
      </c>
      <c r="L175" s="57"/>
      <c r="M175" s="30"/>
      <c r="O175" s="61">
        <v>42552</v>
      </c>
      <c r="P175" s="72">
        <v>9668.5</v>
      </c>
      <c r="Q175" s="36">
        <v>9718.5</v>
      </c>
      <c r="S175" s="61">
        <v>42550</v>
      </c>
      <c r="T175" s="72">
        <v>15602</v>
      </c>
      <c r="U175" s="36">
        <v>15845</v>
      </c>
      <c r="W175" s="61">
        <v>42551</v>
      </c>
      <c r="X175" s="72">
        <v>8053</v>
      </c>
      <c r="Y175" s="36">
        <v>8049</v>
      </c>
      <c r="AA175" s="61">
        <v>42551</v>
      </c>
      <c r="AB175" s="72">
        <v>6282.5</v>
      </c>
      <c r="AC175" s="36">
        <v>6296</v>
      </c>
      <c r="AE175" s="61">
        <v>42551</v>
      </c>
      <c r="AF175" s="72">
        <v>4234</v>
      </c>
      <c r="AG175" s="36">
        <v>4186.5</v>
      </c>
      <c r="AI175" s="84">
        <v>42552</v>
      </c>
      <c r="AJ175" s="82">
        <v>21919.001001172579</v>
      </c>
      <c r="AK175" s="10">
        <v>12151.362249248343</v>
      </c>
      <c r="AL175" s="10">
        <v>11398.996591209334</v>
      </c>
      <c r="AM175" s="10">
        <v>10115.674981572263</v>
      </c>
      <c r="AN175" s="15">
        <v>13671.301929288784</v>
      </c>
      <c r="AT175" s="11"/>
      <c r="AZ175" s="94"/>
    </row>
    <row r="176" spans="2:52" s="4" customFormat="1" ht="12" customHeight="1" x14ac:dyDescent="0.2">
      <c r="B176" s="28"/>
      <c r="C176" s="38"/>
      <c r="D176" s="61">
        <f>IF(Market="DAX",$O176,IF(Market="FTSEMIB",$S176,IF(Market="IBEX",$W176,IF(Market="UK",$AA176,$AE176))))</f>
        <v>42550</v>
      </c>
      <c r="E176" s="8">
        <f>IF(Market="DAX",$P176,IF(Market="FTSEMIB",$T176,IF(Market="IBEX",$X176,IF(Market="UK",$AB176,$AF176))))</f>
        <v>4191.5</v>
      </c>
      <c r="F176" s="8">
        <f>IF(Market="DAX",$Q176,IF(Market="FTSEMIB",$U176,IF(Market="IBEX",$Y176,IF(Market="UK",$AC176,$AG176))))</f>
        <v>4128.5</v>
      </c>
      <c r="G176" s="9">
        <f t="shared" si="14"/>
        <v>-1.5030418704521055E-2</v>
      </c>
      <c r="H176" s="10">
        <f t="shared" si="10"/>
        <v>60.000000000000007</v>
      </c>
      <c r="I176" s="10">
        <f t="shared" si="11"/>
        <v>392.25938640517785</v>
      </c>
      <c r="J176" s="10">
        <f t="shared" si="12"/>
        <v>252.25938640517785</v>
      </c>
      <c r="K176" s="15">
        <f t="shared" si="13"/>
        <v>13495.276802661321</v>
      </c>
      <c r="L176" s="57"/>
      <c r="M176" s="30"/>
      <c r="O176" s="61">
        <v>42551</v>
      </c>
      <c r="P176" s="72">
        <v>9587.5</v>
      </c>
      <c r="Q176" s="36">
        <v>9616.5</v>
      </c>
      <c r="S176" s="61">
        <v>42549</v>
      </c>
      <c r="T176" s="72">
        <v>15080</v>
      </c>
      <c r="U176" s="36">
        <v>15465</v>
      </c>
      <c r="W176" s="61">
        <v>42550</v>
      </c>
      <c r="X176" s="72">
        <v>7781.3</v>
      </c>
      <c r="Y176" s="36">
        <v>7900</v>
      </c>
      <c r="AA176" s="61">
        <v>42550</v>
      </c>
      <c r="AB176" s="72">
        <v>6070</v>
      </c>
      <c r="AC176" s="36">
        <v>6137</v>
      </c>
      <c r="AE176" s="61">
        <v>42550</v>
      </c>
      <c r="AF176" s="72">
        <v>4191.5</v>
      </c>
      <c r="AG176" s="36">
        <v>4128.5</v>
      </c>
      <c r="AI176" s="84">
        <v>42551</v>
      </c>
      <c r="AJ176" s="82">
        <v>21771.158964702212</v>
      </c>
      <c r="AK176" s="10">
        <v>11886.21629091435</v>
      </c>
      <c r="AL176" s="10">
        <v>11424.51493251715</v>
      </c>
      <c r="AM176" s="10">
        <v>10125.894032392149</v>
      </c>
      <c r="AN176" s="15">
        <v>13495.276802661321</v>
      </c>
      <c r="AT176" s="11"/>
      <c r="AZ176" s="94"/>
    </row>
    <row r="177" spans="2:52" s="4" customFormat="1" ht="12" customHeight="1" x14ac:dyDescent="0.2">
      <c r="B177" s="28"/>
      <c r="C177" s="38"/>
      <c r="D177" s="61">
        <f>IF(Market="DAX",$O177,IF(Market="FTSEMIB",$S177,IF(Market="IBEX",$W177,IF(Market="UK",$AA177,$AE177))))</f>
        <v>42549</v>
      </c>
      <c r="E177" s="8">
        <f>IF(Market="DAX",$P177,IF(Market="FTSEMIB",$T177,IF(Market="IBEX",$X177,IF(Market="UK",$AB177,$AF177))))</f>
        <v>4085</v>
      </c>
      <c r="F177" s="8">
        <f>IF(Market="DAX",$Q177,IF(Market="FTSEMIB",$U177,IF(Market="IBEX",$Y177,IF(Market="UK",$AC177,$AG177))))</f>
        <v>4045.5</v>
      </c>
      <c r="G177" s="9">
        <f t="shared" si="14"/>
        <v>-9.6695226438188488E-3</v>
      </c>
      <c r="H177" s="10">
        <f t="shared" si="10"/>
        <v>60.000000000000007</v>
      </c>
      <c r="I177" s="10">
        <f t="shared" si="11"/>
        <v>285.04146519113374</v>
      </c>
      <c r="J177" s="10">
        <f t="shared" si="12"/>
        <v>145.04146519113374</v>
      </c>
      <c r="K177" s="15">
        <f t="shared" si="13"/>
        <v>13243.017416256143</v>
      </c>
      <c r="L177" s="57"/>
      <c r="M177" s="30"/>
      <c r="O177" s="61">
        <v>42550</v>
      </c>
      <c r="P177" s="72">
        <v>9415</v>
      </c>
      <c r="Q177" s="36">
        <v>9538</v>
      </c>
      <c r="S177" s="61">
        <v>42548</v>
      </c>
      <c r="T177" s="72">
        <v>15736</v>
      </c>
      <c r="U177" s="36">
        <v>15600</v>
      </c>
      <c r="W177" s="61">
        <v>42549</v>
      </c>
      <c r="X177" s="72">
        <v>7605.5</v>
      </c>
      <c r="Y177" s="36">
        <v>7770</v>
      </c>
      <c r="AA177" s="61">
        <v>42549</v>
      </c>
      <c r="AB177" s="72">
        <v>5918.5</v>
      </c>
      <c r="AC177" s="36">
        <v>5954.5</v>
      </c>
      <c r="AE177" s="61">
        <v>42549</v>
      </c>
      <c r="AF177" s="72">
        <v>4085</v>
      </c>
      <c r="AG177" s="36">
        <v>4045.5</v>
      </c>
      <c r="AI177" s="84">
        <v>42550</v>
      </c>
      <c r="AJ177" s="82">
        <v>21730.649986519558</v>
      </c>
      <c r="AK177" s="10">
        <v>11421.958778834784</v>
      </c>
      <c r="AL177" s="10">
        <v>11172.183694113444</v>
      </c>
      <c r="AM177" s="10">
        <v>9691.659824998238</v>
      </c>
      <c r="AN177" s="15">
        <v>13243.017416256143</v>
      </c>
      <c r="AT177" s="11"/>
      <c r="AZ177" s="94"/>
    </row>
    <row r="178" spans="2:52" s="4" customFormat="1" ht="12" customHeight="1" x14ac:dyDescent="0.2">
      <c r="B178" s="28"/>
      <c r="C178" s="38"/>
      <c r="D178" s="61">
        <f>IF(Market="DAX",$O178,IF(Market="FTSEMIB",$S178,IF(Market="IBEX",$W178,IF(Market="UK",$AA178,$AE178))))</f>
        <v>42548</v>
      </c>
      <c r="E178" s="8">
        <f>IF(Market="DAX",$P178,IF(Market="FTSEMIB",$T178,IF(Market="IBEX",$X178,IF(Market="UK",$AB178,$AF178))))</f>
        <v>3981.5</v>
      </c>
      <c r="F178" s="8">
        <f>IF(Market="DAX",$Q178,IF(Market="FTSEMIB",$U178,IF(Market="IBEX",$Y178,IF(Market="UK",$AC178,$AG178))))</f>
        <v>4040</v>
      </c>
      <c r="G178" s="9">
        <f t="shared" si="14"/>
        <v>1.4692954916488761E-2</v>
      </c>
      <c r="H178" s="10">
        <f t="shared" si="10"/>
        <v>385.51011064453201</v>
      </c>
      <c r="I178" s="10">
        <f t="shared" si="11"/>
        <v>60.000000000000007</v>
      </c>
      <c r="J178" s="10">
        <f t="shared" si="12"/>
        <v>245.51011064453201</v>
      </c>
      <c r="K178" s="15">
        <f t="shared" si="13"/>
        <v>13097.975951065009</v>
      </c>
      <c r="L178" s="57"/>
      <c r="M178" s="30"/>
      <c r="O178" s="61">
        <v>42549</v>
      </c>
      <c r="P178" s="72">
        <v>9255</v>
      </c>
      <c r="Q178" s="36">
        <v>9418.5</v>
      </c>
      <c r="S178" s="61">
        <v>42545</v>
      </c>
      <c r="T178" s="72">
        <v>17880</v>
      </c>
      <c r="U178" s="36">
        <v>15800</v>
      </c>
      <c r="W178" s="61">
        <v>42548</v>
      </c>
      <c r="X178" s="72">
        <v>7736.6</v>
      </c>
      <c r="Y178" s="36">
        <v>7990</v>
      </c>
      <c r="AA178" s="61">
        <v>42548</v>
      </c>
      <c r="AB178" s="72">
        <v>6103</v>
      </c>
      <c r="AC178" s="36">
        <v>5904.5</v>
      </c>
      <c r="AE178" s="61">
        <v>42548</v>
      </c>
      <c r="AF178" s="72">
        <v>3981.5</v>
      </c>
      <c r="AG178" s="36">
        <v>4040</v>
      </c>
      <c r="AI178" s="84">
        <v>42549</v>
      </c>
      <c r="AJ178" s="82">
        <v>21188.166642207791</v>
      </c>
      <c r="AK178" s="10">
        <v>11295.459287357759</v>
      </c>
      <c r="AL178" s="10">
        <v>10792.361180459942</v>
      </c>
      <c r="AM178" s="10">
        <v>9505.189066728406</v>
      </c>
      <c r="AN178" s="15">
        <v>13097.975951065009</v>
      </c>
      <c r="AT178" s="11"/>
      <c r="AZ178" s="94"/>
    </row>
    <row r="179" spans="2:52" s="4" customFormat="1" ht="12" customHeight="1" x14ac:dyDescent="0.2">
      <c r="B179" s="28"/>
      <c r="C179" s="38"/>
      <c r="D179" s="61">
        <f>IF(Market="DAX",$O179,IF(Market="FTSEMIB",$S179,IF(Market="IBEX",$W179,IF(Market="UK",$AA179,$AE179))))</f>
        <v>42545</v>
      </c>
      <c r="E179" s="8">
        <f>IF(Market="DAX",$P179,IF(Market="FTSEMIB",$T179,IF(Market="IBEX",$X179,IF(Market="UK",$AB179,$AF179))))</f>
        <v>4102</v>
      </c>
      <c r="F179" s="8">
        <f>IF(Market="DAX",$Q179,IF(Market="FTSEMIB",$U179,IF(Market="IBEX",$Y179,IF(Market="UK",$AC179,$AG179))))</f>
        <v>4055</v>
      </c>
      <c r="G179" s="9">
        <f t="shared" si="14"/>
        <v>-1.1457825450999512E-2</v>
      </c>
      <c r="H179" s="10">
        <f t="shared" si="10"/>
        <v>60.000000000000007</v>
      </c>
      <c r="I179" s="10">
        <f t="shared" si="11"/>
        <v>320.80752133474698</v>
      </c>
      <c r="J179" s="10">
        <f t="shared" si="12"/>
        <v>180.80752133474698</v>
      </c>
      <c r="K179" s="15">
        <f t="shared" si="13"/>
        <v>12852.465840420477</v>
      </c>
      <c r="L179" s="57"/>
      <c r="M179" s="30"/>
      <c r="O179" s="61">
        <v>42548</v>
      </c>
      <c r="P179" s="72">
        <v>9558</v>
      </c>
      <c r="Q179" s="36">
        <v>9402.5</v>
      </c>
      <c r="S179" s="61">
        <v>42544</v>
      </c>
      <c r="T179" s="72">
        <v>17356</v>
      </c>
      <c r="U179" s="36">
        <v>17380</v>
      </c>
      <c r="W179" s="61">
        <v>42545</v>
      </c>
      <c r="X179" s="72">
        <v>8814.2999999999993</v>
      </c>
      <c r="Y179" s="36">
        <v>7350</v>
      </c>
      <c r="AA179" s="61">
        <v>42545</v>
      </c>
      <c r="AB179" s="72">
        <v>6285.5</v>
      </c>
      <c r="AC179" s="36">
        <v>6192</v>
      </c>
      <c r="AE179" s="61">
        <v>42545</v>
      </c>
      <c r="AF179" s="72">
        <v>4102</v>
      </c>
      <c r="AG179" s="36">
        <v>4055</v>
      </c>
      <c r="AI179" s="84">
        <v>42548</v>
      </c>
      <c r="AJ179" s="82">
        <v>20415.589935034077</v>
      </c>
      <c r="AK179" s="10">
        <v>9015.1899309164291</v>
      </c>
      <c r="AL179" s="10">
        <v>10190.052233336015</v>
      </c>
      <c r="AM179" s="10">
        <v>7996.6000372130929</v>
      </c>
      <c r="AN179" s="15">
        <v>12852.465840420477</v>
      </c>
      <c r="AT179" s="11"/>
      <c r="AZ179" s="94"/>
    </row>
    <row r="180" spans="2:52" s="4" customFormat="1" ht="12" customHeight="1" x14ac:dyDescent="0.2">
      <c r="B180" s="28"/>
      <c r="C180" s="38"/>
      <c r="D180" s="61">
        <f>IF(Market="DAX",$O180,IF(Market="FTSEMIB",$S180,IF(Market="IBEX",$W180,IF(Market="UK",$AA180,$AE180))))</f>
        <v>42544</v>
      </c>
      <c r="E180" s="8">
        <f>IF(Market="DAX",$P180,IF(Market="FTSEMIB",$T180,IF(Market="IBEX",$X180,IF(Market="UK",$AB180,$AF180))))</f>
        <v>4462.5</v>
      </c>
      <c r="F180" s="8">
        <f>IF(Market="DAX",$Q180,IF(Market="FTSEMIB",$U180,IF(Market="IBEX",$Y180,IF(Market="UK",$AC180,$AG180))))</f>
        <v>4404.5</v>
      </c>
      <c r="G180" s="9">
        <f t="shared" si="14"/>
        <v>-1.299719887955182E-2</v>
      </c>
      <c r="H180" s="10">
        <f t="shared" si="10"/>
        <v>60.000000000000007</v>
      </c>
      <c r="I180" s="10">
        <f t="shared" si="11"/>
        <v>351.59498990579317</v>
      </c>
      <c r="J180" s="10">
        <f t="shared" si="12"/>
        <v>211.59498990579317</v>
      </c>
      <c r="K180" s="15">
        <f t="shared" si="13"/>
        <v>12671.658319085729</v>
      </c>
      <c r="L180" s="57"/>
      <c r="M180" s="30"/>
      <c r="O180" s="61">
        <v>42545</v>
      </c>
      <c r="P180" s="72">
        <v>10236.5</v>
      </c>
      <c r="Q180" s="36">
        <v>9350</v>
      </c>
      <c r="S180" s="61">
        <v>42543</v>
      </c>
      <c r="T180" s="72">
        <v>17425</v>
      </c>
      <c r="U180" s="36">
        <v>17490</v>
      </c>
      <c r="W180" s="61">
        <v>42544</v>
      </c>
      <c r="X180" s="72">
        <v>8692.1</v>
      </c>
      <c r="Y180" s="36">
        <v>8682</v>
      </c>
      <c r="AA180" s="61">
        <v>42544</v>
      </c>
      <c r="AB180" s="72">
        <v>6251.5</v>
      </c>
      <c r="AC180" s="36">
        <v>6264.5</v>
      </c>
      <c r="AE180" s="61">
        <v>42544</v>
      </c>
      <c r="AF180" s="72">
        <v>4462.5</v>
      </c>
      <c r="AG180" s="36">
        <v>4404.5</v>
      </c>
      <c r="AI180" s="84">
        <v>42545</v>
      </c>
      <c r="AJ180" s="82">
        <v>19712.864851132494</v>
      </c>
      <c r="AK180" s="10">
        <v>9027.8950659084876</v>
      </c>
      <c r="AL180" s="10">
        <v>6920.2560110489076</v>
      </c>
      <c r="AM180" s="10">
        <v>7370.4850372678256</v>
      </c>
      <c r="AN180" s="15">
        <v>12671.658319085729</v>
      </c>
      <c r="AT180" s="11"/>
      <c r="AZ180" s="94"/>
    </row>
    <row r="181" spans="2:52" s="4" customFormat="1" ht="12" customHeight="1" x14ac:dyDescent="0.2">
      <c r="B181" s="28"/>
      <c r="C181" s="38"/>
      <c r="D181" s="61">
        <f>IF(Market="DAX",$O181,IF(Market="FTSEMIB",$S181,IF(Market="IBEX",$W181,IF(Market="UK",$AA181,$AE181))))</f>
        <v>42543</v>
      </c>
      <c r="E181" s="8">
        <f>IF(Market="DAX",$P181,IF(Market="FTSEMIB",$T181,IF(Market="IBEX",$X181,IF(Market="UK",$AB181,$AF181))))</f>
        <v>4376</v>
      </c>
      <c r="F181" s="8">
        <f>IF(Market="DAX",$Q181,IF(Market="FTSEMIB",$U181,IF(Market="IBEX",$Y181,IF(Market="UK",$AC181,$AG181))))</f>
        <v>4403</v>
      </c>
      <c r="G181" s="9">
        <f t="shared" si="14"/>
        <v>6.1700182815356492E-3</v>
      </c>
      <c r="H181" s="10">
        <f t="shared" si="10"/>
        <v>215.05137794546977</v>
      </c>
      <c r="I181" s="10">
        <f t="shared" si="11"/>
        <v>60.000000000000007</v>
      </c>
      <c r="J181" s="10">
        <f t="shared" si="12"/>
        <v>75.051377945469767</v>
      </c>
      <c r="K181" s="15">
        <f t="shared" si="13"/>
        <v>12460.063329179937</v>
      </c>
      <c r="L181" s="57"/>
      <c r="M181" s="30"/>
      <c r="O181" s="61">
        <v>42544</v>
      </c>
      <c r="P181" s="72">
        <v>10129.5</v>
      </c>
      <c r="Q181" s="36">
        <v>10130</v>
      </c>
      <c r="S181" s="61">
        <v>42542</v>
      </c>
      <c r="T181" s="72">
        <v>17323</v>
      </c>
      <c r="U181" s="36">
        <v>17310</v>
      </c>
      <c r="W181" s="61">
        <v>42543</v>
      </c>
      <c r="X181" s="72">
        <v>8618.7000000000007</v>
      </c>
      <c r="Y181" s="36">
        <v>8642</v>
      </c>
      <c r="AA181" s="61">
        <v>42543</v>
      </c>
      <c r="AB181" s="72">
        <v>6193</v>
      </c>
      <c r="AC181" s="36">
        <v>6182</v>
      </c>
      <c r="AE181" s="61">
        <v>42543</v>
      </c>
      <c r="AF181" s="72">
        <v>4376</v>
      </c>
      <c r="AG181" s="36">
        <v>4403</v>
      </c>
      <c r="AI181" s="84">
        <v>42544</v>
      </c>
      <c r="AJ181" s="82">
        <v>15493.501171260188</v>
      </c>
      <c r="AK181" s="10">
        <v>8999.6421814676451</v>
      </c>
      <c r="AL181" s="10">
        <v>6945.7743523567224</v>
      </c>
      <c r="AM181" s="10">
        <v>7384.1703473116404</v>
      </c>
      <c r="AN181" s="15">
        <v>12460.063329179937</v>
      </c>
      <c r="AT181" s="11"/>
      <c r="AZ181" s="94"/>
    </row>
    <row r="182" spans="2:52" s="4" customFormat="1" ht="12" customHeight="1" x14ac:dyDescent="0.2">
      <c r="B182" s="28"/>
      <c r="C182" s="38"/>
      <c r="D182" s="61">
        <f>IF(Market="DAX",$O182,IF(Market="FTSEMIB",$S182,IF(Market="IBEX",$W182,IF(Market="UK",$AA182,$AE182))))</f>
        <v>42542</v>
      </c>
      <c r="E182" s="8">
        <f>IF(Market="DAX",$P182,IF(Market="FTSEMIB",$T182,IF(Market="IBEX",$X182,IF(Market="UK",$AB182,$AF182))))</f>
        <v>4362.5</v>
      </c>
      <c r="F182" s="8">
        <f>IF(Market="DAX",$Q182,IF(Market="FTSEMIB",$U182,IF(Market="IBEX",$Y182,IF(Market="UK",$AC182,$AG182))))</f>
        <v>4341</v>
      </c>
      <c r="G182" s="9">
        <f t="shared" si="14"/>
        <v>-4.9283667621776509E-3</v>
      </c>
      <c r="H182" s="10">
        <f t="shared" si="10"/>
        <v>60.000000000000007</v>
      </c>
      <c r="I182" s="10">
        <f t="shared" si="11"/>
        <v>190.21834755830983</v>
      </c>
      <c r="J182" s="10">
        <f t="shared" si="12"/>
        <v>50.21834755830983</v>
      </c>
      <c r="K182" s="15">
        <f t="shared" si="13"/>
        <v>12385.011951234466</v>
      </c>
      <c r="L182" s="57"/>
      <c r="M182" s="30"/>
      <c r="O182" s="61">
        <v>42543</v>
      </c>
      <c r="P182" s="72">
        <v>10029.5</v>
      </c>
      <c r="Q182" s="36">
        <v>10097.5</v>
      </c>
      <c r="S182" s="61">
        <v>42541</v>
      </c>
      <c r="T182" s="72">
        <v>16462</v>
      </c>
      <c r="U182" s="36">
        <v>17200</v>
      </c>
      <c r="W182" s="61">
        <v>42542</v>
      </c>
      <c r="X182" s="72">
        <v>8569.9</v>
      </c>
      <c r="Y182" s="36">
        <v>8562</v>
      </c>
      <c r="AA182" s="61">
        <v>42542</v>
      </c>
      <c r="AB182" s="72">
        <v>6150.5</v>
      </c>
      <c r="AC182" s="36">
        <v>6105</v>
      </c>
      <c r="AE182" s="61">
        <v>42542</v>
      </c>
      <c r="AF182" s="72">
        <v>4362.5</v>
      </c>
      <c r="AG182" s="36">
        <v>4341</v>
      </c>
      <c r="AI182" s="84">
        <v>42543</v>
      </c>
      <c r="AJ182" s="82">
        <v>15514.960398727999</v>
      </c>
      <c r="AK182" s="10">
        <v>9012.3473164597035</v>
      </c>
      <c r="AL182" s="10">
        <v>6944.4650440056776</v>
      </c>
      <c r="AM182" s="10">
        <v>7413.0207566303861</v>
      </c>
      <c r="AN182" s="15">
        <v>12385.011951234466</v>
      </c>
      <c r="AT182" s="11"/>
      <c r="AZ182" s="94"/>
    </row>
    <row r="183" spans="2:52" s="4" customFormat="1" ht="12" customHeight="1" x14ac:dyDescent="0.2">
      <c r="B183" s="28"/>
      <c r="C183" s="38"/>
      <c r="D183" s="61">
        <f>IF(Market="DAX",$O183,IF(Market="FTSEMIB",$S183,IF(Market="IBEX",$W183,IF(Market="UK",$AA183,$AE183))))</f>
        <v>42541</v>
      </c>
      <c r="E183" s="8">
        <f>IF(Market="DAX",$P183,IF(Market="FTSEMIB",$T183,IF(Market="IBEX",$X183,IF(Market="UK",$AB183,$AF183))))</f>
        <v>4332.5</v>
      </c>
      <c r="F183" s="8">
        <f>IF(Market="DAX",$Q183,IF(Market="FTSEMIB",$U183,IF(Market="IBEX",$Y183,IF(Market="UK",$AC183,$AG183))))</f>
        <v>4296</v>
      </c>
      <c r="G183" s="9">
        <f t="shared" si="14"/>
        <v>-8.4246970571263697E-3</v>
      </c>
      <c r="H183" s="10">
        <f t="shared" si="10"/>
        <v>60.000000000000007</v>
      </c>
      <c r="I183" s="10">
        <f t="shared" si="11"/>
        <v>260.1449534572842</v>
      </c>
      <c r="J183" s="10">
        <f t="shared" si="12"/>
        <v>120.1449534572842</v>
      </c>
      <c r="K183" s="15">
        <f t="shared" si="13"/>
        <v>12334.793603676157</v>
      </c>
      <c r="L183" s="57"/>
      <c r="M183" s="30"/>
      <c r="O183" s="61">
        <v>42542</v>
      </c>
      <c r="P183" s="72">
        <v>9951.5</v>
      </c>
      <c r="Q183" s="36">
        <v>9968</v>
      </c>
      <c r="S183" s="61">
        <v>42538</v>
      </c>
      <c r="T183" s="72">
        <v>16357</v>
      </c>
      <c r="U183" s="36">
        <v>16435</v>
      </c>
      <c r="W183" s="61">
        <v>42541</v>
      </c>
      <c r="X183" s="72">
        <v>8347.2999999999993</v>
      </c>
      <c r="Y183" s="36">
        <v>8507</v>
      </c>
      <c r="AA183" s="61">
        <v>42541</v>
      </c>
      <c r="AB183" s="72">
        <v>6044.5</v>
      </c>
      <c r="AC183" s="36">
        <v>6061</v>
      </c>
      <c r="AE183" s="61">
        <v>42541</v>
      </c>
      <c r="AF183" s="72">
        <v>4332.5</v>
      </c>
      <c r="AG183" s="36">
        <v>4296</v>
      </c>
      <c r="AI183" s="84">
        <v>42542</v>
      </c>
      <c r="AJ183" s="82">
        <v>15286.690062314838</v>
      </c>
      <c r="AK183" s="10">
        <v>8162.0895085456978</v>
      </c>
      <c r="AL183" s="10">
        <v>6969.9833853134924</v>
      </c>
      <c r="AM183" s="10">
        <v>7160.7924857222642</v>
      </c>
      <c r="AN183" s="15">
        <v>12334.793603676157</v>
      </c>
      <c r="AT183" s="11"/>
      <c r="AZ183" s="94"/>
    </row>
    <row r="184" spans="2:52" s="4" customFormat="1" ht="12" customHeight="1" x14ac:dyDescent="0.2">
      <c r="B184" s="28"/>
      <c r="C184" s="38"/>
      <c r="D184" s="61">
        <f>IF(Market="DAX",$O184,IF(Market="FTSEMIB",$S184,IF(Market="IBEX",$W184,IF(Market="UK",$AA184,$AE184))))</f>
        <v>42538</v>
      </c>
      <c r="E184" s="8">
        <f>IF(Market="DAX",$P184,IF(Market="FTSEMIB",$T184,IF(Market="IBEX",$X184,IF(Market="UK",$AB184,$AF184))))</f>
        <v>4190.6000000000004</v>
      </c>
      <c r="F184" s="8">
        <f>IF(Market="DAX",$Q184,IF(Market="FTSEMIB",$U184,IF(Market="IBEX",$Y184,IF(Market="UK",$AC184,$AG184))))</f>
        <v>4205</v>
      </c>
      <c r="G184" s="9">
        <f t="shared" si="14"/>
        <v>3.4362621104375591E-3</v>
      </c>
      <c r="H184" s="10">
        <f t="shared" si="10"/>
        <v>160.37625452350801</v>
      </c>
      <c r="I184" s="10">
        <f t="shared" si="11"/>
        <v>60.000000000000007</v>
      </c>
      <c r="J184" s="10">
        <f t="shared" si="12"/>
        <v>20.37625452350801</v>
      </c>
      <c r="K184" s="15">
        <f t="shared" si="13"/>
        <v>12214.648650218873</v>
      </c>
      <c r="L184" s="57"/>
      <c r="M184" s="30"/>
      <c r="O184" s="61">
        <v>42541</v>
      </c>
      <c r="P184" s="72">
        <v>9631.9</v>
      </c>
      <c r="Q184" s="36">
        <v>9865</v>
      </c>
      <c r="S184" s="61">
        <v>42537</v>
      </c>
      <c r="T184" s="72">
        <v>16538</v>
      </c>
      <c r="U184" s="36">
        <v>16210</v>
      </c>
      <c r="W184" s="61">
        <v>42538</v>
      </c>
      <c r="X184" s="72">
        <v>8214.7000000000007</v>
      </c>
      <c r="Y184" s="36">
        <v>8280</v>
      </c>
      <c r="AA184" s="61">
        <v>42538</v>
      </c>
      <c r="AB184" s="72">
        <v>5963.5</v>
      </c>
      <c r="AC184" s="36">
        <v>5987</v>
      </c>
      <c r="AE184" s="61">
        <v>42538</v>
      </c>
      <c r="AF184" s="72">
        <v>4190.6000000000004</v>
      </c>
      <c r="AG184" s="36">
        <v>4205</v>
      </c>
      <c r="AI184" s="84">
        <v>42541</v>
      </c>
      <c r="AJ184" s="82">
        <v>15308.149289782648</v>
      </c>
      <c r="AK184" s="10">
        <v>8113.0700640590903</v>
      </c>
      <c r="AL184" s="10">
        <v>6640.1038584244798</v>
      </c>
      <c r="AM184" s="10">
        <v>7141.9651256494917</v>
      </c>
      <c r="AN184" s="15">
        <v>12214.648650218873</v>
      </c>
      <c r="AT184" s="11"/>
      <c r="AZ184" s="94"/>
    </row>
    <row r="185" spans="2:52" s="4" customFormat="1" ht="12" customHeight="1" x14ac:dyDescent="0.2">
      <c r="B185" s="28"/>
      <c r="C185" s="38"/>
      <c r="D185" s="61">
        <f>IF(Market="DAX",$O185,IF(Market="FTSEMIB",$S185,IF(Market="IBEX",$W185,IF(Market="UK",$AA185,$AE185))))</f>
        <v>42537</v>
      </c>
      <c r="E185" s="8">
        <f>IF(Market="DAX",$P185,IF(Market="FTSEMIB",$T185,IF(Market="IBEX",$X185,IF(Market="UK",$AB185,$AF185))))</f>
        <v>4147.5</v>
      </c>
      <c r="F185" s="8">
        <f>IF(Market="DAX",$Q185,IF(Market="FTSEMIB",$U185,IF(Market="IBEX",$Y185,IF(Market="UK",$AC185,$AG185))))</f>
        <v>4126</v>
      </c>
      <c r="G185" s="9">
        <f t="shared" si="14"/>
        <v>-5.1838456901748039E-3</v>
      </c>
      <c r="H185" s="10">
        <f t="shared" si="10"/>
        <v>60.000000000000007</v>
      </c>
      <c r="I185" s="10">
        <f t="shared" si="11"/>
        <v>195.32792611825289</v>
      </c>
      <c r="J185" s="10">
        <f t="shared" si="12"/>
        <v>55.32792611825289</v>
      </c>
      <c r="K185" s="15">
        <f t="shared" si="13"/>
        <v>12194.272395695365</v>
      </c>
      <c r="L185" s="57"/>
      <c r="M185" s="30"/>
      <c r="O185" s="61">
        <v>42538</v>
      </c>
      <c r="P185" s="72">
        <v>9569</v>
      </c>
      <c r="Q185" s="36">
        <v>9674</v>
      </c>
      <c r="S185" s="61">
        <v>42536</v>
      </c>
      <c r="T185" s="72">
        <v>16270</v>
      </c>
      <c r="U185" s="36">
        <v>16450</v>
      </c>
      <c r="W185" s="61">
        <v>42537</v>
      </c>
      <c r="X185" s="72">
        <v>8256.1</v>
      </c>
      <c r="Y185" s="36">
        <v>8113</v>
      </c>
      <c r="AA185" s="61">
        <v>42537</v>
      </c>
      <c r="AB185" s="72">
        <v>5980</v>
      </c>
      <c r="AC185" s="36">
        <v>5958</v>
      </c>
      <c r="AE185" s="61">
        <v>42537</v>
      </c>
      <c r="AF185" s="72">
        <v>4147.5</v>
      </c>
      <c r="AG185" s="36">
        <v>4126</v>
      </c>
      <c r="AI185" s="84">
        <v>42538</v>
      </c>
      <c r="AJ185" s="82">
        <v>14208.83727102452</v>
      </c>
      <c r="AK185" s="10">
        <v>7762.7603991207261</v>
      </c>
      <c r="AL185" s="10">
        <v>6533.8797430180339</v>
      </c>
      <c r="AM185" s="10">
        <v>7062.5935373542743</v>
      </c>
      <c r="AN185" s="15">
        <v>12194.272395695365</v>
      </c>
      <c r="AT185" s="11"/>
      <c r="AZ185" s="94"/>
    </row>
    <row r="186" spans="2:52" s="4" customFormat="1" ht="12" customHeight="1" x14ac:dyDescent="0.2">
      <c r="B186" s="28"/>
      <c r="C186" s="38"/>
      <c r="D186" s="61">
        <f>IF(Market="DAX",$O186,IF(Market="FTSEMIB",$S186,IF(Market="IBEX",$W186,IF(Market="UK",$AA186,$AE186))))</f>
        <v>42536</v>
      </c>
      <c r="E186" s="8">
        <f>IF(Market="DAX",$P186,IF(Market="FTSEMIB",$T186,IF(Market="IBEX",$X186,IF(Market="UK",$AB186,$AF186))))</f>
        <v>4167</v>
      </c>
      <c r="F186" s="8">
        <f>IF(Market="DAX",$Q186,IF(Market="FTSEMIB",$U186,IF(Market="IBEX",$Y186,IF(Market="UK",$AC186,$AG186))))</f>
        <v>4140</v>
      </c>
      <c r="G186" s="9">
        <f t="shared" si="14"/>
        <v>-6.4794816414686825E-3</v>
      </c>
      <c r="H186" s="10">
        <f t="shared" si="10"/>
        <v>60.000000000000007</v>
      </c>
      <c r="I186" s="10">
        <f t="shared" si="11"/>
        <v>221.24064514413044</v>
      </c>
      <c r="J186" s="10">
        <f t="shared" si="12"/>
        <v>81.24064514413044</v>
      </c>
      <c r="K186" s="15">
        <f t="shared" si="13"/>
        <v>12138.944469577113</v>
      </c>
      <c r="L186" s="57"/>
      <c r="M186" s="30"/>
      <c r="O186" s="61">
        <v>42537</v>
      </c>
      <c r="P186" s="72">
        <v>9625.5</v>
      </c>
      <c r="Q186" s="36">
        <v>9491</v>
      </c>
      <c r="S186" s="61">
        <v>42535</v>
      </c>
      <c r="T186" s="72">
        <v>16656</v>
      </c>
      <c r="U186" s="36">
        <v>16470</v>
      </c>
      <c r="W186" s="61">
        <v>42536</v>
      </c>
      <c r="X186" s="72">
        <v>8120.6</v>
      </c>
      <c r="Y186" s="36">
        <v>8204</v>
      </c>
      <c r="AA186" s="61">
        <v>42536</v>
      </c>
      <c r="AB186" s="72">
        <v>5922</v>
      </c>
      <c r="AC186" s="36">
        <v>5926.5</v>
      </c>
      <c r="AE186" s="61">
        <v>42536</v>
      </c>
      <c r="AF186" s="72">
        <v>4167</v>
      </c>
      <c r="AG186" s="36">
        <v>4140</v>
      </c>
      <c r="AI186" s="84">
        <v>42537</v>
      </c>
      <c r="AJ186" s="82">
        <v>13770.9202132149</v>
      </c>
      <c r="AK186" s="10">
        <v>7587.8468326278189</v>
      </c>
      <c r="AL186" s="10">
        <v>6239.9861357259369</v>
      </c>
      <c r="AM186" s="10">
        <v>6996.3074050927371</v>
      </c>
      <c r="AN186" s="15">
        <v>12138.944469577113</v>
      </c>
      <c r="AT186" s="11"/>
      <c r="AZ186" s="94"/>
    </row>
    <row r="187" spans="2:52" s="4" customFormat="1" ht="12" customHeight="1" x14ac:dyDescent="0.2">
      <c r="B187" s="28"/>
      <c r="C187" s="38"/>
      <c r="D187" s="61">
        <f>IF(Market="DAX",$O187,IF(Market="FTSEMIB",$S187,IF(Market="IBEX",$W187,IF(Market="UK",$AA187,$AE187))))</f>
        <v>42535</v>
      </c>
      <c r="E187" s="8">
        <f>IF(Market="DAX",$P187,IF(Market="FTSEMIB",$T187,IF(Market="IBEX",$X187,IF(Market="UK",$AB187,$AF187))))</f>
        <v>4126</v>
      </c>
      <c r="F187" s="8">
        <f>IF(Market="DAX",$Q187,IF(Market="FTSEMIB",$U187,IF(Market="IBEX",$Y187,IF(Market="UK",$AC187,$AG187))))</f>
        <v>4206.5</v>
      </c>
      <c r="G187" s="9">
        <f t="shared" si="14"/>
        <v>1.9510421715947648E-2</v>
      </c>
      <c r="H187" s="10">
        <f t="shared" si="10"/>
        <v>481.85944663370975</v>
      </c>
      <c r="I187" s="10">
        <f t="shared" si="11"/>
        <v>60.000000000000007</v>
      </c>
      <c r="J187" s="10">
        <f t="shared" si="12"/>
        <v>341.85944663370981</v>
      </c>
      <c r="K187" s="15">
        <f t="shared" si="13"/>
        <v>12057.703824432981</v>
      </c>
      <c r="L187" s="57"/>
      <c r="M187" s="30"/>
      <c r="O187" s="61">
        <v>42536</v>
      </c>
      <c r="P187" s="72">
        <v>9512.5</v>
      </c>
      <c r="Q187" s="36">
        <v>9565.5</v>
      </c>
      <c r="S187" s="61">
        <v>42534</v>
      </c>
      <c r="T187" s="72">
        <v>17120</v>
      </c>
      <c r="U187" s="36">
        <v>16895</v>
      </c>
      <c r="W187" s="61">
        <v>42535</v>
      </c>
      <c r="X187" s="72">
        <v>8322.4</v>
      </c>
      <c r="Y187" s="36">
        <v>8228</v>
      </c>
      <c r="AA187" s="61">
        <v>42535</v>
      </c>
      <c r="AB187" s="72">
        <v>6059.5</v>
      </c>
      <c r="AC187" s="36">
        <v>6028</v>
      </c>
      <c r="AE187" s="61">
        <v>42535</v>
      </c>
      <c r="AF187" s="72">
        <v>4126</v>
      </c>
      <c r="AG187" s="36">
        <v>4206.5</v>
      </c>
      <c r="AI187" s="84">
        <v>42536</v>
      </c>
      <c r="AJ187" s="82">
        <v>13182.984822533452</v>
      </c>
      <c r="AK187" s="10">
        <v>7410.8564606425807</v>
      </c>
      <c r="AL187" s="10">
        <v>6087.3417647696197</v>
      </c>
      <c r="AM187" s="10">
        <v>7031.6281171582923</v>
      </c>
      <c r="AN187" s="15">
        <v>12057.703824432981</v>
      </c>
      <c r="AT187" s="11"/>
      <c r="AZ187" s="94"/>
    </row>
    <row r="188" spans="2:52" s="4" customFormat="1" ht="12" customHeight="1" x14ac:dyDescent="0.2">
      <c r="B188" s="28"/>
      <c r="C188" s="38"/>
      <c r="D188" s="61">
        <f>IF(Market="DAX",$O188,IF(Market="FTSEMIB",$S188,IF(Market="IBEX",$W188,IF(Market="UK",$AA188,$AE188))))</f>
        <v>42534</v>
      </c>
      <c r="E188" s="8">
        <f>IF(Market="DAX",$P188,IF(Market="FTSEMIB",$T188,IF(Market="IBEX",$X188,IF(Market="UK",$AB188,$AF188))))</f>
        <v>4223</v>
      </c>
      <c r="F188" s="8">
        <f>IF(Market="DAX",$Q188,IF(Market="FTSEMIB",$U188,IF(Market="IBEX",$Y188,IF(Market="UK",$AC188,$AG188))))</f>
        <v>4252.5</v>
      </c>
      <c r="G188" s="9">
        <f t="shared" si="14"/>
        <v>6.9855552924461281E-3</v>
      </c>
      <c r="H188" s="10">
        <f t="shared" si="10"/>
        <v>231.36211816367936</v>
      </c>
      <c r="I188" s="10">
        <f t="shared" si="11"/>
        <v>60.000000000000007</v>
      </c>
      <c r="J188" s="10">
        <f t="shared" si="12"/>
        <v>91.362118163679384</v>
      </c>
      <c r="K188" s="15">
        <f t="shared" si="13"/>
        <v>11715.844377799272</v>
      </c>
      <c r="L188" s="57"/>
      <c r="M188" s="30"/>
      <c r="O188" s="61">
        <v>42535</v>
      </c>
      <c r="P188" s="72">
        <v>9684</v>
      </c>
      <c r="Q188" s="36">
        <v>9615</v>
      </c>
      <c r="S188" s="61">
        <v>42531</v>
      </c>
      <c r="T188" s="72">
        <v>17792</v>
      </c>
      <c r="U188" s="36">
        <v>17695</v>
      </c>
      <c r="W188" s="61">
        <v>42534</v>
      </c>
      <c r="X188" s="72">
        <v>8489.6</v>
      </c>
      <c r="Y188" s="36">
        <v>8381</v>
      </c>
      <c r="AA188" s="61">
        <v>42534</v>
      </c>
      <c r="AB188" s="72">
        <v>6120</v>
      </c>
      <c r="AC188" s="36">
        <v>6080</v>
      </c>
      <c r="AE188" s="61">
        <v>42534</v>
      </c>
      <c r="AF188" s="72">
        <v>4223</v>
      </c>
      <c r="AG188" s="36">
        <v>4252.5</v>
      </c>
      <c r="AI188" s="84">
        <v>42535</v>
      </c>
      <c r="AJ188" s="82">
        <v>13015.13362154988</v>
      </c>
      <c r="AK188" s="10">
        <v>7194.3585608488911</v>
      </c>
      <c r="AL188" s="10">
        <v>5913.2432982034952</v>
      </c>
      <c r="AM188" s="10">
        <v>6889.3660373465282</v>
      </c>
      <c r="AN188" s="15">
        <v>11715.844377799272</v>
      </c>
      <c r="AT188" s="11"/>
      <c r="AZ188" s="94"/>
    </row>
    <row r="189" spans="2:52" s="4" customFormat="1" ht="12" customHeight="1" x14ac:dyDescent="0.2">
      <c r="B189" s="28"/>
      <c r="C189" s="38"/>
      <c r="D189" s="61">
        <f>IF(Market="DAX",$O189,IF(Market="FTSEMIB",$S189,IF(Market="IBEX",$W189,IF(Market="UK",$AA189,$AE189))))</f>
        <v>42531</v>
      </c>
      <c r="E189" s="8">
        <f>IF(Market="DAX",$P189,IF(Market="FTSEMIB",$T189,IF(Market="IBEX",$X189,IF(Market="UK",$AB189,$AF189))))</f>
        <v>4302.5</v>
      </c>
      <c r="F189" s="8">
        <f>IF(Market="DAX",$Q189,IF(Market="FTSEMIB",$U189,IF(Market="IBEX",$Y189,IF(Market="UK",$AC189,$AG189))))</f>
        <v>4395</v>
      </c>
      <c r="G189" s="9">
        <f t="shared" si="14"/>
        <v>2.1499128413712959E-2</v>
      </c>
      <c r="H189" s="10">
        <f t="shared" si="10"/>
        <v>521.63358058901599</v>
      </c>
      <c r="I189" s="10">
        <f t="shared" si="11"/>
        <v>60.000000000000007</v>
      </c>
      <c r="J189" s="10">
        <f t="shared" si="12"/>
        <v>381.63358058901599</v>
      </c>
      <c r="K189" s="15">
        <f t="shared" si="13"/>
        <v>11624.482259635593</v>
      </c>
      <c r="L189" s="57"/>
      <c r="M189" s="30"/>
      <c r="O189" s="61">
        <v>42534</v>
      </c>
      <c r="P189" s="72">
        <v>9836</v>
      </c>
      <c r="Q189" s="36">
        <v>9709.5</v>
      </c>
      <c r="S189" s="61">
        <v>42530</v>
      </c>
      <c r="T189" s="72">
        <v>17894</v>
      </c>
      <c r="U189" s="36">
        <v>17880</v>
      </c>
      <c r="W189" s="61">
        <v>42531</v>
      </c>
      <c r="X189" s="72">
        <v>8766.6</v>
      </c>
      <c r="Y189" s="36">
        <v>8718</v>
      </c>
      <c r="AA189" s="61">
        <v>42531</v>
      </c>
      <c r="AB189" s="72">
        <v>6229</v>
      </c>
      <c r="AC189" s="36">
        <v>6230.5</v>
      </c>
      <c r="AE189" s="61">
        <v>42531</v>
      </c>
      <c r="AF189" s="72">
        <v>4302.5</v>
      </c>
      <c r="AG189" s="36">
        <v>4395</v>
      </c>
      <c r="AI189" s="84">
        <v>42534</v>
      </c>
      <c r="AJ189" s="82">
        <v>12769.605490550204</v>
      </c>
      <c r="AK189" s="10">
        <v>7131.6733585607481</v>
      </c>
      <c r="AL189" s="10">
        <v>5710.1600263394976</v>
      </c>
      <c r="AM189" s="10">
        <v>6680.2290077583903</v>
      </c>
      <c r="AN189" s="15">
        <v>11624.482259635593</v>
      </c>
      <c r="AT189" s="11"/>
      <c r="AZ189" s="94"/>
    </row>
    <row r="190" spans="2:52" s="4" customFormat="1" ht="12" customHeight="1" x14ac:dyDescent="0.2">
      <c r="B190" s="28"/>
      <c r="C190" s="38"/>
      <c r="D190" s="61">
        <f>IF(Market="DAX",$O190,IF(Market="FTSEMIB",$S190,IF(Market="IBEX",$W190,IF(Market="UK",$AA190,$AE190))))</f>
        <v>42530</v>
      </c>
      <c r="E190" s="8">
        <f>IF(Market="DAX",$P190,IF(Market="FTSEMIB",$T190,IF(Market="IBEX",$X190,IF(Market="UK",$AB190,$AF190))))</f>
        <v>4401.5</v>
      </c>
      <c r="F190" s="8">
        <f>IF(Market="DAX",$Q190,IF(Market="FTSEMIB",$U190,IF(Market="IBEX",$Y190,IF(Market="UK",$AC190,$AG190))))</f>
        <v>4440</v>
      </c>
      <c r="G190" s="9">
        <f t="shared" si="14"/>
        <v>8.7470180620243098E-3</v>
      </c>
      <c r="H190" s="10">
        <f t="shared" si="10"/>
        <v>266.59137355524297</v>
      </c>
      <c r="I190" s="10">
        <f t="shared" si="11"/>
        <v>60.000000000000007</v>
      </c>
      <c r="J190" s="10">
        <f t="shared" si="12"/>
        <v>126.59137355524297</v>
      </c>
      <c r="K190" s="15">
        <f t="shared" si="13"/>
        <v>11242.848679046578</v>
      </c>
      <c r="L190" s="57"/>
      <c r="M190" s="30"/>
      <c r="O190" s="61">
        <v>42531</v>
      </c>
      <c r="P190" s="72">
        <v>10087</v>
      </c>
      <c r="Q190" s="36">
        <v>10065</v>
      </c>
      <c r="S190" s="61">
        <v>42529</v>
      </c>
      <c r="T190" s="72">
        <v>17963</v>
      </c>
      <c r="U190" s="36">
        <v>17900</v>
      </c>
      <c r="W190" s="61">
        <v>42530</v>
      </c>
      <c r="X190" s="72">
        <v>8810</v>
      </c>
      <c r="Y190" s="36">
        <v>8791</v>
      </c>
      <c r="AA190" s="61">
        <v>42530</v>
      </c>
      <c r="AB190" s="72">
        <v>6292.5</v>
      </c>
      <c r="AC190" s="36">
        <v>6287</v>
      </c>
      <c r="AE190" s="61">
        <v>42530</v>
      </c>
      <c r="AF190" s="72">
        <v>4401.5</v>
      </c>
      <c r="AG190" s="36">
        <v>4440</v>
      </c>
      <c r="AI190" s="84">
        <v>42531</v>
      </c>
      <c r="AJ190" s="82">
        <v>12237.289150644419</v>
      </c>
      <c r="AK190" s="10">
        <v>7144.3784935528074</v>
      </c>
      <c r="AL190" s="10">
        <v>5652.0438291198843</v>
      </c>
      <c r="AM190" s="10">
        <v>6715.5497198239455</v>
      </c>
      <c r="AN190" s="15">
        <v>11242.848679046578</v>
      </c>
      <c r="AT190" s="11"/>
      <c r="AZ190" s="94"/>
    </row>
    <row r="191" spans="2:52" s="4" customFormat="1" ht="12" customHeight="1" x14ac:dyDescent="0.2">
      <c r="B191" s="28"/>
      <c r="C191" s="38"/>
      <c r="D191" s="61">
        <f>IF(Market="DAX",$O191,IF(Market="FTSEMIB",$S191,IF(Market="IBEX",$W191,IF(Market="UK",$AA191,$AE191))))</f>
        <v>42529</v>
      </c>
      <c r="E191" s="8">
        <f>IF(Market="DAX",$P191,IF(Market="FTSEMIB",$T191,IF(Market="IBEX",$X191,IF(Market="UK",$AB191,$AF191))))</f>
        <v>4444</v>
      </c>
      <c r="F191" s="8">
        <f>IF(Market="DAX",$Q191,IF(Market="FTSEMIB",$U191,IF(Market="IBEX",$Y191,IF(Market="UK",$AC191,$AG191))))</f>
        <v>4456</v>
      </c>
      <c r="G191" s="9">
        <f t="shared" si="14"/>
        <v>2.7002700270027003E-3</v>
      </c>
      <c r="H191" s="10">
        <f t="shared" si="10"/>
        <v>145.65641285481084</v>
      </c>
      <c r="I191" s="10">
        <f t="shared" si="11"/>
        <v>60.000000000000007</v>
      </c>
      <c r="J191" s="10">
        <f t="shared" si="12"/>
        <v>5.6564128548108386</v>
      </c>
      <c r="K191" s="15">
        <f t="shared" si="13"/>
        <v>11116.257305491336</v>
      </c>
      <c r="L191" s="57"/>
      <c r="M191" s="30"/>
      <c r="O191" s="61">
        <v>42530</v>
      </c>
      <c r="P191" s="72">
        <v>10205</v>
      </c>
      <c r="Q191" s="36">
        <v>10205</v>
      </c>
      <c r="S191" s="61">
        <v>42528</v>
      </c>
      <c r="T191" s="72">
        <v>17609</v>
      </c>
      <c r="U191" s="36">
        <v>17675</v>
      </c>
      <c r="W191" s="61">
        <v>42529</v>
      </c>
      <c r="X191" s="72">
        <v>8882.2999999999993</v>
      </c>
      <c r="Y191" s="36">
        <v>8841</v>
      </c>
      <c r="AA191" s="61">
        <v>42529</v>
      </c>
      <c r="AB191" s="72">
        <v>6268</v>
      </c>
      <c r="AC191" s="36">
        <v>6250.5</v>
      </c>
      <c r="AE191" s="61">
        <v>42529</v>
      </c>
      <c r="AF191" s="72">
        <v>4444</v>
      </c>
      <c r="AG191" s="36">
        <v>4456</v>
      </c>
      <c r="AI191" s="84">
        <v>42530</v>
      </c>
      <c r="AJ191" s="82">
        <v>12238.967510288903</v>
      </c>
      <c r="AK191" s="10">
        <v>7120.5868757791159</v>
      </c>
      <c r="AL191" s="10">
        <v>5661.6701961415556</v>
      </c>
      <c r="AM191" s="10">
        <v>6750.8704318895007</v>
      </c>
      <c r="AN191" s="15">
        <v>11116.257305491336</v>
      </c>
      <c r="AT191" s="11"/>
      <c r="AZ191" s="94"/>
    </row>
    <row r="192" spans="2:52" s="4" customFormat="1" ht="12" customHeight="1" x14ac:dyDescent="0.2">
      <c r="B192" s="28"/>
      <c r="C192" s="38"/>
      <c r="D192" s="61">
        <f>IF(Market="DAX",$O192,IF(Market="FTSEMIB",$S192,IF(Market="IBEX",$W192,IF(Market="UK",$AA192,$AE192))))</f>
        <v>42528</v>
      </c>
      <c r="E192" s="8">
        <f>IF(Market="DAX",$P192,IF(Market="FTSEMIB",$T192,IF(Market="IBEX",$X192,IF(Market="UK",$AB192,$AF192))))</f>
        <v>4471.5</v>
      </c>
      <c r="F192" s="8">
        <f>IF(Market="DAX",$Q192,IF(Market="FTSEMIB",$U192,IF(Market="IBEX",$Y192,IF(Market="UK",$AC192,$AG192))))</f>
        <v>4431</v>
      </c>
      <c r="G192" s="9">
        <f t="shared" si="14"/>
        <v>-9.0573633009057367E-3</v>
      </c>
      <c r="H192" s="10">
        <f t="shared" si="10"/>
        <v>60.000000000000007</v>
      </c>
      <c r="I192" s="10">
        <f t="shared" si="11"/>
        <v>272.79827833287152</v>
      </c>
      <c r="J192" s="10">
        <f t="shared" si="12"/>
        <v>132.79827833287152</v>
      </c>
      <c r="K192" s="15">
        <f t="shared" si="13"/>
        <v>11110.600892636525</v>
      </c>
      <c r="L192" s="57"/>
      <c r="M192" s="30"/>
      <c r="O192" s="61">
        <v>42529</v>
      </c>
      <c r="P192" s="72">
        <v>10288.5</v>
      </c>
      <c r="Q192" s="36">
        <v>10253</v>
      </c>
      <c r="S192" s="61">
        <v>42527</v>
      </c>
      <c r="T192" s="72">
        <v>17499</v>
      </c>
      <c r="U192" s="36">
        <v>17465</v>
      </c>
      <c r="W192" s="61">
        <v>42528</v>
      </c>
      <c r="X192" s="72">
        <v>8822.4</v>
      </c>
      <c r="Y192" s="36">
        <v>8859</v>
      </c>
      <c r="AA192" s="61">
        <v>42528</v>
      </c>
      <c r="AB192" s="72">
        <v>6276</v>
      </c>
      <c r="AC192" s="36">
        <v>6260</v>
      </c>
      <c r="AE192" s="61">
        <v>42528</v>
      </c>
      <c r="AF192" s="72">
        <v>4471.5</v>
      </c>
      <c r="AG192" s="36">
        <v>4431</v>
      </c>
      <c r="AI192" s="84">
        <v>42529</v>
      </c>
      <c r="AJ192" s="82">
        <v>12260.426737756714</v>
      </c>
      <c r="AK192" s="10">
        <v>7091.9777759459394</v>
      </c>
      <c r="AL192" s="10">
        <v>5621.4354350435533</v>
      </c>
      <c r="AM192" s="10">
        <v>6728.9328300409761</v>
      </c>
      <c r="AN192" s="15">
        <v>11110.600892636525</v>
      </c>
      <c r="AT192" s="11"/>
      <c r="AZ192" s="94"/>
    </row>
    <row r="193" spans="2:52" s="4" customFormat="1" ht="12" customHeight="1" x14ac:dyDescent="0.2">
      <c r="B193" s="28"/>
      <c r="C193" s="38"/>
      <c r="D193" s="61">
        <f>IF(Market="DAX",$O193,IF(Market="FTSEMIB",$S193,IF(Market="IBEX",$W193,IF(Market="UK",$AA193,$AE193))))</f>
        <v>42527</v>
      </c>
      <c r="E193" s="8">
        <f>IF(Market="DAX",$P193,IF(Market="FTSEMIB",$T193,IF(Market="IBEX",$X193,IF(Market="UK",$AB193,$AF193))))</f>
        <v>4419</v>
      </c>
      <c r="F193" s="8">
        <f>IF(Market="DAX",$Q193,IF(Market="FTSEMIB",$U193,IF(Market="IBEX",$Y193,IF(Market="UK",$AC193,$AG193))))</f>
        <v>4416</v>
      </c>
      <c r="G193" s="9">
        <f t="shared" si="14"/>
        <v>-6.7888662593346908E-4</v>
      </c>
      <c r="H193" s="10">
        <f t="shared" si="10"/>
        <v>78.073279796087462</v>
      </c>
      <c r="I193" s="10">
        <f t="shared" si="11"/>
        <v>105.22874483342622</v>
      </c>
      <c r="J193" s="10">
        <f t="shared" si="12"/>
        <v>-16.697975370486319</v>
      </c>
      <c r="K193" s="15">
        <f t="shared" si="13"/>
        <v>10977.802614303653</v>
      </c>
      <c r="L193" s="57"/>
      <c r="M193" s="30"/>
      <c r="O193" s="61">
        <v>42528</v>
      </c>
      <c r="P193" s="72">
        <v>10132.5</v>
      </c>
      <c r="Q193" s="36">
        <v>10161</v>
      </c>
      <c r="S193" s="61">
        <v>42524</v>
      </c>
      <c r="T193" s="72">
        <v>17788</v>
      </c>
      <c r="U193" s="36">
        <v>17850</v>
      </c>
      <c r="W193" s="61">
        <v>42527</v>
      </c>
      <c r="X193" s="72">
        <v>8779.2999999999993</v>
      </c>
      <c r="Y193" s="36">
        <v>8787</v>
      </c>
      <c r="AA193" s="61">
        <v>42527</v>
      </c>
      <c r="AB193" s="72">
        <v>6195</v>
      </c>
      <c r="AC193" s="36">
        <v>6214</v>
      </c>
      <c r="AE193" s="61">
        <v>42527</v>
      </c>
      <c r="AF193" s="72">
        <v>4419</v>
      </c>
      <c r="AG193" s="36">
        <v>4416</v>
      </c>
      <c r="AI193" s="84">
        <v>42528</v>
      </c>
      <c r="AJ193" s="82">
        <v>12198.633631949384</v>
      </c>
      <c r="AK193" s="10">
        <v>7099.4709800497749</v>
      </c>
      <c r="AL193" s="10">
        <v>5591.2239854580694</v>
      </c>
      <c r="AM193" s="10">
        <v>6719.1234601336646</v>
      </c>
      <c r="AN193" s="15">
        <v>10977.802614303653</v>
      </c>
      <c r="AT193" s="11"/>
      <c r="AZ193" s="94"/>
    </row>
    <row r="194" spans="2:52" s="4" customFormat="1" ht="12" customHeight="1" x14ac:dyDescent="0.2">
      <c r="B194" s="28"/>
      <c r="C194" s="38"/>
      <c r="D194" s="61">
        <f>IF(Market="DAX",$O194,IF(Market="FTSEMIB",$S194,IF(Market="IBEX",$W194,IF(Market="UK",$AA194,$AE194))))</f>
        <v>42524</v>
      </c>
      <c r="E194" s="8">
        <f>IF(Market="DAX",$P194,IF(Market="FTSEMIB",$T194,IF(Market="IBEX",$X194,IF(Market="UK",$AB194,$AF194))))</f>
        <v>4408.5</v>
      </c>
      <c r="F194" s="8">
        <f>IF(Market="DAX",$Q194,IF(Market="FTSEMIB",$U194,IF(Market="IBEX",$Y194,IF(Market="UK",$AC194,$AG194))))</f>
        <v>4473</v>
      </c>
      <c r="G194" s="9">
        <f t="shared" si="14"/>
        <v>1.4630826811840763E-2</v>
      </c>
      <c r="H194" s="10">
        <f t="shared" si="10"/>
        <v>384.26754855157202</v>
      </c>
      <c r="I194" s="10">
        <f t="shared" si="11"/>
        <v>60.000000000000007</v>
      </c>
      <c r="J194" s="10">
        <f t="shared" si="12"/>
        <v>244.26754855157202</v>
      </c>
      <c r="K194" s="15">
        <f t="shared" si="13"/>
        <v>10994.500589674139</v>
      </c>
      <c r="L194" s="57"/>
      <c r="M194" s="30"/>
      <c r="O194" s="61">
        <v>42527</v>
      </c>
      <c r="P194" s="72">
        <v>10090.5</v>
      </c>
      <c r="Q194" s="36">
        <v>10127.5</v>
      </c>
      <c r="S194" s="61">
        <v>42523</v>
      </c>
      <c r="T194" s="72">
        <v>17823</v>
      </c>
      <c r="U194" s="36">
        <v>17830</v>
      </c>
      <c r="W194" s="61">
        <v>42524</v>
      </c>
      <c r="X194" s="72">
        <v>8960.7999999999993</v>
      </c>
      <c r="Y194" s="36">
        <v>8994</v>
      </c>
      <c r="AA194" s="61">
        <v>42524</v>
      </c>
      <c r="AB194" s="72">
        <v>6185</v>
      </c>
      <c r="AC194" s="36">
        <v>6214.5</v>
      </c>
      <c r="AE194" s="61">
        <v>42524</v>
      </c>
      <c r="AF194" s="72">
        <v>4408.5</v>
      </c>
      <c r="AG194" s="36">
        <v>4473</v>
      </c>
      <c r="AI194" s="84">
        <v>42527</v>
      </c>
      <c r="AJ194" s="82">
        <v>12168.726680176258</v>
      </c>
      <c r="AK194" s="10">
        <v>7076.1136307479637</v>
      </c>
      <c r="AL194" s="10">
        <v>5616.7423267658842</v>
      </c>
      <c r="AM194" s="10">
        <v>6683.4343407830684</v>
      </c>
      <c r="AN194" s="15">
        <v>10994.500589674139</v>
      </c>
      <c r="AT194" s="11"/>
      <c r="AZ194" s="94"/>
    </row>
    <row r="195" spans="2:52" s="4" customFormat="1" ht="12" customHeight="1" x14ac:dyDescent="0.2">
      <c r="B195" s="28"/>
      <c r="C195" s="38"/>
      <c r="D195" s="61">
        <f>IF(Market="DAX",$O195,IF(Market="FTSEMIB",$S195,IF(Market="IBEX",$W195,IF(Market="UK",$AA195,$AE195))))</f>
        <v>42523</v>
      </c>
      <c r="E195" s="8">
        <f>IF(Market="DAX",$P195,IF(Market="FTSEMIB",$T195,IF(Market="IBEX",$X195,IF(Market="UK",$AB195,$AF195))))</f>
        <v>4451.5</v>
      </c>
      <c r="F195" s="8">
        <f>IF(Market="DAX",$Q195,IF(Market="FTSEMIB",$U195,IF(Market="IBEX",$Y195,IF(Market="UK",$AC195,$AG195))))</f>
        <v>4441</v>
      </c>
      <c r="G195" s="9">
        <f t="shared" si="14"/>
        <v>-2.3587554756823543E-3</v>
      </c>
      <c r="H195" s="10">
        <f t="shared" si="10"/>
        <v>60.000000000000007</v>
      </c>
      <c r="I195" s="10">
        <f t="shared" si="11"/>
        <v>138.82612182840393</v>
      </c>
      <c r="J195" s="10">
        <f t="shared" si="12"/>
        <v>-1.1738781715960727</v>
      </c>
      <c r="K195" s="15">
        <f t="shared" si="13"/>
        <v>10750.233041122567</v>
      </c>
      <c r="L195" s="57"/>
      <c r="M195" s="30"/>
      <c r="O195" s="61">
        <v>42524</v>
      </c>
      <c r="P195" s="72">
        <v>10220</v>
      </c>
      <c r="Q195" s="36">
        <v>10250.5</v>
      </c>
      <c r="S195" s="61">
        <v>42522</v>
      </c>
      <c r="T195" s="72">
        <v>18039</v>
      </c>
      <c r="U195" s="36">
        <v>18050</v>
      </c>
      <c r="W195" s="61">
        <v>42523</v>
      </c>
      <c r="X195" s="72">
        <v>8908.6</v>
      </c>
      <c r="Y195" s="36">
        <v>8912</v>
      </c>
      <c r="AA195" s="61">
        <v>42523</v>
      </c>
      <c r="AB195" s="72">
        <v>6169</v>
      </c>
      <c r="AC195" s="36">
        <v>6197.5</v>
      </c>
      <c r="AE195" s="61">
        <v>42523</v>
      </c>
      <c r="AF195" s="72">
        <v>4451.5</v>
      </c>
      <c r="AG195" s="36">
        <v>4441</v>
      </c>
      <c r="AI195" s="84">
        <v>42524</v>
      </c>
      <c r="AJ195" s="82">
        <v>12096.115527843071</v>
      </c>
      <c r="AK195" s="10">
        <v>7088.8187657400231</v>
      </c>
      <c r="AL195" s="10">
        <v>5595.4009706811057</v>
      </c>
      <c r="AM195" s="10">
        <v>6562.614502798061</v>
      </c>
      <c r="AN195" s="15">
        <v>10750.233041122567</v>
      </c>
      <c r="AT195" s="11"/>
      <c r="AZ195" s="94"/>
    </row>
    <row r="196" spans="2:52" s="4" customFormat="1" ht="12" customHeight="1" x14ac:dyDescent="0.2">
      <c r="B196" s="28"/>
      <c r="C196" s="38"/>
      <c r="D196" s="61">
        <f>IF(Market="DAX",$O196,IF(Market="FTSEMIB",$S196,IF(Market="IBEX",$W196,IF(Market="UK",$AA196,$AE196))))</f>
        <v>42522</v>
      </c>
      <c r="E196" s="8">
        <f>IF(Market="DAX",$P196,IF(Market="FTSEMIB",$T196,IF(Market="IBEX",$X196,IF(Market="UK",$AB196,$AF196))))</f>
        <v>4450</v>
      </c>
      <c r="F196" s="8">
        <f>IF(Market="DAX",$Q196,IF(Market="FTSEMIB",$U196,IF(Market="IBEX",$Y196,IF(Market="UK",$AC196,$AG196))))</f>
        <v>4479.5</v>
      </c>
      <c r="G196" s="9">
        <f t="shared" si="14"/>
        <v>6.6292134831460675E-3</v>
      </c>
      <c r="H196" s="10">
        <f t="shared" si="10"/>
        <v>224.23528197767814</v>
      </c>
      <c r="I196" s="10">
        <f t="shared" si="11"/>
        <v>60.000000000000007</v>
      </c>
      <c r="J196" s="10">
        <f t="shared" si="12"/>
        <v>84.235281977678142</v>
      </c>
      <c r="K196" s="15">
        <f t="shared" si="13"/>
        <v>10751.406919294162</v>
      </c>
      <c r="L196" s="57"/>
      <c r="M196" s="30"/>
      <c r="O196" s="61">
        <v>42523</v>
      </c>
      <c r="P196" s="72">
        <v>10195</v>
      </c>
      <c r="Q196" s="36">
        <v>10178.5</v>
      </c>
      <c r="S196" s="61">
        <v>42521</v>
      </c>
      <c r="T196" s="72">
        <v>18279</v>
      </c>
      <c r="U196" s="36">
        <v>18280</v>
      </c>
      <c r="W196" s="61">
        <v>42522</v>
      </c>
      <c r="X196" s="72">
        <v>9018.2000000000007</v>
      </c>
      <c r="Y196" s="36">
        <v>9020</v>
      </c>
      <c r="AA196" s="61">
        <v>42522</v>
      </c>
      <c r="AB196" s="72">
        <v>6219.5</v>
      </c>
      <c r="AC196" s="36">
        <v>6210</v>
      </c>
      <c r="AE196" s="61">
        <v>42522</v>
      </c>
      <c r="AF196" s="72">
        <v>4450</v>
      </c>
      <c r="AG196" s="36">
        <v>4479.5</v>
      </c>
      <c r="AI196" s="84">
        <v>42523</v>
      </c>
      <c r="AJ196" s="82">
        <v>12057.627920441946</v>
      </c>
      <c r="AK196" s="10">
        <v>7101.5239007320824</v>
      </c>
      <c r="AL196" s="10">
        <v>5620.9193119889205</v>
      </c>
      <c r="AM196" s="10">
        <v>6449.2811807630806</v>
      </c>
      <c r="AN196" s="15">
        <v>10751.406919294162</v>
      </c>
      <c r="AT196" s="11"/>
      <c r="AZ196" s="94"/>
    </row>
    <row r="197" spans="2:52" s="4" customFormat="1" ht="12" customHeight="1" x14ac:dyDescent="0.2">
      <c r="B197" s="28"/>
      <c r="C197" s="38"/>
      <c r="D197" s="61">
        <f>IF(Market="DAX",$O197,IF(Market="FTSEMIB",$S197,IF(Market="IBEX",$W197,IF(Market="UK",$AA197,$AE197))))</f>
        <v>42521</v>
      </c>
      <c r="E197" s="8">
        <f>IF(Market="DAX",$P197,IF(Market="FTSEMIB",$T197,IF(Market="IBEX",$X197,IF(Market="UK",$AB197,$AF197))))</f>
        <v>4480</v>
      </c>
      <c r="F197" s="8">
        <f>IF(Market="DAX",$Q197,IF(Market="FTSEMIB",$U197,IF(Market="IBEX",$Y197,IF(Market="UK",$AC197,$AG197))))</f>
        <v>4509</v>
      </c>
      <c r="G197" s="9">
        <f t="shared" si="14"/>
        <v>6.4732142857142861E-3</v>
      </c>
      <c r="H197" s="10">
        <f t="shared" si="10"/>
        <v>221.11529802904252</v>
      </c>
      <c r="I197" s="10">
        <f t="shared" si="11"/>
        <v>60.000000000000007</v>
      </c>
      <c r="J197" s="10">
        <f t="shared" si="12"/>
        <v>81.115298029042549</v>
      </c>
      <c r="K197" s="15">
        <f t="shared" si="13"/>
        <v>10667.171637316484</v>
      </c>
      <c r="L197" s="57"/>
      <c r="M197" s="30"/>
      <c r="O197" s="61">
        <v>42522</v>
      </c>
      <c r="P197" s="72">
        <v>10263.5</v>
      </c>
      <c r="Q197" s="36">
        <v>10252.5</v>
      </c>
      <c r="S197" s="61">
        <v>42520</v>
      </c>
      <c r="T197" s="72">
        <v>18154</v>
      </c>
      <c r="U197" s="36">
        <v>18210</v>
      </c>
      <c r="W197" s="61">
        <v>42521</v>
      </c>
      <c r="X197" s="72">
        <v>9108</v>
      </c>
      <c r="Y197" s="36">
        <v>9118</v>
      </c>
      <c r="AA197" s="61">
        <v>42521</v>
      </c>
      <c r="AB197" s="72">
        <v>6251</v>
      </c>
      <c r="AC197" s="36">
        <v>6260</v>
      </c>
      <c r="AE197" s="61">
        <v>42521</v>
      </c>
      <c r="AF197" s="72">
        <v>4480</v>
      </c>
      <c r="AG197" s="36">
        <v>4509</v>
      </c>
      <c r="AI197" s="84">
        <v>42522</v>
      </c>
      <c r="AJ197" s="82">
        <v>12079.087147909757</v>
      </c>
      <c r="AK197" s="10">
        <v>7114.2290357241418</v>
      </c>
      <c r="AL197" s="10">
        <v>5646.4376532967353</v>
      </c>
      <c r="AM197" s="10">
        <v>6484.6018928286358</v>
      </c>
      <c r="AN197" s="15">
        <v>10667.171637316484</v>
      </c>
      <c r="AT197" s="11"/>
      <c r="AZ197" s="94"/>
    </row>
    <row r="198" spans="2:52" s="4" customFormat="1" ht="12" customHeight="1" x14ac:dyDescent="0.2">
      <c r="B198" s="28"/>
      <c r="C198" s="38"/>
      <c r="D198" s="61">
        <f>IF(Market="DAX",$O198,IF(Market="FTSEMIB",$S198,IF(Market="IBEX",$W198,IF(Market="UK",$AA198,$AE198))))</f>
        <v>42520</v>
      </c>
      <c r="E198" s="8">
        <f>IF(Market="DAX",$P198,IF(Market="FTSEMIB",$T198,IF(Market="IBEX",$X198,IF(Market="UK",$AB198,$AF198))))</f>
        <v>4502</v>
      </c>
      <c r="F198" s="8">
        <f>IF(Market="DAX",$Q198,IF(Market="FTSEMIB",$U198,IF(Market="IBEX",$Y198,IF(Market="UK",$AC198,$AG198))))</f>
        <v>4496</v>
      </c>
      <c r="G198" s="9">
        <f t="shared" si="14"/>
        <v>-1.3327410039982231E-3</v>
      </c>
      <c r="H198" s="10">
        <f t="shared" si="10"/>
        <v>64.996192234792375</v>
      </c>
      <c r="I198" s="10">
        <f t="shared" si="11"/>
        <v>118.30583239472131</v>
      </c>
      <c r="J198" s="10">
        <f t="shared" si="12"/>
        <v>-16.697975370486319</v>
      </c>
      <c r="K198" s="15">
        <f t="shared" si="13"/>
        <v>10586.056339287441</v>
      </c>
      <c r="L198" s="57"/>
      <c r="M198" s="30"/>
      <c r="O198" s="61">
        <v>42521</v>
      </c>
      <c r="P198" s="72">
        <v>10336.5</v>
      </c>
      <c r="Q198" s="36">
        <v>10362</v>
      </c>
      <c r="S198" s="61">
        <v>42517</v>
      </c>
      <c r="T198" s="72">
        <v>18202</v>
      </c>
      <c r="U198" s="36">
        <v>18120</v>
      </c>
      <c r="W198" s="61">
        <v>42520</v>
      </c>
      <c r="X198" s="72">
        <v>9086.7999999999993</v>
      </c>
      <c r="Y198" s="36">
        <v>9095</v>
      </c>
      <c r="AA198" s="61">
        <v>42517</v>
      </c>
      <c r="AB198" s="72">
        <v>6253</v>
      </c>
      <c r="AC198" s="36">
        <v>6253.5</v>
      </c>
      <c r="AE198" s="61">
        <v>42520</v>
      </c>
      <c r="AF198" s="72">
        <v>4502</v>
      </c>
      <c r="AG198" s="36">
        <v>4496</v>
      </c>
      <c r="AI198" s="84">
        <v>42521</v>
      </c>
      <c r="AJ198" s="82">
        <v>12100.546375377568</v>
      </c>
      <c r="AK198" s="10">
        <v>7098.8872107997686</v>
      </c>
      <c r="AL198" s="10">
        <v>5671.9559946045501</v>
      </c>
      <c r="AM198" s="10">
        <v>6519.922604894191</v>
      </c>
      <c r="AN198" s="15">
        <v>10586.056339287441</v>
      </c>
      <c r="AT198" s="11"/>
      <c r="AZ198" s="94"/>
    </row>
    <row r="199" spans="2:52" s="4" customFormat="1" ht="12" customHeight="1" x14ac:dyDescent="0.2">
      <c r="B199" s="28"/>
      <c r="C199" s="38"/>
      <c r="D199" s="61">
        <f>IF(Market="DAX",$O199,IF(Market="FTSEMIB",$S199,IF(Market="IBEX",$W199,IF(Market="UK",$AA199,$AE199))))</f>
        <v>42517</v>
      </c>
      <c r="E199" s="8">
        <f>IF(Market="DAX",$P199,IF(Market="FTSEMIB",$T199,IF(Market="IBEX",$X199,IF(Market="UK",$AB199,$AF199))))</f>
        <v>4485.5</v>
      </c>
      <c r="F199" s="8">
        <f>IF(Market="DAX",$Q199,IF(Market="FTSEMIB",$U199,IF(Market="IBEX",$Y199,IF(Market="UK",$AC199,$AG199))))</f>
        <v>4479</v>
      </c>
      <c r="G199" s="9">
        <f t="shared" si="14"/>
        <v>-1.4491138111693235E-3</v>
      </c>
      <c r="H199" s="10">
        <f t="shared" si="10"/>
        <v>62.668736091370377</v>
      </c>
      <c r="I199" s="10">
        <f t="shared" si="11"/>
        <v>120.6332885381433</v>
      </c>
      <c r="J199" s="10">
        <f t="shared" si="12"/>
        <v>-16.697975370486319</v>
      </c>
      <c r="K199" s="15">
        <f t="shared" si="13"/>
        <v>10602.754314657926</v>
      </c>
      <c r="L199" s="57"/>
      <c r="M199" s="30"/>
      <c r="O199" s="61">
        <v>42520</v>
      </c>
      <c r="P199" s="72">
        <v>10272</v>
      </c>
      <c r="Q199" s="36">
        <v>10325</v>
      </c>
      <c r="S199" s="61">
        <v>42516</v>
      </c>
      <c r="T199" s="72">
        <v>18199</v>
      </c>
      <c r="U199" s="36">
        <v>18130</v>
      </c>
      <c r="W199" s="61">
        <v>42517</v>
      </c>
      <c r="X199" s="72">
        <v>9058.2999999999993</v>
      </c>
      <c r="Y199" s="36">
        <v>9031</v>
      </c>
      <c r="AA199" s="61">
        <v>42516</v>
      </c>
      <c r="AB199" s="72">
        <v>6251.5</v>
      </c>
      <c r="AC199" s="36">
        <v>6251</v>
      </c>
      <c r="AE199" s="61">
        <v>42517</v>
      </c>
      <c r="AF199" s="72">
        <v>4485.5</v>
      </c>
      <c r="AG199" s="36">
        <v>4479</v>
      </c>
      <c r="AI199" s="84">
        <v>42520</v>
      </c>
      <c r="AJ199" s="82">
        <v>12087.926692928046</v>
      </c>
      <c r="AK199" s="10">
        <v>7055.1397892836021</v>
      </c>
      <c r="AL199" s="10">
        <v>5697.4743359123649</v>
      </c>
      <c r="AM199" s="10">
        <v>6555.2433169597462</v>
      </c>
      <c r="AN199" s="15">
        <v>10602.754314657926</v>
      </c>
      <c r="AT199" s="11"/>
      <c r="AZ199" s="94"/>
    </row>
    <row r="200" spans="2:52" s="4" customFormat="1" ht="12" customHeight="1" x14ac:dyDescent="0.2">
      <c r="B200" s="28"/>
      <c r="C200" s="38"/>
      <c r="D200" s="61">
        <f>IF(Market="DAX",$O200,IF(Market="FTSEMIB",$S200,IF(Market="IBEX",$W200,IF(Market="UK",$AA200,$AE200))))</f>
        <v>42516</v>
      </c>
      <c r="E200" s="8">
        <f>IF(Market="DAX",$P200,IF(Market="FTSEMIB",$T200,IF(Market="IBEX",$X200,IF(Market="UK",$AB200,$AF200))))</f>
        <v>4480</v>
      </c>
      <c r="F200" s="8">
        <f>IF(Market="DAX",$Q200,IF(Market="FTSEMIB",$U200,IF(Market="IBEX",$Y200,IF(Market="UK",$AC200,$AG200))))</f>
        <v>4440.5</v>
      </c>
      <c r="G200" s="9">
        <f t="shared" si="14"/>
        <v>-8.8169642857142856E-3</v>
      </c>
      <c r="H200" s="10">
        <f t="shared" si="10"/>
        <v>60.000000000000007</v>
      </c>
      <c r="I200" s="10">
        <f t="shared" si="11"/>
        <v>267.99029802904249</v>
      </c>
      <c r="J200" s="10">
        <f t="shared" si="12"/>
        <v>127.99029802904249</v>
      </c>
      <c r="K200" s="15">
        <f t="shared" si="13"/>
        <v>10619.452290028412</v>
      </c>
      <c r="L200" s="57"/>
      <c r="M200" s="30"/>
      <c r="O200" s="61">
        <v>42517</v>
      </c>
      <c r="P200" s="72">
        <v>10277</v>
      </c>
      <c r="Q200" s="36">
        <v>10280</v>
      </c>
      <c r="S200" s="61">
        <v>42515</v>
      </c>
      <c r="T200" s="72">
        <v>17896</v>
      </c>
      <c r="U200" s="36">
        <v>17990</v>
      </c>
      <c r="W200" s="61">
        <v>42516</v>
      </c>
      <c r="X200" s="72">
        <v>9103.2000000000007</v>
      </c>
      <c r="Y200" s="36">
        <v>9050</v>
      </c>
      <c r="AA200" s="61">
        <v>42515</v>
      </c>
      <c r="AB200" s="72">
        <v>6216.5</v>
      </c>
      <c r="AC200" s="36">
        <v>6230.5</v>
      </c>
      <c r="AE200" s="61">
        <v>42516</v>
      </c>
      <c r="AF200" s="72">
        <v>4480</v>
      </c>
      <c r="AG200" s="36">
        <v>4440.5</v>
      </c>
      <c r="AI200" s="84">
        <v>42517</v>
      </c>
      <c r="AJ200" s="82">
        <v>11940.673440618337</v>
      </c>
      <c r="AK200" s="10">
        <v>7025.6640145630263</v>
      </c>
      <c r="AL200" s="10">
        <v>5689.9572957982491</v>
      </c>
      <c r="AM200" s="10">
        <v>6590.5640290253014</v>
      </c>
      <c r="AN200" s="15">
        <v>10619.452290028412</v>
      </c>
      <c r="AT200" s="11"/>
      <c r="AZ200" s="94"/>
    </row>
    <row r="201" spans="2:52" s="4" customFormat="1" ht="12" customHeight="1" x14ac:dyDescent="0.2">
      <c r="B201" s="28"/>
      <c r="C201" s="38"/>
      <c r="D201" s="61">
        <f>IF(Market="DAX",$O201,IF(Market="FTSEMIB",$S201,IF(Market="IBEX",$W201,IF(Market="UK",$AA201,$AE201))))</f>
        <v>42515</v>
      </c>
      <c r="E201" s="8">
        <f>IF(Market="DAX",$P201,IF(Market="FTSEMIB",$T201,IF(Market="IBEX",$X201,IF(Market="UK",$AB201,$AF201))))</f>
        <v>4448</v>
      </c>
      <c r="F201" s="8">
        <f>IF(Market="DAX",$Q201,IF(Market="FTSEMIB",$U201,IF(Market="IBEX",$Y201,IF(Market="UK",$AC201,$AG201))))</f>
        <v>4417.5</v>
      </c>
      <c r="G201" s="9">
        <f t="shared" si="14"/>
        <v>-6.8570143884892085E-3</v>
      </c>
      <c r="H201" s="10">
        <f t="shared" si="10"/>
        <v>60.000000000000007</v>
      </c>
      <c r="I201" s="10">
        <f t="shared" si="11"/>
        <v>228.79130008454098</v>
      </c>
      <c r="J201" s="10">
        <f t="shared" si="12"/>
        <v>88.791300084540978</v>
      </c>
      <c r="K201" s="15">
        <f t="shared" si="13"/>
        <v>10491.461991999369</v>
      </c>
      <c r="L201" s="57"/>
      <c r="M201" s="30"/>
      <c r="O201" s="61">
        <v>42516</v>
      </c>
      <c r="P201" s="72">
        <v>10207</v>
      </c>
      <c r="Q201" s="36">
        <v>10175.5</v>
      </c>
      <c r="S201" s="61">
        <v>42514</v>
      </c>
      <c r="T201" s="72">
        <v>17352</v>
      </c>
      <c r="U201" s="36">
        <v>17260</v>
      </c>
      <c r="W201" s="61">
        <v>42515</v>
      </c>
      <c r="X201" s="72">
        <v>8907.7000000000007</v>
      </c>
      <c r="Y201" s="36">
        <v>8966</v>
      </c>
      <c r="AA201" s="61">
        <v>42514</v>
      </c>
      <c r="AB201" s="72">
        <v>6132.5</v>
      </c>
      <c r="AC201" s="36">
        <v>6118</v>
      </c>
      <c r="AE201" s="61">
        <v>42515</v>
      </c>
      <c r="AF201" s="72">
        <v>4448</v>
      </c>
      <c r="AG201" s="36">
        <v>4417.5</v>
      </c>
      <c r="AI201" s="84">
        <v>42516</v>
      </c>
      <c r="AJ201" s="82">
        <v>11962.132668086148</v>
      </c>
      <c r="AK201" s="10">
        <v>6966.9651739231595</v>
      </c>
      <c r="AL201" s="10">
        <v>5625.8344908831241</v>
      </c>
      <c r="AM201" s="10">
        <v>6595.6208300029839</v>
      </c>
      <c r="AN201" s="15">
        <v>10491.461991999369</v>
      </c>
      <c r="AT201" s="11"/>
      <c r="AZ201" s="94"/>
    </row>
    <row r="202" spans="2:52" s="4" customFormat="1" ht="12" customHeight="1" x14ac:dyDescent="0.2">
      <c r="B202" s="28"/>
      <c r="C202" s="38"/>
      <c r="D202" s="61">
        <f>IF(Market="DAX",$O202,IF(Market="FTSEMIB",$S202,IF(Market="IBEX",$W202,IF(Market="UK",$AA202,$AE202))))</f>
        <v>42514</v>
      </c>
      <c r="E202" s="8">
        <f>IF(Market="DAX",$P202,IF(Market="FTSEMIB",$T202,IF(Market="IBEX",$X202,IF(Market="UK",$AB202,$AF202))))</f>
        <v>4392</v>
      </c>
      <c r="F202" s="8">
        <f>IF(Market="DAX",$Q202,IF(Market="FTSEMIB",$U202,IF(Market="IBEX",$Y202,IF(Market="UK",$AC202,$AG202))))</f>
        <v>4269.5</v>
      </c>
      <c r="G202" s="9">
        <f t="shared" si="14"/>
        <v>-2.7891621129326048E-2</v>
      </c>
      <c r="H202" s="10">
        <f t="shared" si="10"/>
        <v>60.000000000000007</v>
      </c>
      <c r="I202" s="10">
        <f t="shared" si="11"/>
        <v>649.48343490127775</v>
      </c>
      <c r="J202" s="10">
        <f t="shared" si="12"/>
        <v>509.48343490127775</v>
      </c>
      <c r="K202" s="15">
        <f t="shared" si="13"/>
        <v>10402.670691914829</v>
      </c>
      <c r="L202" s="57"/>
      <c r="M202" s="30"/>
      <c r="O202" s="61">
        <v>42515</v>
      </c>
      <c r="P202" s="72">
        <v>10071.5</v>
      </c>
      <c r="Q202" s="36">
        <v>10140</v>
      </c>
      <c r="S202" s="61">
        <v>42513</v>
      </c>
      <c r="T202" s="72">
        <v>17399</v>
      </c>
      <c r="U202" s="36">
        <v>17475</v>
      </c>
      <c r="W202" s="61">
        <v>42514</v>
      </c>
      <c r="X202" s="72">
        <v>8705.7000000000007</v>
      </c>
      <c r="Y202" s="36">
        <v>8660</v>
      </c>
      <c r="AA202" s="61">
        <v>42513</v>
      </c>
      <c r="AB202" s="72">
        <v>6135</v>
      </c>
      <c r="AC202" s="36">
        <v>6144.5</v>
      </c>
      <c r="AE202" s="61">
        <v>42514</v>
      </c>
      <c r="AF202" s="72">
        <v>4392</v>
      </c>
      <c r="AG202" s="36">
        <v>4269.5</v>
      </c>
      <c r="AI202" s="84">
        <v>42515</v>
      </c>
      <c r="AJ202" s="82">
        <v>11918.556413298451</v>
      </c>
      <c r="AK202" s="10">
        <v>6907.2780918110748</v>
      </c>
      <c r="AL202" s="10">
        <v>5547.6956744023073</v>
      </c>
      <c r="AM202" s="10">
        <v>6595.0586014454639</v>
      </c>
      <c r="AN202" s="15">
        <v>10402.670691914829</v>
      </c>
      <c r="AT202" s="11"/>
      <c r="AZ202" s="94"/>
    </row>
    <row r="203" spans="2:52" s="4" customFormat="1" ht="12" customHeight="1" x14ac:dyDescent="0.2">
      <c r="B203" s="28"/>
      <c r="C203" s="38"/>
      <c r="D203" s="61">
        <f>IF(Market="DAX",$O203,IF(Market="FTSEMIB",$S203,IF(Market="IBEX",$W203,IF(Market="UK",$AA203,$AE203))))</f>
        <v>42513</v>
      </c>
      <c r="E203" s="8">
        <f>IF(Market="DAX",$P203,IF(Market="FTSEMIB",$T203,IF(Market="IBEX",$X203,IF(Market="UK",$AB203,$AF203))))</f>
        <v>4284</v>
      </c>
      <c r="F203" s="8">
        <f>IF(Market="DAX",$Q203,IF(Market="FTSEMIB",$U203,IF(Market="IBEX",$Y203,IF(Market="UK",$AC203,$AG203))))</f>
        <v>4305.5</v>
      </c>
      <c r="G203" s="9">
        <f t="shared" si="14"/>
        <v>5.0186741363211955E-3</v>
      </c>
      <c r="H203" s="10">
        <f t="shared" si="10"/>
        <v>192.02449504118073</v>
      </c>
      <c r="I203" s="10">
        <f t="shared" si="11"/>
        <v>60.000000000000007</v>
      </c>
      <c r="J203" s="10">
        <f t="shared" si="12"/>
        <v>52.024495041180728</v>
      </c>
      <c r="K203" s="15">
        <f t="shared" si="13"/>
        <v>9893.1872570135511</v>
      </c>
      <c r="L203" s="57"/>
      <c r="M203" s="30"/>
      <c r="O203" s="61">
        <v>42514</v>
      </c>
      <c r="P203" s="72">
        <v>9858</v>
      </c>
      <c r="Q203" s="36">
        <v>9811</v>
      </c>
      <c r="S203" s="61">
        <v>42510</v>
      </c>
      <c r="T203" s="72">
        <v>17185</v>
      </c>
      <c r="U203" s="36">
        <v>17305</v>
      </c>
      <c r="W203" s="61">
        <v>42513</v>
      </c>
      <c r="X203" s="72">
        <v>8766.9</v>
      </c>
      <c r="Y203" s="36">
        <v>8735</v>
      </c>
      <c r="AA203" s="61">
        <v>42510</v>
      </c>
      <c r="AB203" s="72">
        <v>6044.5</v>
      </c>
      <c r="AC203" s="36">
        <v>6078.5</v>
      </c>
      <c r="AE203" s="61">
        <v>42513</v>
      </c>
      <c r="AF203" s="72">
        <v>4284</v>
      </c>
      <c r="AG203" s="36">
        <v>4305.5</v>
      </c>
      <c r="AI203" s="84">
        <v>42514</v>
      </c>
      <c r="AJ203" s="82">
        <v>11689.217516879946</v>
      </c>
      <c r="AK203" s="10">
        <v>6866.2693167012076</v>
      </c>
      <c r="AL203" s="10">
        <v>5495.4661594823938</v>
      </c>
      <c r="AM203" s="10">
        <v>6630.3793135110191</v>
      </c>
      <c r="AN203" s="15">
        <v>9893.1872570135511</v>
      </c>
      <c r="AT203" s="11"/>
      <c r="AZ203" s="94"/>
    </row>
    <row r="204" spans="2:52" s="4" customFormat="1" ht="12" customHeight="1" x14ac:dyDescent="0.2">
      <c r="B204" s="28"/>
      <c r="C204" s="38"/>
      <c r="D204" s="61">
        <f>IF(Market="DAX",$O204,IF(Market="FTSEMIB",$S204,IF(Market="IBEX",$W204,IF(Market="UK",$AA204,$AE204))))</f>
        <v>42510</v>
      </c>
      <c r="E204" s="8">
        <f>IF(Market="DAX",$P204,IF(Market="FTSEMIB",$T204,IF(Market="IBEX",$X204,IF(Market="UK",$AB204,$AF204))))</f>
        <v>4343.5</v>
      </c>
      <c r="F204" s="8">
        <f>IF(Market="DAX",$Q204,IF(Market="FTSEMIB",$U204,IF(Market="IBEX",$Y204,IF(Market="UK",$AC204,$AG204))))</f>
        <v>4325.5</v>
      </c>
      <c r="G204" s="9">
        <f t="shared" si="14"/>
        <v>-4.1441234027857722E-3</v>
      </c>
      <c r="H204" s="10">
        <f t="shared" si="10"/>
        <v>60.000000000000007</v>
      </c>
      <c r="I204" s="10">
        <f t="shared" si="11"/>
        <v>174.53348037047226</v>
      </c>
      <c r="J204" s="10">
        <f t="shared" si="12"/>
        <v>34.533480370472262</v>
      </c>
      <c r="K204" s="15">
        <f t="shared" si="13"/>
        <v>9841.1627619723695</v>
      </c>
      <c r="L204" s="57"/>
      <c r="M204" s="30"/>
      <c r="O204" s="61">
        <v>42513</v>
      </c>
      <c r="P204" s="72">
        <v>9909.5</v>
      </c>
      <c r="Q204" s="36">
        <v>9929</v>
      </c>
      <c r="S204" s="61">
        <v>42509</v>
      </c>
      <c r="T204" s="72">
        <v>17312</v>
      </c>
      <c r="U204" s="36">
        <v>17195</v>
      </c>
      <c r="W204" s="61">
        <v>42510</v>
      </c>
      <c r="X204" s="72">
        <v>8674.1</v>
      </c>
      <c r="Y204" s="36">
        <v>8734</v>
      </c>
      <c r="AA204" s="61">
        <v>42509</v>
      </c>
      <c r="AB204" s="72">
        <v>6136</v>
      </c>
      <c r="AC204" s="36">
        <v>6112</v>
      </c>
      <c r="AE204" s="61">
        <v>42510</v>
      </c>
      <c r="AF204" s="72">
        <v>4343.5</v>
      </c>
      <c r="AG204" s="36">
        <v>4325.5</v>
      </c>
      <c r="AI204" s="84">
        <v>42513</v>
      </c>
      <c r="AJ204" s="82">
        <v>11561.562062648747</v>
      </c>
      <c r="AK204" s="10">
        <v>6772.9652068623518</v>
      </c>
      <c r="AL204" s="10">
        <v>5475.4516016804055</v>
      </c>
      <c r="AM204" s="10">
        <v>6466.7922545384199</v>
      </c>
      <c r="AN204" s="15">
        <v>9841.1627619723695</v>
      </c>
      <c r="AT204" s="11"/>
      <c r="AZ204" s="94"/>
    </row>
    <row r="205" spans="2:52" s="4" customFormat="1" ht="12" customHeight="1" x14ac:dyDescent="0.2">
      <c r="B205" s="28"/>
      <c r="C205" s="38"/>
      <c r="D205" s="61">
        <f>IF(Market="DAX",$O205,IF(Market="FTSEMIB",$S205,IF(Market="IBEX",$W205,IF(Market="UK",$AA205,$AE205))))</f>
        <v>42509</v>
      </c>
      <c r="E205" s="8">
        <f>IF(Market="DAX",$P205,IF(Market="FTSEMIB",$T205,IF(Market="IBEX",$X205,IF(Market="UK",$AB205,$AF205))))</f>
        <v>4282</v>
      </c>
      <c r="F205" s="8">
        <f>IF(Market="DAX",$Q205,IF(Market="FTSEMIB",$U205,IF(Market="IBEX",$Y205,IF(Market="UK",$AC205,$AG205))))</f>
        <v>4294</v>
      </c>
      <c r="G205" s="9">
        <f t="shared" si="14"/>
        <v>2.8024287716020553E-3</v>
      </c>
      <c r="H205" s="10">
        <f t="shared" si="10"/>
        <v>147.69958774679793</v>
      </c>
      <c r="I205" s="10">
        <f t="shared" si="11"/>
        <v>60.000000000000007</v>
      </c>
      <c r="J205" s="10">
        <f t="shared" si="12"/>
        <v>7.6995877467979312</v>
      </c>
      <c r="K205" s="15">
        <f t="shared" si="13"/>
        <v>9806.6292816018977</v>
      </c>
      <c r="L205" s="57"/>
      <c r="M205" s="30"/>
      <c r="O205" s="61">
        <v>42510</v>
      </c>
      <c r="P205" s="72">
        <v>9794.5</v>
      </c>
      <c r="Q205" s="36">
        <v>9896.5</v>
      </c>
      <c r="S205" s="61">
        <v>42508</v>
      </c>
      <c r="T205" s="72">
        <v>17094</v>
      </c>
      <c r="U205" s="36">
        <v>17035</v>
      </c>
      <c r="W205" s="61">
        <v>42509</v>
      </c>
      <c r="X205" s="72">
        <v>8777.2000000000007</v>
      </c>
      <c r="Y205" s="36">
        <v>8730</v>
      </c>
      <c r="AA205" s="61">
        <v>42508</v>
      </c>
      <c r="AB205" s="72">
        <v>6130</v>
      </c>
      <c r="AC205" s="36">
        <v>6111.5</v>
      </c>
      <c r="AE205" s="61">
        <v>42509</v>
      </c>
      <c r="AF205" s="72">
        <v>4282</v>
      </c>
      <c r="AG205" s="36">
        <v>4294</v>
      </c>
      <c r="AI205" s="84">
        <v>42510</v>
      </c>
      <c r="AJ205" s="82">
        <v>11573.901242960179</v>
      </c>
      <c r="AK205" s="10">
        <v>6684.1514157631873</v>
      </c>
      <c r="AL205" s="10">
        <v>5390.0984609705993</v>
      </c>
      <c r="AM205" s="10">
        <v>6388.8854658515102</v>
      </c>
      <c r="AN205" s="15">
        <v>9806.6292816018977</v>
      </c>
      <c r="AT205" s="11"/>
      <c r="AZ205" s="94"/>
    </row>
    <row r="206" spans="2:52" s="4" customFormat="1" ht="12" customHeight="1" x14ac:dyDescent="0.2">
      <c r="B206" s="28"/>
      <c r="C206" s="38"/>
      <c r="D206" s="61">
        <f>IF(Market="DAX",$O206,IF(Market="FTSEMIB",$S206,IF(Market="IBEX",$W206,IF(Market="UK",$AA206,$AE206))))</f>
        <v>42508</v>
      </c>
      <c r="E206" s="8">
        <f>IF(Market="DAX",$P206,IF(Market="FTSEMIB",$T206,IF(Market="IBEX",$X206,IF(Market="UK",$AB206,$AF206))))</f>
        <v>4319.5</v>
      </c>
      <c r="F206" s="8">
        <f>IF(Market="DAX",$Q206,IF(Market="FTSEMIB",$U206,IF(Market="IBEX",$Y206,IF(Market="UK",$AC206,$AG206))))</f>
        <v>4277.5</v>
      </c>
      <c r="G206" s="9">
        <f t="shared" si="14"/>
        <v>-9.7233476096770452E-3</v>
      </c>
      <c r="H206" s="10">
        <f t="shared" si="10"/>
        <v>60.000000000000007</v>
      </c>
      <c r="I206" s="10">
        <f t="shared" si="11"/>
        <v>286.11796450829769</v>
      </c>
      <c r="J206" s="10">
        <f t="shared" si="12"/>
        <v>146.11796450829769</v>
      </c>
      <c r="K206" s="15">
        <f t="shared" si="13"/>
        <v>9798.9296938550997</v>
      </c>
      <c r="L206" s="57"/>
      <c r="M206" s="30"/>
      <c r="O206" s="61">
        <v>42509</v>
      </c>
      <c r="P206" s="72">
        <v>9942.5</v>
      </c>
      <c r="Q206" s="36">
        <v>9879</v>
      </c>
      <c r="S206" s="61">
        <v>42507</v>
      </c>
      <c r="T206" s="72">
        <v>17390</v>
      </c>
      <c r="U206" s="36">
        <v>17435</v>
      </c>
      <c r="W206" s="61">
        <v>42508</v>
      </c>
      <c r="X206" s="72">
        <v>8678.5</v>
      </c>
      <c r="Y206" s="36">
        <v>8645</v>
      </c>
      <c r="AA206" s="61">
        <v>42507</v>
      </c>
      <c r="AB206" s="72">
        <v>6120.5</v>
      </c>
      <c r="AC206" s="36">
        <v>6134.5</v>
      </c>
      <c r="AE206" s="61">
        <v>42508</v>
      </c>
      <c r="AF206" s="72">
        <v>4319.5</v>
      </c>
      <c r="AG206" s="36">
        <v>4277.5</v>
      </c>
      <c r="AI206" s="84">
        <v>42509</v>
      </c>
      <c r="AJ206" s="82">
        <v>11163.930463616336</v>
      </c>
      <c r="AK206" s="10">
        <v>6661.4739142291482</v>
      </c>
      <c r="AL206" s="10">
        <v>5335.3062484954889</v>
      </c>
      <c r="AM206" s="10">
        <v>6355.6485951306177</v>
      </c>
      <c r="AN206" s="15">
        <v>9798.9296938550997</v>
      </c>
      <c r="AT206" s="11"/>
      <c r="AZ206" s="94"/>
    </row>
    <row r="207" spans="2:52" s="4" customFormat="1" ht="12" customHeight="1" x14ac:dyDescent="0.2">
      <c r="B207" s="28"/>
      <c r="C207" s="38"/>
      <c r="D207" s="61">
        <f>IF(Market="DAX",$O207,IF(Market="FTSEMIB",$S207,IF(Market="IBEX",$W207,IF(Market="UK",$AA207,$AE207))))</f>
        <v>42507</v>
      </c>
      <c r="E207" s="8">
        <f>IF(Market="DAX",$P207,IF(Market="FTSEMIB",$T207,IF(Market="IBEX",$X207,IF(Market="UK",$AB207,$AF207))))</f>
        <v>4297</v>
      </c>
      <c r="F207" s="8">
        <f>IF(Market="DAX",$Q207,IF(Market="FTSEMIB",$U207,IF(Market="IBEX",$Y207,IF(Market="UK",$AC207,$AG207))))</f>
        <v>4322</v>
      </c>
      <c r="G207" s="9">
        <f t="shared" si="14"/>
        <v>5.8180125669071445E-3</v>
      </c>
      <c r="H207" s="10">
        <f t="shared" si="10"/>
        <v>208.01126365289969</v>
      </c>
      <c r="I207" s="10">
        <f t="shared" si="11"/>
        <v>60.000000000000007</v>
      </c>
      <c r="J207" s="10">
        <f t="shared" si="12"/>
        <v>68.011263652899686</v>
      </c>
      <c r="K207" s="15">
        <f t="shared" si="13"/>
        <v>9652.8117293468022</v>
      </c>
      <c r="L207" s="57"/>
      <c r="M207" s="30"/>
      <c r="O207" s="61">
        <v>42508</v>
      </c>
      <c r="P207" s="72">
        <v>9871.5</v>
      </c>
      <c r="Q207" s="36">
        <v>9835.5</v>
      </c>
      <c r="S207" s="61">
        <v>42506</v>
      </c>
      <c r="T207" s="72">
        <v>17337</v>
      </c>
      <c r="U207" s="36">
        <v>17260</v>
      </c>
      <c r="W207" s="61">
        <v>42507</v>
      </c>
      <c r="X207" s="72">
        <v>8677.6</v>
      </c>
      <c r="Y207" s="36">
        <v>8749</v>
      </c>
      <c r="AA207" s="61">
        <v>42506</v>
      </c>
      <c r="AB207" s="72">
        <v>6105</v>
      </c>
      <c r="AC207" s="36">
        <v>6050.5</v>
      </c>
      <c r="AE207" s="61">
        <v>42507</v>
      </c>
      <c r="AF207" s="72">
        <v>4297</v>
      </c>
      <c r="AG207" s="36">
        <v>4322</v>
      </c>
      <c r="AI207" s="84">
        <v>42508</v>
      </c>
      <c r="AJ207" s="82">
        <v>10955.32389429769</v>
      </c>
      <c r="AK207" s="10">
        <v>6656.0726001840621</v>
      </c>
      <c r="AL207" s="10">
        <v>5310.8631376491376</v>
      </c>
      <c r="AM207" s="10">
        <v>6358.939210129166</v>
      </c>
      <c r="AN207" s="15">
        <v>9652.8117293468022</v>
      </c>
      <c r="AT207" s="11"/>
      <c r="AZ207" s="94"/>
    </row>
    <row r="208" spans="2:52" s="4" customFormat="1" ht="12" customHeight="1" x14ac:dyDescent="0.2">
      <c r="B208" s="28"/>
      <c r="C208" s="38"/>
      <c r="D208" s="61">
        <f>IF(Market="DAX",$O208,IF(Market="FTSEMIB",$S208,IF(Market="IBEX",$W208,IF(Market="UK",$AA208,$AE208))))</f>
        <v>42506</v>
      </c>
      <c r="E208" s="8">
        <f>IF(Market="DAX",$P208,IF(Market="FTSEMIB",$T208,IF(Market="IBEX",$X208,IF(Market="UK",$AB208,$AF208))))</f>
        <v>4305.5</v>
      </c>
      <c r="F208" s="8">
        <f>IF(Market="DAX",$Q208,IF(Market="FTSEMIB",$U208,IF(Market="IBEX",$Y208,IF(Market="UK",$AC208,$AG208))))</f>
        <v>4285.5</v>
      </c>
      <c r="G208" s="9">
        <f t="shared" si="14"/>
        <v>-4.6452212286610152E-3</v>
      </c>
      <c r="H208" s="10">
        <f t="shared" si="10"/>
        <v>60.000000000000007</v>
      </c>
      <c r="I208" s="10">
        <f t="shared" si="11"/>
        <v>184.55543688797712</v>
      </c>
      <c r="J208" s="10">
        <f t="shared" si="12"/>
        <v>44.555436887977123</v>
      </c>
      <c r="K208" s="15">
        <f t="shared" si="13"/>
        <v>9584.8004656939029</v>
      </c>
      <c r="L208" s="57"/>
      <c r="M208" s="30"/>
      <c r="O208" s="61">
        <v>42507</v>
      </c>
      <c r="P208" s="72">
        <v>9952.9</v>
      </c>
      <c r="Q208" s="36">
        <v>9996.5</v>
      </c>
      <c r="S208" s="61">
        <v>42503</v>
      </c>
      <c r="T208" s="72">
        <v>17281</v>
      </c>
      <c r="U208" s="36">
        <v>17190</v>
      </c>
      <c r="W208" s="61">
        <v>42506</v>
      </c>
      <c r="X208" s="72">
        <v>8677.2000000000007</v>
      </c>
      <c r="Y208" s="36">
        <v>8613</v>
      </c>
      <c r="AA208" s="61">
        <v>42503</v>
      </c>
      <c r="AB208" s="72">
        <v>6069.5</v>
      </c>
      <c r="AC208" s="36">
        <v>6096</v>
      </c>
      <c r="AE208" s="61">
        <v>42506</v>
      </c>
      <c r="AF208" s="72">
        <v>4305.5</v>
      </c>
      <c r="AG208" s="36">
        <v>4285.5</v>
      </c>
      <c r="AI208" s="84">
        <v>42507</v>
      </c>
      <c r="AJ208" s="82">
        <v>10883.710399081587</v>
      </c>
      <c r="AK208" s="10">
        <v>6613.5978042377428</v>
      </c>
      <c r="AL208" s="10">
        <v>5199.060678359283</v>
      </c>
      <c r="AM208" s="10">
        <v>6030.2441198064971</v>
      </c>
      <c r="AN208" s="15">
        <v>9584.8004656939029</v>
      </c>
      <c r="AT208" s="11"/>
      <c r="AZ208" s="94"/>
    </row>
    <row r="209" spans="2:52" s="4" customFormat="1" ht="12" customHeight="1" x14ac:dyDescent="0.2">
      <c r="B209" s="28"/>
      <c r="C209" s="38"/>
      <c r="D209" s="61">
        <f>IF(Market="DAX",$O209,IF(Market="FTSEMIB",$S209,IF(Market="IBEX",$W209,IF(Market="UK",$AA209,$AE209))))</f>
        <v>42503</v>
      </c>
      <c r="E209" s="8">
        <f>IF(Market="DAX",$P209,IF(Market="FTSEMIB",$T209,IF(Market="IBEX",$X209,IF(Market="UK",$AB209,$AF209))))</f>
        <v>4313</v>
      </c>
      <c r="F209" s="8">
        <f>IF(Market="DAX",$Q209,IF(Market="FTSEMIB",$U209,IF(Market="IBEX",$Y209,IF(Market="UK",$AC209,$AG209))))</f>
        <v>4274.5</v>
      </c>
      <c r="G209" s="9">
        <f t="shared" si="14"/>
        <v>-8.9265012752144674E-3</v>
      </c>
      <c r="H209" s="10">
        <f t="shared" si="10"/>
        <v>60.000000000000007</v>
      </c>
      <c r="I209" s="10">
        <f t="shared" si="11"/>
        <v>270.18103781904614</v>
      </c>
      <c r="J209" s="10">
        <f t="shared" si="12"/>
        <v>130.18103781904614</v>
      </c>
      <c r="K209" s="15">
        <f t="shared" si="13"/>
        <v>9540.2450288059263</v>
      </c>
      <c r="L209" s="57"/>
      <c r="M209" s="30"/>
      <c r="O209" s="61">
        <v>42506</v>
      </c>
      <c r="P209" s="72">
        <v>9945.5</v>
      </c>
      <c r="Q209" s="36">
        <v>9882.5</v>
      </c>
      <c r="S209" s="61">
        <v>42502</v>
      </c>
      <c r="T209" s="72">
        <v>17305</v>
      </c>
      <c r="U209" s="36">
        <v>17230</v>
      </c>
      <c r="W209" s="61">
        <v>42503</v>
      </c>
      <c r="X209" s="72">
        <v>8614.7000000000007</v>
      </c>
      <c r="Y209" s="36">
        <v>8587</v>
      </c>
      <c r="AA209" s="61">
        <v>42502</v>
      </c>
      <c r="AB209" s="72">
        <v>6129.5</v>
      </c>
      <c r="AC209" s="36">
        <v>6107.5</v>
      </c>
      <c r="AE209" s="61">
        <v>42503</v>
      </c>
      <c r="AF209" s="72">
        <v>4313</v>
      </c>
      <c r="AG209" s="36">
        <v>4274.5</v>
      </c>
      <c r="AI209" s="84">
        <v>42506</v>
      </c>
      <c r="AJ209" s="82">
        <v>10775.408373795708</v>
      </c>
      <c r="AK209" s="10">
        <v>6554.6323924501667</v>
      </c>
      <c r="AL209" s="10">
        <v>5103.8458481834277</v>
      </c>
      <c r="AM209" s="10">
        <v>5929.5998378954573</v>
      </c>
      <c r="AN209" s="15">
        <v>9540.2450288059263</v>
      </c>
      <c r="AT209" s="11"/>
      <c r="AZ209" s="94"/>
    </row>
    <row r="210" spans="2:52" s="4" customFormat="1" ht="12" customHeight="1" x14ac:dyDescent="0.2">
      <c r="B210" s="28"/>
      <c r="C210" s="38"/>
      <c r="D210" s="61">
        <f>IF(Market="DAX",$O210,IF(Market="FTSEMIB",$S210,IF(Market="IBEX",$W210,IF(Market="UK",$AA210,$AE210))))</f>
        <v>42502</v>
      </c>
      <c r="E210" s="8">
        <f>IF(Market="DAX",$P210,IF(Market="FTSEMIB",$T210,IF(Market="IBEX",$X210,IF(Market="UK",$AB210,$AF210))))</f>
        <v>4283.5</v>
      </c>
      <c r="F210" s="8">
        <f>IF(Market="DAX",$Q210,IF(Market="FTSEMIB",$U210,IF(Market="IBEX",$Y210,IF(Market="UK",$AC210,$AG210))))</f>
        <v>4300</v>
      </c>
      <c r="G210" s="9">
        <f t="shared" si="14"/>
        <v>3.8519901949340494E-3</v>
      </c>
      <c r="H210" s="10">
        <f t="shared" si="10"/>
        <v>168.69081621343781</v>
      </c>
      <c r="I210" s="10">
        <f t="shared" si="11"/>
        <v>60.000000000000007</v>
      </c>
      <c r="J210" s="10">
        <f t="shared" si="12"/>
        <v>28.690816213437813</v>
      </c>
      <c r="K210" s="15">
        <f t="shared" si="13"/>
        <v>9410.0639909868805</v>
      </c>
      <c r="L210" s="57"/>
      <c r="M210" s="30"/>
      <c r="O210" s="61">
        <v>42503</v>
      </c>
      <c r="P210" s="72">
        <v>9861</v>
      </c>
      <c r="Q210" s="36">
        <v>9818</v>
      </c>
      <c r="S210" s="61">
        <v>42501</v>
      </c>
      <c r="T210" s="72">
        <v>17520</v>
      </c>
      <c r="U210" s="36">
        <v>17505</v>
      </c>
      <c r="W210" s="61">
        <v>42502</v>
      </c>
      <c r="X210" s="72">
        <v>8620.6</v>
      </c>
      <c r="Y210" s="36">
        <v>8586</v>
      </c>
      <c r="AA210" s="61">
        <v>42501</v>
      </c>
      <c r="AB210" s="72">
        <v>6110.5</v>
      </c>
      <c r="AC210" s="36">
        <v>6120</v>
      </c>
      <c r="AE210" s="61">
        <v>42502</v>
      </c>
      <c r="AF210" s="72">
        <v>4283.5</v>
      </c>
      <c r="AG210" s="36">
        <v>4300</v>
      </c>
      <c r="AI210" s="84">
        <v>42503</v>
      </c>
      <c r="AJ210" s="82">
        <v>10569.411829970919</v>
      </c>
      <c r="AK210" s="10">
        <v>6514.3048097006022</v>
      </c>
      <c r="AL210" s="10">
        <v>5092.2963371653077</v>
      </c>
      <c r="AM210" s="10">
        <v>5867.8002053484161</v>
      </c>
      <c r="AN210" s="15">
        <v>9410.0639909868805</v>
      </c>
      <c r="AT210" s="11"/>
      <c r="AZ210" s="94"/>
    </row>
    <row r="211" spans="2:52" s="4" customFormat="1" ht="12" customHeight="1" x14ac:dyDescent="0.2">
      <c r="B211" s="28"/>
      <c r="C211" s="38"/>
      <c r="D211" s="61">
        <f>IF(Market="DAX",$O211,IF(Market="FTSEMIB",$S211,IF(Market="IBEX",$W211,IF(Market="UK",$AA211,$AE211))))</f>
        <v>42501</v>
      </c>
      <c r="E211" s="8">
        <f>IF(Market="DAX",$P211,IF(Market="FTSEMIB",$T211,IF(Market="IBEX",$X211,IF(Market="UK",$AB211,$AF211))))</f>
        <v>4306.5</v>
      </c>
      <c r="F211" s="8">
        <f>IF(Market="DAX",$Q211,IF(Market="FTSEMIB",$U211,IF(Market="IBEX",$Y211,IF(Market="UK",$AC211,$AG211))))</f>
        <v>4328</v>
      </c>
      <c r="G211" s="9">
        <f t="shared" si="14"/>
        <v>4.992453268315337E-3</v>
      </c>
      <c r="H211" s="10">
        <f t="shared" si="10"/>
        <v>191.50007768106354</v>
      </c>
      <c r="I211" s="10">
        <f t="shared" si="11"/>
        <v>60.000000000000007</v>
      </c>
      <c r="J211" s="10">
        <f t="shared" si="12"/>
        <v>51.500077681063544</v>
      </c>
      <c r="K211" s="15">
        <f t="shared" si="13"/>
        <v>9381.3731747734419</v>
      </c>
      <c r="L211" s="57"/>
      <c r="M211" s="30"/>
      <c r="O211" s="61">
        <v>42502</v>
      </c>
      <c r="P211" s="72">
        <v>9978.5</v>
      </c>
      <c r="Q211" s="36">
        <v>9967.5</v>
      </c>
      <c r="S211" s="61">
        <v>42500</v>
      </c>
      <c r="T211" s="72">
        <v>17307</v>
      </c>
      <c r="U211" s="36">
        <v>17420</v>
      </c>
      <c r="W211" s="61">
        <v>42501</v>
      </c>
      <c r="X211" s="72">
        <v>8718.1</v>
      </c>
      <c r="Y211" s="36">
        <v>8739</v>
      </c>
      <c r="AA211" s="61">
        <v>42500</v>
      </c>
      <c r="AB211" s="72">
        <v>6074.5</v>
      </c>
      <c r="AC211" s="36">
        <v>6076</v>
      </c>
      <c r="AE211" s="61">
        <v>42501</v>
      </c>
      <c r="AF211" s="72">
        <v>4306.5</v>
      </c>
      <c r="AG211" s="36">
        <v>4328</v>
      </c>
      <c r="AI211" s="84">
        <v>42502</v>
      </c>
      <c r="AJ211" s="82">
        <v>10462.110818007633</v>
      </c>
      <c r="AK211" s="10">
        <v>6527.0099446926615</v>
      </c>
      <c r="AL211" s="10">
        <v>5064.7826729817316</v>
      </c>
      <c r="AM211" s="10">
        <v>5903.1209174139713</v>
      </c>
      <c r="AN211" s="15">
        <v>9381.3731747734419</v>
      </c>
      <c r="AT211" s="11"/>
      <c r="AZ211" s="94"/>
    </row>
    <row r="212" spans="2:52" s="4" customFormat="1" ht="12" customHeight="1" x14ac:dyDescent="0.2">
      <c r="B212" s="28"/>
      <c r="C212" s="38"/>
      <c r="D212" s="61">
        <f>IF(Market="DAX",$O212,IF(Market="FTSEMIB",$S212,IF(Market="IBEX",$W212,IF(Market="UK",$AA212,$AE212))))</f>
        <v>42500</v>
      </c>
      <c r="E212" s="8">
        <f>IF(Market="DAX",$P212,IF(Market="FTSEMIB",$T212,IF(Market="IBEX",$X212,IF(Market="UK",$AB212,$AF212))))</f>
        <v>4328</v>
      </c>
      <c r="F212" s="8">
        <f>IF(Market="DAX",$Q212,IF(Market="FTSEMIB",$U212,IF(Market="IBEX",$Y212,IF(Market="UK",$AC212,$AG212))))</f>
        <v>4318</v>
      </c>
      <c r="G212" s="9">
        <f t="shared" si="14"/>
        <v>-2.3105360443622922E-3</v>
      </c>
      <c r="H212" s="10">
        <f t="shared" ref="H212:H280" si="15">MAX(Nominale*$G212-FeeOSLG-FeeInv+InvestIniz,InvestIniz-MaxLoss)</f>
        <v>60.000000000000007</v>
      </c>
      <c r="I212" s="10">
        <f t="shared" ref="I212:I280" si="16">MAX(-Nominale*$G212-FeeOSLG-FeeInv+InvestIniz,InvestIniz-MaxLoss)</f>
        <v>137.86173320200268</v>
      </c>
      <c r="J212" s="10">
        <f t="shared" ref="J212:J280" si="17">$H212+$I212-InvestIniz*2</f>
        <v>-2.1382667979973178</v>
      </c>
      <c r="K212" s="15">
        <f t="shared" ref="K212:K275" si="18">$J212+$K213</f>
        <v>9329.8730970923789</v>
      </c>
      <c r="L212" s="57"/>
      <c r="M212" s="30"/>
      <c r="O212" s="61">
        <v>42501</v>
      </c>
      <c r="P212" s="72">
        <v>10037</v>
      </c>
      <c r="Q212" s="36">
        <v>10060.5</v>
      </c>
      <c r="S212" s="61">
        <v>42499</v>
      </c>
      <c r="T212" s="72">
        <v>17444</v>
      </c>
      <c r="U212" s="36">
        <v>17600</v>
      </c>
      <c r="W212" s="61">
        <v>42500</v>
      </c>
      <c r="X212" s="72">
        <v>8612.7000000000007</v>
      </c>
      <c r="Y212" s="36">
        <v>8708</v>
      </c>
      <c r="AA212" s="61">
        <v>42499</v>
      </c>
      <c r="AB212" s="72">
        <v>6087.5</v>
      </c>
      <c r="AC212" s="36">
        <v>6121.5</v>
      </c>
      <c r="AE212" s="61">
        <v>42500</v>
      </c>
      <c r="AF212" s="72">
        <v>4328</v>
      </c>
      <c r="AG212" s="36">
        <v>4318</v>
      </c>
      <c r="AI212" s="84">
        <v>42501</v>
      </c>
      <c r="AJ212" s="82">
        <v>10483.570045475444</v>
      </c>
      <c r="AK212" s="10">
        <v>6442.7795110908692</v>
      </c>
      <c r="AL212" s="10">
        <v>5069.5956168201637</v>
      </c>
      <c r="AM212" s="10">
        <v>5938.4416294795265</v>
      </c>
      <c r="AN212" s="15">
        <v>9329.8730970923789</v>
      </c>
      <c r="AT212" s="11"/>
      <c r="AZ212" s="94"/>
    </row>
    <row r="213" spans="2:52" s="4" customFormat="1" ht="12" customHeight="1" x14ac:dyDescent="0.2">
      <c r="B213" s="28"/>
      <c r="C213" s="38"/>
      <c r="D213" s="61">
        <f>IF(Market="DAX",$O213,IF(Market="FTSEMIB",$S213,IF(Market="IBEX",$W213,IF(Market="UK",$AA213,$AE213))))</f>
        <v>42499</v>
      </c>
      <c r="E213" s="8">
        <f>IF(Market="DAX",$P213,IF(Market="FTSEMIB",$T213,IF(Market="IBEX",$X213,IF(Market="UK",$AB213,$AF213))))</f>
        <v>4297.5</v>
      </c>
      <c r="F213" s="8">
        <f>IF(Market="DAX",$Q213,IF(Market="FTSEMIB",$U213,IF(Market="IBEX",$Y213,IF(Market="UK",$AC213,$AG213))))</f>
        <v>4311</v>
      </c>
      <c r="G213" s="9">
        <f t="shared" ref="G213:G276" si="19">(($F213-$E213)/$E213)</f>
        <v>3.1413612565445027E-3</v>
      </c>
      <c r="H213" s="10">
        <f t="shared" si="15"/>
        <v>154.47823744564687</v>
      </c>
      <c r="I213" s="10">
        <f t="shared" si="16"/>
        <v>60.000000000000007</v>
      </c>
      <c r="J213" s="10">
        <f t="shared" si="17"/>
        <v>14.478237445646869</v>
      </c>
      <c r="K213" s="15">
        <f t="shared" si="18"/>
        <v>9332.0113638903767</v>
      </c>
      <c r="L213" s="57"/>
      <c r="M213" s="30"/>
      <c r="O213" s="61">
        <v>42500</v>
      </c>
      <c r="P213" s="72">
        <v>9982</v>
      </c>
      <c r="Q213" s="36">
        <v>10034</v>
      </c>
      <c r="S213" s="61">
        <v>42496</v>
      </c>
      <c r="T213" s="72">
        <v>17533</v>
      </c>
      <c r="U213" s="36">
        <v>17550</v>
      </c>
      <c r="W213" s="61">
        <v>42499</v>
      </c>
      <c r="X213" s="72">
        <v>8664.7000000000007</v>
      </c>
      <c r="Y213" s="36">
        <v>8723</v>
      </c>
      <c r="AA213" s="61">
        <v>42496</v>
      </c>
      <c r="AB213" s="72">
        <v>6069</v>
      </c>
      <c r="AC213" s="36">
        <v>6080</v>
      </c>
      <c r="AE213" s="61">
        <v>42499</v>
      </c>
      <c r="AF213" s="72">
        <v>4297.5</v>
      </c>
      <c r="AG213" s="36">
        <v>4311</v>
      </c>
      <c r="AI213" s="84">
        <v>42500</v>
      </c>
      <c r="AJ213" s="82">
        <v>10477.232806564138</v>
      </c>
      <c r="AK213" s="10">
        <v>6310.2740185089351</v>
      </c>
      <c r="AL213" s="10">
        <v>4901.0536856128683</v>
      </c>
      <c r="AM213" s="10">
        <v>5776.8412052248295</v>
      </c>
      <c r="AN213" s="15">
        <v>9332.0113638903767</v>
      </c>
      <c r="AT213" s="11"/>
      <c r="AZ213" s="94"/>
    </row>
    <row r="214" spans="2:52" s="4" customFormat="1" ht="12" customHeight="1" x14ac:dyDescent="0.2">
      <c r="B214" s="28"/>
      <c r="C214" s="38"/>
      <c r="D214" s="61">
        <f>IF(Market="DAX",$O214,IF(Market="FTSEMIB",$S214,IF(Market="IBEX",$W214,IF(Market="UK",$AA214,$AE214))))</f>
        <v>42496</v>
      </c>
      <c r="E214" s="8">
        <f>IF(Market="DAX",$P214,IF(Market="FTSEMIB",$T214,IF(Market="IBEX",$X214,IF(Market="UK",$AB214,$AF214))))</f>
        <v>4275.5</v>
      </c>
      <c r="F214" s="8">
        <f>IF(Market="DAX",$Q214,IF(Market="FTSEMIB",$U214,IF(Market="IBEX",$Y214,IF(Market="UK",$AC214,$AG214))))</f>
        <v>4271</v>
      </c>
      <c r="G214" s="9">
        <f t="shared" si="19"/>
        <v>-1.0525084785405216E-3</v>
      </c>
      <c r="H214" s="10">
        <f t="shared" si="15"/>
        <v>70.600842743946401</v>
      </c>
      <c r="I214" s="10">
        <f t="shared" si="16"/>
        <v>112.70118188556727</v>
      </c>
      <c r="J214" s="10">
        <f t="shared" si="17"/>
        <v>-16.697975370486347</v>
      </c>
      <c r="K214" s="15">
        <f t="shared" si="18"/>
        <v>9317.5331264447304</v>
      </c>
      <c r="L214" s="57"/>
      <c r="M214" s="30"/>
      <c r="O214" s="61">
        <v>42499</v>
      </c>
      <c r="P214" s="72">
        <v>9876.5</v>
      </c>
      <c r="Q214" s="36">
        <v>9960</v>
      </c>
      <c r="S214" s="61">
        <v>42495</v>
      </c>
      <c r="T214" s="72">
        <v>17590</v>
      </c>
      <c r="U214" s="36">
        <v>17655</v>
      </c>
      <c r="W214" s="61">
        <v>42496</v>
      </c>
      <c r="X214" s="72">
        <v>8624.7999999999993</v>
      </c>
      <c r="Y214" s="36">
        <v>8617</v>
      </c>
      <c r="AA214" s="61">
        <v>42495</v>
      </c>
      <c r="AB214" s="72">
        <v>6060</v>
      </c>
      <c r="AC214" s="36">
        <v>6086</v>
      </c>
      <c r="AE214" s="61">
        <v>42496</v>
      </c>
      <c r="AF214" s="72">
        <v>4275.5</v>
      </c>
      <c r="AG214" s="36">
        <v>4271</v>
      </c>
      <c r="AI214" s="84">
        <v>42499</v>
      </c>
      <c r="AJ214" s="82">
        <v>10327.493576378989</v>
      </c>
      <c r="AK214" s="10">
        <v>6322.9791535009945</v>
      </c>
      <c r="AL214" s="10">
        <v>4819.2438579171521</v>
      </c>
      <c r="AM214" s="10">
        <v>5803.8770761694541</v>
      </c>
      <c r="AN214" s="15">
        <v>9317.5331264447304</v>
      </c>
      <c r="AT214" s="11"/>
      <c r="AZ214" s="94"/>
    </row>
    <row r="215" spans="2:52" s="4" customFormat="1" ht="12" customHeight="1" x14ac:dyDescent="0.2">
      <c r="B215" s="28"/>
      <c r="C215" s="38"/>
      <c r="D215" s="61">
        <f>IF(Market="DAX",$O215,IF(Market="FTSEMIB",$S215,IF(Market="IBEX",$W215,IF(Market="UK",$AA215,$AE215))))</f>
        <v>42495</v>
      </c>
      <c r="E215" s="8">
        <f>IF(Market="DAX",$P215,IF(Market="FTSEMIB",$T215,IF(Market="IBEX",$X215,IF(Market="UK",$AB215,$AF215))))</f>
        <v>4284</v>
      </c>
      <c r="F215" s="8">
        <f>IF(Market="DAX",$Q215,IF(Market="FTSEMIB",$U215,IF(Market="IBEX",$Y215,IF(Market="UK",$AC215,$AG215))))</f>
        <v>4294.5</v>
      </c>
      <c r="G215" s="9">
        <f t="shared" si="19"/>
        <v>2.4509803921568627E-3</v>
      </c>
      <c r="H215" s="10">
        <f t="shared" si="15"/>
        <v>140.67062015789409</v>
      </c>
      <c r="I215" s="10">
        <f t="shared" si="16"/>
        <v>60.000000000000007</v>
      </c>
      <c r="J215" s="10">
        <f t="shared" si="17"/>
        <v>0.67062015789409202</v>
      </c>
      <c r="K215" s="15">
        <f t="shared" si="18"/>
        <v>9334.2311018152159</v>
      </c>
      <c r="L215" s="57"/>
      <c r="M215" s="30"/>
      <c r="O215" s="61">
        <v>42496</v>
      </c>
      <c r="P215" s="72">
        <v>9829</v>
      </c>
      <c r="Q215" s="36">
        <v>9814</v>
      </c>
      <c r="S215" s="61">
        <v>42494</v>
      </c>
      <c r="T215" s="72">
        <v>17614</v>
      </c>
      <c r="U215" s="36">
        <v>17595</v>
      </c>
      <c r="W215" s="61">
        <v>42495</v>
      </c>
      <c r="X215" s="72">
        <v>8613.7999999999993</v>
      </c>
      <c r="Y215" s="36">
        <v>8662</v>
      </c>
      <c r="AA215" s="61">
        <v>42494</v>
      </c>
      <c r="AB215" s="72">
        <v>6148</v>
      </c>
      <c r="AC215" s="36">
        <v>6156.5</v>
      </c>
      <c r="AE215" s="61">
        <v>42495</v>
      </c>
      <c r="AF215" s="72">
        <v>4284</v>
      </c>
      <c r="AG215" s="36">
        <v>4294.5</v>
      </c>
      <c r="AI215" s="84">
        <v>42496</v>
      </c>
      <c r="AJ215" s="82">
        <v>10015.502590710272</v>
      </c>
      <c r="AK215" s="10">
        <v>6295.4260927991845</v>
      </c>
      <c r="AL215" s="10">
        <v>4844.7621992249669</v>
      </c>
      <c r="AM215" s="10">
        <v>5707.0159800570173</v>
      </c>
      <c r="AN215" s="15">
        <v>9334.2311018152159</v>
      </c>
      <c r="AT215" s="11"/>
      <c r="AZ215" s="94"/>
    </row>
    <row r="216" spans="2:52" s="4" customFormat="1" ht="12" customHeight="1" x14ac:dyDescent="0.2">
      <c r="B216" s="28"/>
      <c r="C216" s="38"/>
      <c r="D216" s="61">
        <f>IF(Market="DAX",$O216,IF(Market="FTSEMIB",$S216,IF(Market="IBEX",$W216,IF(Market="UK",$AA216,$AE216))))</f>
        <v>42494</v>
      </c>
      <c r="E216" s="8">
        <f>IF(Market="DAX",$P216,IF(Market="FTSEMIB",$T216,IF(Market="IBEX",$X216,IF(Market="UK",$AB216,$AF216))))</f>
        <v>4276.5</v>
      </c>
      <c r="F216" s="8">
        <f>IF(Market="DAX",$Q216,IF(Market="FTSEMIB",$U216,IF(Market="IBEX",$Y216,IF(Market="UK",$AC216,$AG216))))</f>
        <v>4329.5</v>
      </c>
      <c r="G216" s="9">
        <f t="shared" si="19"/>
        <v>1.2393312288086052E-2</v>
      </c>
      <c r="H216" s="10">
        <f t="shared" si="15"/>
        <v>339.51725807647779</v>
      </c>
      <c r="I216" s="10">
        <f t="shared" si="16"/>
        <v>60.000000000000007</v>
      </c>
      <c r="J216" s="10">
        <f t="shared" si="17"/>
        <v>199.51725807647779</v>
      </c>
      <c r="K216" s="15">
        <f t="shared" si="18"/>
        <v>9333.5604816573214</v>
      </c>
      <c r="L216" s="57"/>
      <c r="M216" s="30"/>
      <c r="O216" s="61">
        <v>42495</v>
      </c>
      <c r="P216" s="72">
        <v>9828</v>
      </c>
      <c r="Q216" s="36">
        <v>9890</v>
      </c>
      <c r="S216" s="61">
        <v>42493</v>
      </c>
      <c r="T216" s="72">
        <v>18040</v>
      </c>
      <c r="U216" s="36">
        <v>18015</v>
      </c>
      <c r="W216" s="61">
        <v>42494</v>
      </c>
      <c r="X216" s="72">
        <v>8744.2999999999993</v>
      </c>
      <c r="Y216" s="36">
        <v>8735</v>
      </c>
      <c r="AA216" s="61">
        <v>42493</v>
      </c>
      <c r="AB216" s="72">
        <v>6212</v>
      </c>
      <c r="AC216" s="36">
        <v>6247</v>
      </c>
      <c r="AE216" s="61">
        <v>42494</v>
      </c>
      <c r="AF216" s="72">
        <v>4276.5</v>
      </c>
      <c r="AG216" s="36">
        <v>4329.5</v>
      </c>
      <c r="AI216" s="84">
        <v>42495</v>
      </c>
      <c r="AJ216" s="82">
        <v>10036.961818178082</v>
      </c>
      <c r="AK216" s="10">
        <v>6308.1312277912439</v>
      </c>
      <c r="AL216" s="10">
        <v>4785.6079286566483</v>
      </c>
      <c r="AM216" s="10">
        <v>5742.3366921225725</v>
      </c>
      <c r="AN216" s="15">
        <v>9333.5604816573214</v>
      </c>
      <c r="AT216" s="11"/>
      <c r="AZ216" s="94"/>
    </row>
    <row r="217" spans="2:52" s="4" customFormat="1" ht="12" customHeight="1" x14ac:dyDescent="0.2">
      <c r="B217" s="28"/>
      <c r="C217" s="38"/>
      <c r="D217" s="61">
        <f>IF(Market="DAX",$O217,IF(Market="FTSEMIB",$S217,IF(Market="IBEX",$W217,IF(Market="UK",$AA217,$AE217))))</f>
        <v>42493</v>
      </c>
      <c r="E217" s="8">
        <f>IF(Market="DAX",$P217,IF(Market="FTSEMIB",$T217,IF(Market="IBEX",$X217,IF(Market="UK",$AB217,$AF217))))</f>
        <v>4322.5</v>
      </c>
      <c r="F217" s="8">
        <f>IF(Market="DAX",$Q217,IF(Market="FTSEMIB",$U217,IF(Market="IBEX",$Y217,IF(Market="UK",$AC217,$AG217))))</f>
        <v>4399</v>
      </c>
      <c r="G217" s="9">
        <f t="shared" si="19"/>
        <v>1.7698091382301908E-2</v>
      </c>
      <c r="H217" s="10">
        <f t="shared" si="15"/>
        <v>445.61283996079493</v>
      </c>
      <c r="I217" s="10">
        <f t="shared" si="16"/>
        <v>60.000000000000007</v>
      </c>
      <c r="J217" s="10">
        <f t="shared" si="17"/>
        <v>305.61283996079493</v>
      </c>
      <c r="K217" s="15">
        <f t="shared" si="18"/>
        <v>9134.0432235808439</v>
      </c>
      <c r="L217" s="57"/>
      <c r="M217" s="30"/>
      <c r="O217" s="61">
        <v>42494</v>
      </c>
      <c r="P217" s="72">
        <v>9956.5</v>
      </c>
      <c r="Q217" s="36">
        <v>9955</v>
      </c>
      <c r="S217" s="61">
        <v>42492</v>
      </c>
      <c r="T217" s="72">
        <v>18249</v>
      </c>
      <c r="U217" s="36">
        <v>18300</v>
      </c>
      <c r="W217" s="61">
        <v>42493</v>
      </c>
      <c r="X217" s="72">
        <v>8982.1</v>
      </c>
      <c r="Y217" s="36">
        <v>8967</v>
      </c>
      <c r="AA217" s="61">
        <v>42489</v>
      </c>
      <c r="AB217" s="72">
        <v>6270.5</v>
      </c>
      <c r="AC217" s="36">
        <v>6238</v>
      </c>
      <c r="AE217" s="61">
        <v>42493</v>
      </c>
      <c r="AF217" s="72">
        <v>4322.5</v>
      </c>
      <c r="AG217" s="36">
        <v>4399</v>
      </c>
      <c r="AI217" s="84">
        <v>42494</v>
      </c>
      <c r="AJ217" s="82">
        <v>9832.2661164866731</v>
      </c>
      <c r="AK217" s="10">
        <v>6320.8363627833032</v>
      </c>
      <c r="AL217" s="10">
        <v>4811.1262699644631</v>
      </c>
      <c r="AM217" s="10">
        <v>5578.2842342467857</v>
      </c>
      <c r="AN217" s="15">
        <v>9134.0432235808439</v>
      </c>
      <c r="AT217" s="11"/>
      <c r="AZ217" s="94"/>
    </row>
    <row r="218" spans="2:52" s="4" customFormat="1" ht="12" customHeight="1" x14ac:dyDescent="0.2">
      <c r="B218" s="28"/>
      <c r="C218" s="38"/>
      <c r="D218" s="61">
        <f>IF(Market="DAX",$O218,IF(Market="FTSEMIB",$S218,IF(Market="IBEX",$W218,IF(Market="UK",$AA218,$AE218))))</f>
        <v>42492</v>
      </c>
      <c r="E218" s="8">
        <f>IF(Market="DAX",$P218,IF(Market="FTSEMIB",$T218,IF(Market="IBEX",$X218,IF(Market="UK",$AB218,$AF218))))</f>
        <v>4393.5</v>
      </c>
      <c r="F218" s="8">
        <f>IF(Market="DAX",$Q218,IF(Market="FTSEMIB",$U218,IF(Market="IBEX",$Y218,IF(Market="UK",$AC218,$AG218))))</f>
        <v>4382.5</v>
      </c>
      <c r="G218" s="9">
        <f t="shared" si="19"/>
        <v>-2.5036986457266418E-3</v>
      </c>
      <c r="H218" s="10">
        <f t="shared" si="15"/>
        <v>60.000000000000007</v>
      </c>
      <c r="I218" s="10">
        <f t="shared" si="16"/>
        <v>141.72498522928967</v>
      </c>
      <c r="J218" s="10">
        <f t="shared" si="17"/>
        <v>1.7249852292896719</v>
      </c>
      <c r="K218" s="15">
        <f t="shared" si="18"/>
        <v>8828.4303836200488</v>
      </c>
      <c r="L218" s="57"/>
      <c r="M218" s="30"/>
      <c r="O218" s="61">
        <v>42493</v>
      </c>
      <c r="P218" s="72">
        <v>10122</v>
      </c>
      <c r="Q218" s="36">
        <v>10135</v>
      </c>
      <c r="S218" s="61">
        <v>42489</v>
      </c>
      <c r="T218" s="72">
        <v>18578</v>
      </c>
      <c r="U218" s="36">
        <v>18400</v>
      </c>
      <c r="W218" s="61">
        <v>42492</v>
      </c>
      <c r="X218" s="72">
        <v>9005</v>
      </c>
      <c r="Y218" s="36">
        <v>9034</v>
      </c>
      <c r="AA218" s="61">
        <v>42488</v>
      </c>
      <c r="AB218" s="72">
        <v>6268</v>
      </c>
      <c r="AC218" s="36">
        <v>6283.5</v>
      </c>
      <c r="AE218" s="61">
        <v>42492</v>
      </c>
      <c r="AF218" s="72">
        <v>4393.5</v>
      </c>
      <c r="AG218" s="36">
        <v>4382.5</v>
      </c>
      <c r="AI218" s="84">
        <v>42493</v>
      </c>
      <c r="AJ218" s="82">
        <v>9853.7253439544838</v>
      </c>
      <c r="AK218" s="10">
        <v>6311.2954566643402</v>
      </c>
      <c r="AL218" s="10">
        <v>4830.2630137916813</v>
      </c>
      <c r="AM218" s="10">
        <v>5436.7946022403321</v>
      </c>
      <c r="AN218" s="15">
        <v>8828.4303836200488</v>
      </c>
      <c r="AT218" s="11"/>
      <c r="AZ218" s="94"/>
    </row>
    <row r="219" spans="2:52" s="4" customFormat="1" ht="12" customHeight="1" x14ac:dyDescent="0.2">
      <c r="B219" s="28"/>
      <c r="C219" s="38"/>
      <c r="D219" s="61">
        <f>IF(Market="DAX",$O219,IF(Market="FTSEMIB",$S219,IF(Market="IBEX",$W219,IF(Market="UK",$AA219,$AE219))))</f>
        <v>42489</v>
      </c>
      <c r="E219" s="8">
        <f>IF(Market="DAX",$P219,IF(Market="FTSEMIB",$T219,IF(Market="IBEX",$X219,IF(Market="UK",$AB219,$AF219))))</f>
        <v>4375.5</v>
      </c>
      <c r="F219" s="8">
        <f>IF(Market="DAX",$Q219,IF(Market="FTSEMIB",$U219,IF(Market="IBEX",$Y219,IF(Market="UK",$AC219,$AG219))))</f>
        <v>4442.5</v>
      </c>
      <c r="G219" s="9">
        <f t="shared" si="19"/>
        <v>1.5312535710204548E-2</v>
      </c>
      <c r="H219" s="10">
        <f t="shared" si="15"/>
        <v>397.90172651884774</v>
      </c>
      <c r="I219" s="10">
        <f t="shared" si="16"/>
        <v>60.000000000000007</v>
      </c>
      <c r="J219" s="10">
        <f t="shared" si="17"/>
        <v>257.90172651884774</v>
      </c>
      <c r="K219" s="15">
        <f t="shared" si="18"/>
        <v>8826.705398390759</v>
      </c>
      <c r="L219" s="57"/>
      <c r="M219" s="30"/>
      <c r="O219" s="61">
        <v>42492</v>
      </c>
      <c r="P219" s="72">
        <v>10085.5</v>
      </c>
      <c r="Q219" s="36">
        <v>10080.5</v>
      </c>
      <c r="S219" s="61">
        <v>42488</v>
      </c>
      <c r="T219" s="72">
        <v>18347</v>
      </c>
      <c r="U219" s="36">
        <v>18230</v>
      </c>
      <c r="W219" s="61">
        <v>42489</v>
      </c>
      <c r="X219" s="72">
        <v>9222.2999999999993</v>
      </c>
      <c r="Y219" s="36">
        <v>9118</v>
      </c>
      <c r="AA219" s="61">
        <v>42487</v>
      </c>
      <c r="AB219" s="72">
        <v>6240</v>
      </c>
      <c r="AC219" s="36">
        <v>6238.5</v>
      </c>
      <c r="AE219" s="61">
        <v>42489</v>
      </c>
      <c r="AF219" s="72">
        <v>4375.5</v>
      </c>
      <c r="AG219" s="36">
        <v>4442.5</v>
      </c>
      <c r="AI219" s="84">
        <v>42492</v>
      </c>
      <c r="AJ219" s="82">
        <v>9875.1845714222945</v>
      </c>
      <c r="AK219" s="10">
        <v>6166.023522061113</v>
      </c>
      <c r="AL219" s="10">
        <v>4818.6135225910639</v>
      </c>
      <c r="AM219" s="10">
        <v>5430.8110527210993</v>
      </c>
      <c r="AN219" s="15">
        <v>8826.705398390759</v>
      </c>
      <c r="AT219" s="11"/>
      <c r="AZ219" s="94"/>
    </row>
    <row r="220" spans="2:52" s="4" customFormat="1" ht="12" customHeight="1" x14ac:dyDescent="0.2">
      <c r="B220" s="28"/>
      <c r="C220" s="38"/>
      <c r="D220" s="61">
        <f>IF(Market="DAX",$O220,IF(Market="FTSEMIB",$S220,IF(Market="IBEX",$W220,IF(Market="UK",$AA220,$AE220))))</f>
        <v>42488</v>
      </c>
      <c r="E220" s="8">
        <f>IF(Market="DAX",$P220,IF(Market="FTSEMIB",$T220,IF(Market="IBEX",$X220,IF(Market="UK",$AB220,$AF220))))</f>
        <v>4501</v>
      </c>
      <c r="F220" s="8">
        <f>IF(Market="DAX",$Q220,IF(Market="FTSEMIB",$U220,IF(Market="IBEX",$Y220,IF(Market="UK",$AC220,$AG220))))</f>
        <v>4473</v>
      </c>
      <c r="G220" s="9">
        <f t="shared" si="19"/>
        <v>-6.2208398133748056E-3</v>
      </c>
      <c r="H220" s="10">
        <f t="shared" si="15"/>
        <v>60.000000000000007</v>
      </c>
      <c r="I220" s="10">
        <f t="shared" si="16"/>
        <v>216.06780858225292</v>
      </c>
      <c r="J220" s="10">
        <f t="shared" si="17"/>
        <v>76.067808582252951</v>
      </c>
      <c r="K220" s="15">
        <f t="shared" si="18"/>
        <v>8568.8036718719104</v>
      </c>
      <c r="L220" s="57"/>
      <c r="M220" s="30"/>
      <c r="O220" s="61">
        <v>42489</v>
      </c>
      <c r="P220" s="72">
        <v>10342.5</v>
      </c>
      <c r="Q220" s="36">
        <v>10229</v>
      </c>
      <c r="S220" s="61">
        <v>42487</v>
      </c>
      <c r="T220" s="72">
        <v>18293</v>
      </c>
      <c r="U220" s="36">
        <v>18295</v>
      </c>
      <c r="W220" s="61">
        <v>42488</v>
      </c>
      <c r="X220" s="72">
        <v>9262.9</v>
      </c>
      <c r="Y220" s="36">
        <v>9170</v>
      </c>
      <c r="AA220" s="61">
        <v>42486</v>
      </c>
      <c r="AB220" s="72">
        <v>6211</v>
      </c>
      <c r="AC220" s="36">
        <v>6228</v>
      </c>
      <c r="AE220" s="61">
        <v>42488</v>
      </c>
      <c r="AF220" s="72">
        <v>4501</v>
      </c>
      <c r="AG220" s="36">
        <v>4473</v>
      </c>
      <c r="AI220" s="84">
        <v>42489</v>
      </c>
      <c r="AJ220" s="82">
        <v>9896.6437988901052</v>
      </c>
      <c r="AK220" s="10">
        <v>6084.8348021532074</v>
      </c>
      <c r="AL220" s="10">
        <v>4645.1818297944237</v>
      </c>
      <c r="AM220" s="10">
        <v>5466.1317647866545</v>
      </c>
      <c r="AN220" s="15">
        <v>8568.8036718719104</v>
      </c>
      <c r="AT220" s="11"/>
      <c r="AZ220" s="94"/>
    </row>
    <row r="221" spans="2:52" s="4" customFormat="1" ht="12" customHeight="1" x14ac:dyDescent="0.2">
      <c r="B221" s="28"/>
      <c r="C221" s="38"/>
      <c r="D221" s="61">
        <f>IF(Market="DAX",$O221,IF(Market="FTSEMIB",$S221,IF(Market="IBEX",$W221,IF(Market="UK",$AA221,$AE221))))</f>
        <v>42487</v>
      </c>
      <c r="E221" s="8">
        <f>IF(Market="DAX",$P221,IF(Market="FTSEMIB",$T221,IF(Market="IBEX",$X221,IF(Market="UK",$AB221,$AF221))))</f>
        <v>4503</v>
      </c>
      <c r="F221" s="8">
        <f>IF(Market="DAX",$Q221,IF(Market="FTSEMIB",$U221,IF(Market="IBEX",$Y221,IF(Market="UK",$AC221,$AG221))))</f>
        <v>4472</v>
      </c>
      <c r="G221" s="9">
        <f t="shared" si="19"/>
        <v>-6.8842993559848987E-3</v>
      </c>
      <c r="H221" s="10">
        <f t="shared" si="15"/>
        <v>60.000000000000007</v>
      </c>
      <c r="I221" s="10">
        <f t="shared" si="16"/>
        <v>229.33699943445478</v>
      </c>
      <c r="J221" s="10">
        <f t="shared" si="17"/>
        <v>89.33699943445481</v>
      </c>
      <c r="K221" s="15">
        <f t="shared" si="18"/>
        <v>8492.7358632896576</v>
      </c>
      <c r="L221" s="57"/>
      <c r="M221" s="30"/>
      <c r="O221" s="61">
        <v>42488</v>
      </c>
      <c r="P221" s="72">
        <v>10328.5</v>
      </c>
      <c r="Q221" s="36">
        <v>10281.5</v>
      </c>
      <c r="S221" s="61">
        <v>42486</v>
      </c>
      <c r="T221" s="72">
        <v>18002</v>
      </c>
      <c r="U221" s="36">
        <v>18135</v>
      </c>
      <c r="W221" s="61">
        <v>42487</v>
      </c>
      <c r="X221" s="72">
        <v>9235.7000000000007</v>
      </c>
      <c r="Y221" s="36">
        <v>9220</v>
      </c>
      <c r="AA221" s="61">
        <v>42485</v>
      </c>
      <c r="AB221" s="72">
        <v>6251.5</v>
      </c>
      <c r="AC221" s="36">
        <v>6275.5</v>
      </c>
      <c r="AE221" s="61">
        <v>42487</v>
      </c>
      <c r="AF221" s="72">
        <v>4503</v>
      </c>
      <c r="AG221" s="36">
        <v>4472</v>
      </c>
      <c r="AI221" s="84">
        <v>42488</v>
      </c>
      <c r="AJ221" s="82">
        <v>9458.6666202623965</v>
      </c>
      <c r="AK221" s="10">
        <v>6097.5399371452668</v>
      </c>
      <c r="AL221" s="10">
        <v>4497.3558705214191</v>
      </c>
      <c r="AM221" s="10">
        <v>5446.9381520543375</v>
      </c>
      <c r="AN221" s="15">
        <v>8492.7358632896576</v>
      </c>
      <c r="AT221" s="11"/>
      <c r="AZ221" s="94"/>
    </row>
    <row r="222" spans="2:52" s="4" customFormat="1" ht="12" customHeight="1" x14ac:dyDescent="0.2">
      <c r="B222" s="28"/>
      <c r="C222" s="38"/>
      <c r="D222" s="61">
        <f>IF(Market="DAX",$O222,IF(Market="FTSEMIB",$S222,IF(Market="IBEX",$W222,IF(Market="UK",$AA222,$AE222))))</f>
        <v>42486</v>
      </c>
      <c r="E222" s="8">
        <f>IF(Market="DAX",$P222,IF(Market="FTSEMIB",$T222,IF(Market="IBEX",$X222,IF(Market="UK",$AB222,$AF222))))</f>
        <v>4476</v>
      </c>
      <c r="F222" s="8">
        <f>IF(Market="DAX",$Q222,IF(Market="FTSEMIB",$U222,IF(Market="IBEX",$Y222,IF(Market="UK",$AC222,$AG222))))</f>
        <v>4491</v>
      </c>
      <c r="G222" s="9">
        <f t="shared" si="19"/>
        <v>3.351206434316354E-3</v>
      </c>
      <c r="H222" s="10">
        <f t="shared" si="15"/>
        <v>158.67514100108389</v>
      </c>
      <c r="I222" s="10">
        <f t="shared" si="16"/>
        <v>60.000000000000007</v>
      </c>
      <c r="J222" s="10">
        <f t="shared" si="17"/>
        <v>18.675141001083887</v>
      </c>
      <c r="K222" s="15">
        <f t="shared" si="18"/>
        <v>8403.3988638552037</v>
      </c>
      <c r="L222" s="57"/>
      <c r="M222" s="30"/>
      <c r="O222" s="61">
        <v>42487</v>
      </c>
      <c r="P222" s="72">
        <v>10301.5</v>
      </c>
      <c r="Q222" s="36">
        <v>10283</v>
      </c>
      <c r="S222" s="61">
        <v>42485</v>
      </c>
      <c r="T222" s="72">
        <v>18286</v>
      </c>
      <c r="U222" s="36">
        <v>18305</v>
      </c>
      <c r="W222" s="61">
        <v>42486</v>
      </c>
      <c r="X222" s="72">
        <v>9085.6</v>
      </c>
      <c r="Y222" s="36">
        <v>9119</v>
      </c>
      <c r="AA222" s="61">
        <v>42482</v>
      </c>
      <c r="AB222" s="72">
        <v>6342</v>
      </c>
      <c r="AC222" s="36">
        <v>6299</v>
      </c>
      <c r="AE222" s="61">
        <v>42486</v>
      </c>
      <c r="AF222" s="72">
        <v>4476</v>
      </c>
      <c r="AG222" s="36">
        <v>4491</v>
      </c>
      <c r="AI222" s="84">
        <v>42487</v>
      </c>
      <c r="AJ222" s="82">
        <v>9341.8704558097306</v>
      </c>
      <c r="AK222" s="10">
        <v>5996.1311447923908</v>
      </c>
      <c r="AL222" s="10">
        <v>4516.1165353771721</v>
      </c>
      <c r="AM222" s="10">
        <v>5372.6445770305691</v>
      </c>
      <c r="AN222" s="15">
        <v>8403.3988638552037</v>
      </c>
      <c r="AT222" s="11"/>
      <c r="AZ222" s="94"/>
    </row>
    <row r="223" spans="2:52" s="4" customFormat="1" ht="12" customHeight="1" x14ac:dyDescent="0.2">
      <c r="B223" s="28"/>
      <c r="C223" s="38"/>
      <c r="D223" s="61">
        <f>IF(Market="DAX",$O223,IF(Market="FTSEMIB",$S223,IF(Market="IBEX",$W223,IF(Market="UK",$AA223,$AE223))))</f>
        <v>42485</v>
      </c>
      <c r="E223" s="8">
        <f>IF(Market="DAX",$P223,IF(Market="FTSEMIB",$T223,IF(Market="IBEX",$X223,IF(Market="UK",$AB223,$AF223))))</f>
        <v>4480</v>
      </c>
      <c r="F223" s="8">
        <f>IF(Market="DAX",$Q223,IF(Market="FTSEMIB",$U223,IF(Market="IBEX",$Y223,IF(Market="UK",$AC223,$AG223))))</f>
        <v>4498</v>
      </c>
      <c r="G223" s="9">
        <f t="shared" si="19"/>
        <v>4.0178571428571425E-3</v>
      </c>
      <c r="H223" s="10">
        <f t="shared" si="15"/>
        <v>172.00815517189966</v>
      </c>
      <c r="I223" s="10">
        <f t="shared" si="16"/>
        <v>60.000000000000007</v>
      </c>
      <c r="J223" s="10">
        <f t="shared" si="17"/>
        <v>32.008155171899659</v>
      </c>
      <c r="K223" s="15">
        <f t="shared" si="18"/>
        <v>8384.7237228541198</v>
      </c>
      <c r="L223" s="57"/>
      <c r="M223" s="30"/>
      <c r="O223" s="61">
        <v>42486</v>
      </c>
      <c r="P223" s="72">
        <v>10329.5</v>
      </c>
      <c r="Q223" s="36">
        <v>10353</v>
      </c>
      <c r="S223" s="61">
        <v>42482</v>
      </c>
      <c r="T223" s="72">
        <v>18318</v>
      </c>
      <c r="U223" s="36">
        <v>18325</v>
      </c>
      <c r="W223" s="61">
        <v>42485</v>
      </c>
      <c r="X223" s="72">
        <v>9162.7999999999993</v>
      </c>
      <c r="Y223" s="36">
        <v>9162</v>
      </c>
      <c r="AA223" s="61">
        <v>42481</v>
      </c>
      <c r="AB223" s="72">
        <v>6370.5</v>
      </c>
      <c r="AC223" s="36">
        <v>6369</v>
      </c>
      <c r="AE223" s="61">
        <v>42485</v>
      </c>
      <c r="AF223" s="72">
        <v>4480</v>
      </c>
      <c r="AG223" s="36">
        <v>4498</v>
      </c>
      <c r="AI223" s="84">
        <v>42486</v>
      </c>
      <c r="AJ223" s="82">
        <v>9362.8073209147951</v>
      </c>
      <c r="AK223" s="10">
        <v>6008.8362797844502</v>
      </c>
      <c r="AL223" s="10">
        <v>4495.352768635641</v>
      </c>
      <c r="AM223" s="10">
        <v>5151.2951569674779</v>
      </c>
      <c r="AN223" s="15">
        <v>8384.7237228541198</v>
      </c>
      <c r="AT223" s="11"/>
      <c r="AZ223" s="94"/>
    </row>
    <row r="224" spans="2:52" s="4" customFormat="1" ht="12" customHeight="1" x14ac:dyDescent="0.2">
      <c r="B224" s="28"/>
      <c r="C224" s="38"/>
      <c r="D224" s="61">
        <f>IF(Market="DAX",$O224,IF(Market="FTSEMIB",$S224,IF(Market="IBEX",$W224,IF(Market="UK",$AA224,$AE224))))</f>
        <v>42482</v>
      </c>
      <c r="E224" s="8">
        <f>IF(Market="DAX",$P224,IF(Market="FTSEMIB",$T224,IF(Market="IBEX",$X224,IF(Market="UK",$AB224,$AF224))))</f>
        <v>4503</v>
      </c>
      <c r="F224" s="8">
        <f>IF(Market="DAX",$Q224,IF(Market="FTSEMIB",$U224,IF(Market="IBEX",$Y224,IF(Market="UK",$AC224,$AG224))))</f>
        <v>4505</v>
      </c>
      <c r="G224" s="9">
        <f t="shared" si="19"/>
        <v>4.4414834554741284E-4</v>
      </c>
      <c r="H224" s="10">
        <f t="shared" si="15"/>
        <v>100.5339792257051</v>
      </c>
      <c r="I224" s="10">
        <f t="shared" si="16"/>
        <v>82.768045403808586</v>
      </c>
      <c r="J224" s="10">
        <f t="shared" si="17"/>
        <v>-16.697975370486319</v>
      </c>
      <c r="K224" s="15">
        <f t="shared" si="18"/>
        <v>8352.7155676822204</v>
      </c>
      <c r="L224" s="57"/>
      <c r="M224" s="30"/>
      <c r="O224" s="61">
        <v>42485</v>
      </c>
      <c r="P224" s="72">
        <v>10396.5</v>
      </c>
      <c r="Q224" s="36">
        <v>10398</v>
      </c>
      <c r="S224" s="61">
        <v>42481</v>
      </c>
      <c r="T224" s="72">
        <v>18248</v>
      </c>
      <c r="U224" s="36">
        <v>18285</v>
      </c>
      <c r="W224" s="61">
        <v>42482</v>
      </c>
      <c r="X224" s="72">
        <v>9145.7000000000007</v>
      </c>
      <c r="Y224" s="36">
        <v>9122</v>
      </c>
      <c r="AA224" s="61">
        <v>42480</v>
      </c>
      <c r="AB224" s="72">
        <v>6357</v>
      </c>
      <c r="AC224" s="36">
        <v>6350.5</v>
      </c>
      <c r="AE224" s="61">
        <v>42482</v>
      </c>
      <c r="AF224" s="72">
        <v>4503</v>
      </c>
      <c r="AG224" s="36">
        <v>4505</v>
      </c>
      <c r="AI224" s="84">
        <v>42485</v>
      </c>
      <c r="AJ224" s="82">
        <v>9359.7850589528789</v>
      </c>
      <c r="AK224" s="10">
        <v>6021.5414147765096</v>
      </c>
      <c r="AL224" s="10">
        <v>4520.8711099434558</v>
      </c>
      <c r="AM224" s="10">
        <v>5186.6158690330331</v>
      </c>
      <c r="AN224" s="15">
        <v>8352.7155676822204</v>
      </c>
      <c r="AT224" s="11"/>
      <c r="AZ224" s="94"/>
    </row>
    <row r="225" spans="2:52" s="4" customFormat="1" ht="12" customHeight="1" x14ac:dyDescent="0.2">
      <c r="B225" s="28"/>
      <c r="C225" s="38"/>
      <c r="D225" s="61">
        <f>IF(Market="DAX",$O225,IF(Market="FTSEMIB",$S225,IF(Market="IBEX",$W225,IF(Market="UK",$AA225,$AE225))))</f>
        <v>42481</v>
      </c>
      <c r="E225" s="8">
        <f>IF(Market="DAX",$P225,IF(Market="FTSEMIB",$T225,IF(Market="IBEX",$X225,IF(Market="UK",$AB225,$AF225))))</f>
        <v>4514</v>
      </c>
      <c r="F225" s="8">
        <f>IF(Market="DAX",$Q225,IF(Market="FTSEMIB",$U225,IF(Market="IBEX",$Y225,IF(Market="UK",$AC225,$AG225))))</f>
        <v>4540</v>
      </c>
      <c r="G225" s="9">
        <f t="shared" si="19"/>
        <v>5.7598582188746125E-3</v>
      </c>
      <c r="H225" s="10">
        <f t="shared" si="15"/>
        <v>206.84817669224907</v>
      </c>
      <c r="I225" s="10">
        <f t="shared" si="16"/>
        <v>60.000000000000007</v>
      </c>
      <c r="J225" s="10">
        <f t="shared" si="17"/>
        <v>66.848176692249069</v>
      </c>
      <c r="K225" s="15">
        <f t="shared" si="18"/>
        <v>8369.4135430527058</v>
      </c>
      <c r="L225" s="57"/>
      <c r="M225" s="30"/>
      <c r="O225" s="61">
        <v>42482</v>
      </c>
      <c r="P225" s="72">
        <v>10485</v>
      </c>
      <c r="Q225" s="36">
        <v>10428</v>
      </c>
      <c r="S225" s="61">
        <v>42480</v>
      </c>
      <c r="T225" s="72">
        <v>18030</v>
      </c>
      <c r="U225" s="36">
        <v>17905</v>
      </c>
      <c r="W225" s="61">
        <v>42481</v>
      </c>
      <c r="X225" s="72">
        <v>9095.6</v>
      </c>
      <c r="Y225" s="36">
        <v>9096</v>
      </c>
      <c r="AA225" s="61">
        <v>42479</v>
      </c>
      <c r="AB225" s="72">
        <v>6305</v>
      </c>
      <c r="AC225" s="36">
        <v>6301.5</v>
      </c>
      <c r="AE225" s="61">
        <v>42481</v>
      </c>
      <c r="AF225" s="72">
        <v>4514</v>
      </c>
      <c r="AG225" s="36">
        <v>4540</v>
      </c>
      <c r="AI225" s="84">
        <v>42482</v>
      </c>
      <c r="AJ225" s="82">
        <v>9381.2442864206896</v>
      </c>
      <c r="AK225" s="10">
        <v>6027.3415929696021</v>
      </c>
      <c r="AL225" s="10">
        <v>4521.8026457525712</v>
      </c>
      <c r="AM225" s="10">
        <v>5221.9365810985882</v>
      </c>
      <c r="AN225" s="15">
        <v>8369.4135430527058</v>
      </c>
      <c r="AT225" s="11"/>
      <c r="AZ225" s="94"/>
    </row>
    <row r="226" spans="2:52" s="4" customFormat="1" ht="12" customHeight="1" x14ac:dyDescent="0.2">
      <c r="B226" s="28"/>
      <c r="C226" s="38"/>
      <c r="D226" s="61">
        <f>IF(Market="DAX",$O226,IF(Market="FTSEMIB",$S226,IF(Market="IBEX",$W226,IF(Market="UK",$AA226,$AE226))))</f>
        <v>42480</v>
      </c>
      <c r="E226" s="8">
        <f>IF(Market="DAX",$P226,IF(Market="FTSEMIB",$T226,IF(Market="IBEX",$X226,IF(Market="UK",$AB226,$AF226))))</f>
        <v>4523</v>
      </c>
      <c r="F226" s="8">
        <f>IF(Market="DAX",$Q226,IF(Market="FTSEMIB",$U226,IF(Market="IBEX",$Y226,IF(Market="UK",$AC226,$AG226))))</f>
        <v>4476</v>
      </c>
      <c r="G226" s="9">
        <f t="shared" si="19"/>
        <v>-1.0391333185938536E-2</v>
      </c>
      <c r="H226" s="10">
        <f t="shared" si="15"/>
        <v>60.000000000000007</v>
      </c>
      <c r="I226" s="10">
        <f t="shared" si="16"/>
        <v>299.47767603352747</v>
      </c>
      <c r="J226" s="10">
        <f t="shared" si="17"/>
        <v>159.47767603352747</v>
      </c>
      <c r="K226" s="15">
        <f t="shared" si="18"/>
        <v>8302.5653663604571</v>
      </c>
      <c r="L226" s="57"/>
      <c r="M226" s="30"/>
      <c r="O226" s="61">
        <v>42481</v>
      </c>
      <c r="P226" s="72">
        <v>10473.5</v>
      </c>
      <c r="Q226" s="36">
        <v>10495.5</v>
      </c>
      <c r="S226" s="61">
        <v>42479</v>
      </c>
      <c r="T226" s="72">
        <v>17955</v>
      </c>
      <c r="U226" s="36">
        <v>18005</v>
      </c>
      <c r="W226" s="61">
        <v>42480</v>
      </c>
      <c r="X226" s="72">
        <v>8895.4</v>
      </c>
      <c r="Y226" s="36">
        <v>8887</v>
      </c>
      <c r="AA226" s="61">
        <v>42478</v>
      </c>
      <c r="AB226" s="72">
        <v>6297</v>
      </c>
      <c r="AC226" s="36">
        <v>6276</v>
      </c>
      <c r="AE226" s="61">
        <v>42480</v>
      </c>
      <c r="AF226" s="72">
        <v>4523</v>
      </c>
      <c r="AG226" s="36">
        <v>4476</v>
      </c>
      <c r="AI226" s="84">
        <v>42481</v>
      </c>
      <c r="AJ226" s="82">
        <v>9220.1570188956539</v>
      </c>
      <c r="AK226" s="10">
        <v>5935.0363678976892</v>
      </c>
      <c r="AL226" s="10">
        <v>4547.320987060386</v>
      </c>
      <c r="AM226" s="10">
        <v>5257.2572931641434</v>
      </c>
      <c r="AN226" s="15">
        <v>8302.5653663604571</v>
      </c>
      <c r="AT226" s="11"/>
      <c r="AZ226" s="94"/>
    </row>
    <row r="227" spans="2:52" s="4" customFormat="1" ht="12" customHeight="1" x14ac:dyDescent="0.2">
      <c r="B227" s="28"/>
      <c r="C227" s="38"/>
      <c r="D227" s="61">
        <f>IF(Market="DAX",$O227,IF(Market="FTSEMIB",$S227,IF(Market="IBEX",$W227,IF(Market="UK",$AA227,$AE227))))</f>
        <v>42479</v>
      </c>
      <c r="E227" s="8">
        <f>IF(Market="DAX",$P227,IF(Market="FTSEMIB",$T227,IF(Market="IBEX",$X227,IF(Market="UK",$AB227,$AF227))))</f>
        <v>4497.5</v>
      </c>
      <c r="F227" s="8">
        <f>IF(Market="DAX",$Q227,IF(Market="FTSEMIB",$U227,IF(Market="IBEX",$Y227,IF(Market="UK",$AC227,$AG227))))</f>
        <v>4449.5</v>
      </c>
      <c r="G227" s="9">
        <f t="shared" si="19"/>
        <v>-1.0672595886603669E-2</v>
      </c>
      <c r="H227" s="10">
        <f t="shared" si="15"/>
        <v>60.000000000000007</v>
      </c>
      <c r="I227" s="10">
        <f t="shared" si="16"/>
        <v>305.10293004683012</v>
      </c>
      <c r="J227" s="10">
        <f t="shared" si="17"/>
        <v>165.10293004683012</v>
      </c>
      <c r="K227" s="15">
        <f t="shared" si="18"/>
        <v>8143.0876903269291</v>
      </c>
      <c r="L227" s="57"/>
      <c r="M227" s="30"/>
      <c r="O227" s="61">
        <v>42480</v>
      </c>
      <c r="P227" s="72">
        <v>10381.5</v>
      </c>
      <c r="Q227" s="36">
        <v>10342</v>
      </c>
      <c r="S227" s="61">
        <v>42478</v>
      </c>
      <c r="T227" s="72">
        <v>17776</v>
      </c>
      <c r="U227" s="36">
        <v>17525</v>
      </c>
      <c r="W227" s="61">
        <v>42479</v>
      </c>
      <c r="X227" s="72">
        <v>8812.5</v>
      </c>
      <c r="Y227" s="36">
        <v>8859</v>
      </c>
      <c r="AA227" s="61">
        <v>42475</v>
      </c>
      <c r="AB227" s="72">
        <v>6316</v>
      </c>
      <c r="AC227" s="36">
        <v>6315</v>
      </c>
      <c r="AE227" s="61">
        <v>42479</v>
      </c>
      <c r="AF227" s="72">
        <v>4497.5</v>
      </c>
      <c r="AG227" s="36">
        <v>4449.5</v>
      </c>
      <c r="AI227" s="84">
        <v>42480</v>
      </c>
      <c r="AJ227" s="82">
        <v>9225.8596597933538</v>
      </c>
      <c r="AK227" s="10">
        <v>5925.6941428568207</v>
      </c>
      <c r="AL227" s="10">
        <v>4572.8393283682008</v>
      </c>
      <c r="AM227" s="10">
        <v>5208.1715796399894</v>
      </c>
      <c r="AN227" s="15">
        <v>8143.0876903269291</v>
      </c>
      <c r="AT227" s="11"/>
      <c r="AZ227" s="94"/>
    </row>
    <row r="228" spans="2:52" s="4" customFormat="1" ht="12" customHeight="1" x14ac:dyDescent="0.2">
      <c r="B228" s="28"/>
      <c r="C228" s="38"/>
      <c r="D228" s="61">
        <f>IF(Market="DAX",$O228,IF(Market="FTSEMIB",$S228,IF(Market="IBEX",$W228,IF(Market="UK",$AA228,$AE228))))</f>
        <v>42478</v>
      </c>
      <c r="E228" s="8">
        <f>IF(Market="DAX",$P228,IF(Market="FTSEMIB",$T228,IF(Market="IBEX",$X228,IF(Market="UK",$AB228,$AF228))))</f>
        <v>4434</v>
      </c>
      <c r="F228" s="8">
        <f>IF(Market="DAX",$Q228,IF(Market="FTSEMIB",$U228,IF(Market="IBEX",$Y228,IF(Market="UK",$AC228,$AG228))))</f>
        <v>4376</v>
      </c>
      <c r="G228" s="9">
        <f t="shared" si="19"/>
        <v>-1.3080739738385205E-2</v>
      </c>
      <c r="H228" s="10">
        <f t="shared" si="15"/>
        <v>60.000000000000007</v>
      </c>
      <c r="I228" s="10">
        <f t="shared" si="16"/>
        <v>353.26580708246087</v>
      </c>
      <c r="J228" s="10">
        <f t="shared" si="17"/>
        <v>213.26580708246087</v>
      </c>
      <c r="K228" s="15">
        <f t="shared" si="18"/>
        <v>7977.9847602800992</v>
      </c>
      <c r="L228" s="57"/>
      <c r="M228" s="30"/>
      <c r="O228" s="61">
        <v>42479</v>
      </c>
      <c r="P228" s="72">
        <v>10166.5</v>
      </c>
      <c r="Q228" s="36">
        <v>10215</v>
      </c>
      <c r="S228" s="61">
        <v>42475</v>
      </c>
      <c r="T228" s="72">
        <v>17821</v>
      </c>
      <c r="U228" s="36">
        <v>17810</v>
      </c>
      <c r="W228" s="61">
        <v>42478</v>
      </c>
      <c r="X228" s="72">
        <v>8847</v>
      </c>
      <c r="Y228" s="36">
        <v>8625</v>
      </c>
      <c r="AA228" s="61">
        <v>42474</v>
      </c>
      <c r="AB228" s="72">
        <v>6301.5</v>
      </c>
      <c r="AC228" s="36">
        <v>6325</v>
      </c>
      <c r="AE228" s="61">
        <v>42478</v>
      </c>
      <c r="AF228" s="72">
        <v>4434</v>
      </c>
      <c r="AG228" s="36">
        <v>4376</v>
      </c>
      <c r="AI228" s="84">
        <v>42479</v>
      </c>
      <c r="AJ228" s="82">
        <v>9146.3470156647163</v>
      </c>
      <c r="AK228" s="10">
        <v>5689.6434700288182</v>
      </c>
      <c r="AL228" s="10">
        <v>4520.0665841284908</v>
      </c>
      <c r="AM228" s="10">
        <v>5243.4922917055446</v>
      </c>
      <c r="AN228" s="15">
        <v>7977.9847602800992</v>
      </c>
      <c r="AT228" s="11"/>
      <c r="AZ228" s="94"/>
    </row>
    <row r="229" spans="2:52" s="4" customFormat="1" ht="12" customHeight="1" x14ac:dyDescent="0.2">
      <c r="B229" s="28"/>
      <c r="C229" s="38"/>
      <c r="D229" s="61">
        <f>IF(Market="DAX",$O229,IF(Market="FTSEMIB",$S229,IF(Market="IBEX",$W229,IF(Market="UK",$AA229,$AE229))))</f>
        <v>42475</v>
      </c>
      <c r="E229" s="8">
        <f>IF(Market="DAX",$P229,IF(Market="FTSEMIB",$T229,IF(Market="IBEX",$X229,IF(Market="UK",$AB229,$AF229))))</f>
        <v>4502.5</v>
      </c>
      <c r="F229" s="8">
        <f>IF(Market="DAX",$Q229,IF(Market="FTSEMIB",$U229,IF(Market="IBEX",$Y229,IF(Market="UK",$AC229,$AG229))))</f>
        <v>4504.5</v>
      </c>
      <c r="G229" s="9">
        <f t="shared" si="19"/>
        <v>4.441976679622432E-4</v>
      </c>
      <c r="H229" s="10">
        <f t="shared" si="15"/>
        <v>100.5349656740017</v>
      </c>
      <c r="I229" s="10">
        <f t="shared" si="16"/>
        <v>82.76705895551197</v>
      </c>
      <c r="J229" s="10">
        <f t="shared" si="17"/>
        <v>-16.697975370486347</v>
      </c>
      <c r="K229" s="15">
        <f t="shared" si="18"/>
        <v>7764.7189531976383</v>
      </c>
      <c r="L229" s="57"/>
      <c r="M229" s="30"/>
      <c r="O229" s="61">
        <v>42478</v>
      </c>
      <c r="P229" s="72">
        <v>10085.5</v>
      </c>
      <c r="Q229" s="36">
        <v>9972.5</v>
      </c>
      <c r="S229" s="61">
        <v>42474</v>
      </c>
      <c r="T229" s="72">
        <v>17648</v>
      </c>
      <c r="U229" s="36">
        <v>17735</v>
      </c>
      <c r="W229" s="61">
        <v>42475</v>
      </c>
      <c r="X229" s="72">
        <v>8855.2000000000007</v>
      </c>
      <c r="Y229" s="36">
        <v>8845</v>
      </c>
      <c r="AA229" s="61">
        <v>42473</v>
      </c>
      <c r="AB229" s="72">
        <v>6189.5</v>
      </c>
      <c r="AC229" s="36">
        <v>6215</v>
      </c>
      <c r="AE229" s="61">
        <v>42475</v>
      </c>
      <c r="AF229" s="72">
        <v>4502.5</v>
      </c>
      <c r="AG229" s="36">
        <v>4504.5</v>
      </c>
      <c r="AI229" s="84">
        <v>42478</v>
      </c>
      <c r="AJ229" s="82">
        <v>9018.5481289314012</v>
      </c>
      <c r="AK229" s="10">
        <v>5702.3486050208776</v>
      </c>
      <c r="AL229" s="10">
        <v>4070.9607157861283</v>
      </c>
      <c r="AM229" s="10">
        <v>5174.6891073114402</v>
      </c>
      <c r="AN229" s="15">
        <v>7764.7189531976383</v>
      </c>
      <c r="AT229" s="11"/>
      <c r="AZ229" s="94"/>
    </row>
    <row r="230" spans="2:52" s="4" customFormat="1" ht="12" customHeight="1" x14ac:dyDescent="0.2">
      <c r="B230" s="28"/>
      <c r="C230" s="38"/>
      <c r="D230" s="61">
        <f>IF(Market="DAX",$O230,IF(Market="FTSEMIB",$S230,IF(Market="IBEX",$W230,IF(Market="UK",$AA230,$AE230))))</f>
        <v>42474</v>
      </c>
      <c r="E230" s="8">
        <f>IF(Market="DAX",$P230,IF(Market="FTSEMIB",$T230,IF(Market="IBEX",$X230,IF(Market="UK",$AB230,$AF230))))</f>
        <v>4512.5</v>
      </c>
      <c r="F230" s="8">
        <f>IF(Market="DAX",$Q230,IF(Market="FTSEMIB",$U230,IF(Market="IBEX",$Y230,IF(Market="UK",$AC230,$AG230))))</f>
        <v>4487</v>
      </c>
      <c r="G230" s="9">
        <f t="shared" si="19"/>
        <v>-5.6509695290858728E-3</v>
      </c>
      <c r="H230" s="10">
        <f t="shared" si="15"/>
        <v>60.000000000000007</v>
      </c>
      <c r="I230" s="10">
        <f t="shared" si="16"/>
        <v>204.67040289647426</v>
      </c>
      <c r="J230" s="10">
        <f t="shared" si="17"/>
        <v>64.670402896474286</v>
      </c>
      <c r="K230" s="15">
        <f t="shared" si="18"/>
        <v>7781.4169285681246</v>
      </c>
      <c r="L230" s="57"/>
      <c r="M230" s="30"/>
      <c r="O230" s="61">
        <v>42475</v>
      </c>
      <c r="P230" s="72">
        <v>10121.5</v>
      </c>
      <c r="Q230" s="36">
        <v>10104</v>
      </c>
      <c r="S230" s="61">
        <v>42473</v>
      </c>
      <c r="T230" s="72">
        <v>16962</v>
      </c>
      <c r="U230" s="36">
        <v>17240</v>
      </c>
      <c r="W230" s="61">
        <v>42474</v>
      </c>
      <c r="X230" s="72">
        <v>8785.9</v>
      </c>
      <c r="Y230" s="36">
        <v>8849</v>
      </c>
      <c r="AA230" s="61">
        <v>42472</v>
      </c>
      <c r="AB230" s="72">
        <v>6158.5</v>
      </c>
      <c r="AC230" s="36">
        <v>6127.5</v>
      </c>
      <c r="AE230" s="61">
        <v>42474</v>
      </c>
      <c r="AF230" s="72">
        <v>4512.5</v>
      </c>
      <c r="AG230" s="36">
        <v>4487</v>
      </c>
      <c r="AI230" s="84">
        <v>42475</v>
      </c>
      <c r="AJ230" s="82">
        <v>8569.0675398989588</v>
      </c>
      <c r="AK230" s="10">
        <v>5650.1064309031262</v>
      </c>
      <c r="AL230" s="10">
        <v>4096.4790570939431</v>
      </c>
      <c r="AM230" s="10">
        <v>5086.3554412099584</v>
      </c>
      <c r="AN230" s="15">
        <v>7781.4169285681246</v>
      </c>
      <c r="AT230" s="11"/>
      <c r="AZ230" s="94"/>
    </row>
    <row r="231" spans="2:52" s="4" customFormat="1" ht="12" customHeight="1" x14ac:dyDescent="0.2">
      <c r="B231" s="28"/>
      <c r="C231" s="38"/>
      <c r="D231" s="61">
        <f>IF(Market="DAX",$O231,IF(Market="FTSEMIB",$S231,IF(Market="IBEX",$W231,IF(Market="UK",$AA231,$AE231))))</f>
        <v>42473</v>
      </c>
      <c r="E231" s="8">
        <f>IF(Market="DAX",$P231,IF(Market="FTSEMIB",$T231,IF(Market="IBEX",$X231,IF(Market="UK",$AB231,$AF231))))</f>
        <v>4491</v>
      </c>
      <c r="F231" s="8">
        <f>IF(Market="DAX",$Q231,IF(Market="FTSEMIB",$U231,IF(Market="IBEX",$Y231,IF(Market="UK",$AC231,$AG231))))</f>
        <v>4377</v>
      </c>
      <c r="G231" s="9">
        <f t="shared" si="19"/>
        <v>-2.5384101536406144E-2</v>
      </c>
      <c r="H231" s="10">
        <f t="shared" si="15"/>
        <v>60.000000000000007</v>
      </c>
      <c r="I231" s="10">
        <f t="shared" si="16"/>
        <v>599.33304304287958</v>
      </c>
      <c r="J231" s="10">
        <f t="shared" si="17"/>
        <v>459.33304304287958</v>
      </c>
      <c r="K231" s="15">
        <f t="shared" si="18"/>
        <v>7716.7465256716505</v>
      </c>
      <c r="L231" s="57"/>
      <c r="M231" s="30"/>
      <c r="O231" s="61">
        <v>42474</v>
      </c>
      <c r="P231" s="72">
        <v>10031.5</v>
      </c>
      <c r="Q231" s="36">
        <v>10075.5</v>
      </c>
      <c r="S231" s="61">
        <v>42472</v>
      </c>
      <c r="T231" s="72">
        <v>17268</v>
      </c>
      <c r="U231" s="36">
        <v>17280</v>
      </c>
      <c r="W231" s="61">
        <v>42473</v>
      </c>
      <c r="X231" s="72">
        <v>8537.5</v>
      </c>
      <c r="Y231" s="36">
        <v>8653</v>
      </c>
      <c r="AA231" s="61">
        <v>42471</v>
      </c>
      <c r="AB231" s="72">
        <v>6151</v>
      </c>
      <c r="AC231" s="36">
        <v>6150</v>
      </c>
      <c r="AE231" s="61">
        <v>42473</v>
      </c>
      <c r="AF231" s="72">
        <v>4491</v>
      </c>
      <c r="AG231" s="36">
        <v>4377</v>
      </c>
      <c r="AI231" s="84">
        <v>42474</v>
      </c>
      <c r="AJ231" s="82">
        <v>8590.5267673667695</v>
      </c>
      <c r="AK231" s="10">
        <v>5368.6674643819406</v>
      </c>
      <c r="AL231" s="10">
        <v>4005.5989876017061</v>
      </c>
      <c r="AM231" s="10">
        <v>4952.3311337694877</v>
      </c>
      <c r="AN231" s="15">
        <v>7716.7465256716505</v>
      </c>
      <c r="AT231" s="11"/>
      <c r="AZ231" s="94"/>
    </row>
    <row r="232" spans="2:52" s="4" customFormat="1" ht="12" customHeight="1" x14ac:dyDescent="0.2">
      <c r="B232" s="28"/>
      <c r="C232" s="38"/>
      <c r="D232" s="61">
        <f>IF(Market="DAX",$O232,IF(Market="FTSEMIB",$S232,IF(Market="IBEX",$W232,IF(Market="UK",$AA232,$AE232))))</f>
        <v>42472</v>
      </c>
      <c r="E232" s="8">
        <f>IF(Market="DAX",$P232,IF(Market="FTSEMIB",$T232,IF(Market="IBEX",$X232,IF(Market="UK",$AB232,$AF232))))</f>
        <v>4345</v>
      </c>
      <c r="F232" s="8">
        <f>IF(Market="DAX",$Q232,IF(Market="FTSEMIB",$U232,IF(Market="IBEX",$Y232,IF(Market="UK",$AC232,$AG232))))</f>
        <v>4300</v>
      </c>
      <c r="G232" s="9">
        <f t="shared" si="19"/>
        <v>-1.0356731875719217E-2</v>
      </c>
      <c r="H232" s="10">
        <f t="shared" si="15"/>
        <v>60.000000000000007</v>
      </c>
      <c r="I232" s="10">
        <f t="shared" si="16"/>
        <v>298.78564982914111</v>
      </c>
      <c r="J232" s="10">
        <f t="shared" si="17"/>
        <v>158.78564982914111</v>
      </c>
      <c r="K232" s="15">
        <f t="shared" si="18"/>
        <v>7257.4134826287709</v>
      </c>
      <c r="L232" s="57"/>
      <c r="M232" s="30"/>
      <c r="O232" s="61">
        <v>42473</v>
      </c>
      <c r="P232" s="72">
        <v>9797</v>
      </c>
      <c r="Q232" s="36">
        <v>9883</v>
      </c>
      <c r="S232" s="61">
        <v>42471</v>
      </c>
      <c r="T232" s="72">
        <v>17017</v>
      </c>
      <c r="U232" s="36">
        <v>17000</v>
      </c>
      <c r="W232" s="61">
        <v>42472</v>
      </c>
      <c r="X232" s="72">
        <v>8503.2000000000007</v>
      </c>
      <c r="Y232" s="36">
        <v>8517</v>
      </c>
      <c r="AA232" s="61">
        <v>42468</v>
      </c>
      <c r="AB232" s="72">
        <v>6077</v>
      </c>
      <c r="AC232" s="36">
        <v>6061</v>
      </c>
      <c r="AE232" s="61">
        <v>42472</v>
      </c>
      <c r="AF232" s="72">
        <v>4345</v>
      </c>
      <c r="AG232" s="36">
        <v>4300</v>
      </c>
      <c r="AI232" s="84">
        <v>42473</v>
      </c>
      <c r="AJ232" s="82">
        <v>8481.9472050053755</v>
      </c>
      <c r="AK232" s="10">
        <v>5381.3725993739999</v>
      </c>
      <c r="AL232" s="10">
        <v>3787.7871480067115</v>
      </c>
      <c r="AM232" s="10">
        <v>4987.6518458350429</v>
      </c>
      <c r="AN232" s="15">
        <v>7257.4134826287709</v>
      </c>
      <c r="AT232" s="11"/>
      <c r="AZ232" s="94"/>
    </row>
    <row r="233" spans="2:52" s="4" customFormat="1" ht="12" customHeight="1" x14ac:dyDescent="0.2">
      <c r="B233" s="28"/>
      <c r="C233" s="38"/>
      <c r="D233" s="61">
        <f>IF(Market="DAX",$O233,IF(Market="FTSEMIB",$S233,IF(Market="IBEX",$W233,IF(Market="UK",$AA233,$AE233))))</f>
        <v>42471</v>
      </c>
      <c r="E233" s="8">
        <f>IF(Market="DAX",$P233,IF(Market="FTSEMIB",$T233,IF(Market="IBEX",$X233,IF(Market="UK",$AB233,$AF233))))</f>
        <v>4312</v>
      </c>
      <c r="F233" s="8">
        <f>IF(Market="DAX",$Q233,IF(Market="FTSEMIB",$U233,IF(Market="IBEX",$Y233,IF(Market="UK",$AC233,$AG233))))</f>
        <v>4294.5</v>
      </c>
      <c r="G233" s="9">
        <f t="shared" si="19"/>
        <v>-4.0584415584415581E-3</v>
      </c>
      <c r="H233" s="10">
        <f t="shared" si="15"/>
        <v>60.000000000000007</v>
      </c>
      <c r="I233" s="10">
        <f t="shared" si="16"/>
        <v>172.81984348358799</v>
      </c>
      <c r="J233" s="10">
        <f t="shared" si="17"/>
        <v>32.819843483587988</v>
      </c>
      <c r="K233" s="15">
        <f t="shared" si="18"/>
        <v>7098.6278327996297</v>
      </c>
      <c r="L233" s="57"/>
      <c r="M233" s="30"/>
      <c r="O233" s="61">
        <v>42472</v>
      </c>
      <c r="P233" s="72">
        <v>9726</v>
      </c>
      <c r="Q233" s="36">
        <v>9706</v>
      </c>
      <c r="S233" s="61">
        <v>42468</v>
      </c>
      <c r="T233" s="72">
        <v>16363</v>
      </c>
      <c r="U233" s="36">
        <v>16490</v>
      </c>
      <c r="W233" s="61">
        <v>42471</v>
      </c>
      <c r="X233" s="72">
        <v>8414.4</v>
      </c>
      <c r="Y233" s="36">
        <v>8400</v>
      </c>
      <c r="AA233" s="61">
        <v>42467</v>
      </c>
      <c r="AB233" s="72">
        <v>6100.5</v>
      </c>
      <c r="AC233" s="36">
        <v>6133.5</v>
      </c>
      <c r="AE233" s="61">
        <v>42471</v>
      </c>
      <c r="AF233" s="72">
        <v>4312</v>
      </c>
      <c r="AG233" s="36">
        <v>4294.5</v>
      </c>
      <c r="AI233" s="84">
        <v>42472</v>
      </c>
      <c r="AJ233" s="82">
        <v>8153.7669483708014</v>
      </c>
      <c r="AK233" s="10">
        <v>5394.0777343660593</v>
      </c>
      <c r="AL233" s="10">
        <v>3808.0879500464521</v>
      </c>
      <c r="AM233" s="10">
        <v>4973.6682986260894</v>
      </c>
      <c r="AN233" s="15">
        <v>7098.6278327996297</v>
      </c>
      <c r="AT233" s="11"/>
      <c r="AZ233" s="94"/>
    </row>
    <row r="234" spans="2:52" s="4" customFormat="1" ht="12" customHeight="1" x14ac:dyDescent="0.2">
      <c r="B234" s="28"/>
      <c r="C234" s="38"/>
      <c r="D234" s="61">
        <f>IF(Market="DAX",$O234,IF(Market="FTSEMIB",$S234,IF(Market="IBEX",$W234,IF(Market="UK",$AA234,$AE234))))</f>
        <v>42468</v>
      </c>
      <c r="E234" s="8">
        <f>IF(Market="DAX",$P234,IF(Market="FTSEMIB",$T234,IF(Market="IBEX",$X234,IF(Market="UK",$AB234,$AF234))))</f>
        <v>4302</v>
      </c>
      <c r="F234" s="8">
        <f>IF(Market="DAX",$Q234,IF(Market="FTSEMIB",$U234,IF(Market="IBEX",$Y234,IF(Market="UK",$AC234,$AG234))))</f>
        <v>4251.5</v>
      </c>
      <c r="G234" s="9">
        <f t="shared" si="19"/>
        <v>-1.1738726173872617E-2</v>
      </c>
      <c r="H234" s="10">
        <f t="shared" si="15"/>
        <v>60.000000000000007</v>
      </c>
      <c r="I234" s="10">
        <f t="shared" si="16"/>
        <v>326.42553579220913</v>
      </c>
      <c r="J234" s="10">
        <f t="shared" si="17"/>
        <v>186.42553579220913</v>
      </c>
      <c r="K234" s="15">
        <f t="shared" si="18"/>
        <v>7065.807989316042</v>
      </c>
      <c r="L234" s="57"/>
      <c r="M234" s="30"/>
      <c r="O234" s="61">
        <v>42471</v>
      </c>
      <c r="P234" s="72">
        <v>9650.5</v>
      </c>
      <c r="Q234" s="36">
        <v>9649.5</v>
      </c>
      <c r="S234" s="61">
        <v>42467</v>
      </c>
      <c r="T234" s="72">
        <v>16766</v>
      </c>
      <c r="U234" s="36">
        <v>16810</v>
      </c>
      <c r="W234" s="61">
        <v>42468</v>
      </c>
      <c r="X234" s="72">
        <v>8272.7000000000007</v>
      </c>
      <c r="Y234" s="36">
        <v>8302</v>
      </c>
      <c r="AA234" s="61">
        <v>42466</v>
      </c>
      <c r="AB234" s="72">
        <v>6041</v>
      </c>
      <c r="AC234" s="36">
        <v>6037</v>
      </c>
      <c r="AE234" s="61">
        <v>42468</v>
      </c>
      <c r="AF234" s="72">
        <v>4302</v>
      </c>
      <c r="AG234" s="36">
        <v>4251.5</v>
      </c>
      <c r="AI234" s="84">
        <v>42471</v>
      </c>
      <c r="AJ234" s="82">
        <v>8161.679371070366</v>
      </c>
      <c r="AK234" s="10">
        <v>5285.2020429853546</v>
      </c>
      <c r="AL234" s="10">
        <v>3826.6200813392652</v>
      </c>
      <c r="AM234" s="10">
        <v>4820.8590210222801</v>
      </c>
      <c r="AN234" s="15">
        <v>7065.807989316042</v>
      </c>
      <c r="AT234" s="11"/>
      <c r="AZ234" s="94"/>
    </row>
    <row r="235" spans="2:52" s="4" customFormat="1" ht="12" customHeight="1" x14ac:dyDescent="0.2">
      <c r="B235" s="28"/>
      <c r="C235" s="38"/>
      <c r="D235" s="61">
        <f>IF(Market="DAX",$O235,IF(Market="FTSEMIB",$S235,IF(Market="IBEX",$W235,IF(Market="UK",$AA235,$AE235))))</f>
        <v>42467</v>
      </c>
      <c r="E235" s="8">
        <f>IF(Market="DAX",$P235,IF(Market="FTSEMIB",$T235,IF(Market="IBEX",$X235,IF(Market="UK",$AB235,$AF235))))</f>
        <v>4244</v>
      </c>
      <c r="F235" s="8">
        <f>IF(Market="DAX",$Q235,IF(Market="FTSEMIB",$U235,IF(Market="IBEX",$Y235,IF(Market="UK",$AC235,$AG235))))</f>
        <v>4291</v>
      </c>
      <c r="G235" s="9">
        <f t="shared" si="19"/>
        <v>1.1074458058435438E-2</v>
      </c>
      <c r="H235" s="10">
        <f t="shared" si="15"/>
        <v>313.14017348346556</v>
      </c>
      <c r="I235" s="10">
        <f t="shared" si="16"/>
        <v>60.000000000000007</v>
      </c>
      <c r="J235" s="10">
        <f t="shared" si="17"/>
        <v>173.14017348346556</v>
      </c>
      <c r="K235" s="15">
        <f t="shared" si="18"/>
        <v>6879.3824535238327</v>
      </c>
      <c r="L235" s="57"/>
      <c r="M235" s="30"/>
      <c r="O235" s="61">
        <v>42468</v>
      </c>
      <c r="P235" s="72">
        <v>9534.5</v>
      </c>
      <c r="Q235" s="36">
        <v>9579.5</v>
      </c>
      <c r="S235" s="61">
        <v>42466</v>
      </c>
      <c r="T235" s="72">
        <v>16702</v>
      </c>
      <c r="U235" s="36">
        <v>16790</v>
      </c>
      <c r="W235" s="61">
        <v>42467</v>
      </c>
      <c r="X235" s="72">
        <v>8396.2000000000007</v>
      </c>
      <c r="Y235" s="36">
        <v>8410</v>
      </c>
      <c r="AA235" s="61">
        <v>42465</v>
      </c>
      <c r="AB235" s="72">
        <v>6104</v>
      </c>
      <c r="AC235" s="36">
        <v>6090</v>
      </c>
      <c r="AE235" s="61">
        <v>42467</v>
      </c>
      <c r="AF235" s="72">
        <v>4244</v>
      </c>
      <c r="AG235" s="36">
        <v>4291</v>
      </c>
      <c r="AI235" s="84">
        <v>42468</v>
      </c>
      <c r="AJ235" s="82">
        <v>8183.1385985381776</v>
      </c>
      <c r="AK235" s="10">
        <v>5279.0674340528985</v>
      </c>
      <c r="AL235" s="10">
        <v>3808.5438536347183</v>
      </c>
      <c r="AM235" s="10">
        <v>4856.1797330878353</v>
      </c>
      <c r="AN235" s="15">
        <v>6879.3824535238327</v>
      </c>
      <c r="AT235" s="11"/>
      <c r="AZ235" s="94"/>
    </row>
    <row r="236" spans="2:52" s="4" customFormat="1" ht="12" customHeight="1" x14ac:dyDescent="0.2">
      <c r="B236" s="28"/>
      <c r="C236" s="38"/>
      <c r="D236" s="61">
        <f>IF(Market="DAX",$O236,IF(Market="FTSEMIB",$S236,IF(Market="IBEX",$W236,IF(Market="UK",$AA236,$AE236))))</f>
        <v>42466</v>
      </c>
      <c r="E236" s="8">
        <f>IF(Market="DAX",$P236,IF(Market="FTSEMIB",$T236,IF(Market="IBEX",$X236,IF(Market="UK",$AB236,$AF236))))</f>
        <v>4282.5</v>
      </c>
      <c r="F236" s="8">
        <f>IF(Market="DAX",$Q236,IF(Market="FTSEMIB",$U236,IF(Market="IBEX",$Y236,IF(Market="UK",$AC236,$AG236))))</f>
        <v>4259</v>
      </c>
      <c r="G236" s="9">
        <f t="shared" si="19"/>
        <v>-5.4874489200233507E-3</v>
      </c>
      <c r="H236" s="10">
        <f t="shared" si="15"/>
        <v>60.000000000000007</v>
      </c>
      <c r="I236" s="10">
        <f t="shared" si="16"/>
        <v>201.39999071522382</v>
      </c>
      <c r="J236" s="10">
        <f t="shared" si="17"/>
        <v>61.399990715223851</v>
      </c>
      <c r="K236" s="15">
        <f t="shared" si="18"/>
        <v>6706.2422800403674</v>
      </c>
      <c r="L236" s="57"/>
      <c r="M236" s="30"/>
      <c r="O236" s="61">
        <v>42467</v>
      </c>
      <c r="P236" s="72">
        <v>9666</v>
      </c>
      <c r="Q236" s="36">
        <v>9679</v>
      </c>
      <c r="S236" s="61">
        <v>42465</v>
      </c>
      <c r="T236" s="72">
        <v>17185</v>
      </c>
      <c r="U236" s="36">
        <v>16970</v>
      </c>
      <c r="W236" s="61">
        <v>42466</v>
      </c>
      <c r="X236" s="72">
        <v>8397</v>
      </c>
      <c r="Y236" s="36">
        <v>8390</v>
      </c>
      <c r="AA236" s="61">
        <v>42464</v>
      </c>
      <c r="AB236" s="72">
        <v>6085.5</v>
      </c>
      <c r="AC236" s="36">
        <v>6082.5</v>
      </c>
      <c r="AE236" s="61">
        <v>42466</v>
      </c>
      <c r="AF236" s="72">
        <v>4282.5</v>
      </c>
      <c r="AG236" s="36">
        <v>4259</v>
      </c>
      <c r="AI236" s="84">
        <v>42467</v>
      </c>
      <c r="AJ236" s="82">
        <v>8057.8831055543742</v>
      </c>
      <c r="AK236" s="10">
        <v>5220.0433999443303</v>
      </c>
      <c r="AL236" s="10">
        <v>3828.4310107586971</v>
      </c>
      <c r="AM236" s="10">
        <v>4859.161190038044</v>
      </c>
      <c r="AN236" s="15">
        <v>6706.2422800403674</v>
      </c>
      <c r="AT236" s="11"/>
      <c r="AZ236" s="94"/>
    </row>
    <row r="237" spans="2:52" s="4" customFormat="1" ht="12" customHeight="1" x14ac:dyDescent="0.2">
      <c r="B237" s="28"/>
      <c r="C237" s="38"/>
      <c r="D237" s="61">
        <f>IF(Market="DAX",$O237,IF(Market="FTSEMIB",$S237,IF(Market="IBEX",$W237,IF(Market="UK",$AA237,$AE237))))</f>
        <v>42465</v>
      </c>
      <c r="E237" s="8">
        <f>IF(Market="DAX",$P237,IF(Market="FTSEMIB",$T237,IF(Market="IBEX",$X237,IF(Market="UK",$AB237,$AF237))))</f>
        <v>4248</v>
      </c>
      <c r="F237" s="8">
        <f>IF(Market="DAX",$Q237,IF(Market="FTSEMIB",$U237,IF(Market="IBEX",$Y237,IF(Market="UK",$AC237,$AG237))))</f>
        <v>4310</v>
      </c>
      <c r="G237" s="9">
        <f t="shared" si="19"/>
        <v>1.4595103578154425E-2</v>
      </c>
      <c r="H237" s="10">
        <f t="shared" si="15"/>
        <v>383.55308387784527</v>
      </c>
      <c r="I237" s="10">
        <f t="shared" si="16"/>
        <v>60.000000000000007</v>
      </c>
      <c r="J237" s="10">
        <f t="shared" si="17"/>
        <v>243.55308387784527</v>
      </c>
      <c r="K237" s="15">
        <f t="shared" si="18"/>
        <v>6644.8422893251436</v>
      </c>
      <c r="L237" s="57"/>
      <c r="M237" s="30"/>
      <c r="O237" s="61">
        <v>42466</v>
      </c>
      <c r="P237" s="72">
        <v>9614.5</v>
      </c>
      <c r="Q237" s="36">
        <v>9617</v>
      </c>
      <c r="S237" s="61">
        <v>42464</v>
      </c>
      <c r="T237" s="72">
        <v>17332</v>
      </c>
      <c r="U237" s="36">
        <v>17255</v>
      </c>
      <c r="W237" s="61">
        <v>42465</v>
      </c>
      <c r="X237" s="72">
        <v>8558.2000000000007</v>
      </c>
      <c r="Y237" s="36">
        <v>8463</v>
      </c>
      <c r="AA237" s="61">
        <v>42461</v>
      </c>
      <c r="AB237" s="72">
        <v>6113</v>
      </c>
      <c r="AC237" s="36">
        <v>6099.5</v>
      </c>
      <c r="AE237" s="61">
        <v>42465</v>
      </c>
      <c r="AF237" s="72">
        <v>4248</v>
      </c>
      <c r="AG237" s="36">
        <v>4310</v>
      </c>
      <c r="AI237" s="84">
        <v>42466</v>
      </c>
      <c r="AJ237" s="82">
        <v>8079.3423330221849</v>
      </c>
      <c r="AK237" s="10">
        <v>5016.1777538820243</v>
      </c>
      <c r="AL237" s="10">
        <v>3853.9493520665119</v>
      </c>
      <c r="AM237" s="10">
        <v>4894.4819021035992</v>
      </c>
      <c r="AN237" s="15">
        <v>6644.8422893251436</v>
      </c>
      <c r="AT237" s="11"/>
      <c r="AZ237" s="94"/>
    </row>
    <row r="238" spans="2:52" s="4" customFormat="1" ht="12" customHeight="1" x14ac:dyDescent="0.2">
      <c r="B238" s="28"/>
      <c r="C238" s="38"/>
      <c r="D238" s="61">
        <f>IF(Market="DAX",$O238,IF(Market="FTSEMIB",$S238,IF(Market="IBEX",$W238,IF(Market="UK",$AA238,$AE238))))</f>
        <v>42464</v>
      </c>
      <c r="E238" s="8">
        <f>IF(Market="DAX",$P238,IF(Market="FTSEMIB",$T238,IF(Market="IBEX",$X238,IF(Market="UK",$AB238,$AF238))))</f>
        <v>4343.5</v>
      </c>
      <c r="F238" s="8">
        <f>IF(Market="DAX",$Q238,IF(Market="FTSEMIB",$U238,IF(Market="IBEX",$Y238,IF(Market="UK",$AC238,$AG238))))</f>
        <v>4327</v>
      </c>
      <c r="G238" s="9">
        <f t="shared" si="19"/>
        <v>-3.7987797858869575E-3</v>
      </c>
      <c r="H238" s="10">
        <f t="shared" si="15"/>
        <v>60.000000000000007</v>
      </c>
      <c r="I238" s="10">
        <f t="shared" si="16"/>
        <v>167.62660803249597</v>
      </c>
      <c r="J238" s="10">
        <f t="shared" si="17"/>
        <v>27.626608032495966</v>
      </c>
      <c r="K238" s="15">
        <f t="shared" si="18"/>
        <v>6401.2892054472986</v>
      </c>
      <c r="L238" s="57"/>
      <c r="M238" s="30"/>
      <c r="O238" s="61">
        <v>42465</v>
      </c>
      <c r="P238" s="72">
        <v>9842</v>
      </c>
      <c r="Q238" s="36">
        <v>9760</v>
      </c>
      <c r="S238" s="61">
        <v>42461</v>
      </c>
      <c r="T238" s="72">
        <v>17696</v>
      </c>
      <c r="U238" s="36">
        <v>17420</v>
      </c>
      <c r="W238" s="61">
        <v>42464</v>
      </c>
      <c r="X238" s="72">
        <v>8576.7000000000007</v>
      </c>
      <c r="Y238" s="36">
        <v>8565</v>
      </c>
      <c r="AA238" s="61">
        <v>42460</v>
      </c>
      <c r="AB238" s="72">
        <v>6147.5</v>
      </c>
      <c r="AC238" s="36">
        <v>6143.5</v>
      </c>
      <c r="AE238" s="61">
        <v>42464</v>
      </c>
      <c r="AF238" s="72">
        <v>4343.5</v>
      </c>
      <c r="AG238" s="36">
        <v>4327</v>
      </c>
      <c r="AI238" s="84">
        <v>42465</v>
      </c>
      <c r="AJ238" s="82">
        <v>8100.8015604899956</v>
      </c>
      <c r="AK238" s="10">
        <v>4973.677332686616</v>
      </c>
      <c r="AL238" s="10">
        <v>3684.2318336970252</v>
      </c>
      <c r="AM238" s="10">
        <v>4901.7218426284426</v>
      </c>
      <c r="AN238" s="15">
        <v>6401.2892054472986</v>
      </c>
      <c r="AT238" s="11"/>
      <c r="AZ238" s="94"/>
    </row>
    <row r="239" spans="2:52" s="4" customFormat="1" ht="12" customHeight="1" x14ac:dyDescent="0.2">
      <c r="B239" s="28"/>
      <c r="C239" s="38"/>
      <c r="D239" s="61">
        <f>IF(Market="DAX",$O239,IF(Market="FTSEMIB",$S239,IF(Market="IBEX",$W239,IF(Market="UK",$AA239,$AE239))))</f>
        <v>42461</v>
      </c>
      <c r="E239" s="8">
        <f>IF(Market="DAX",$P239,IF(Market="FTSEMIB",$T239,IF(Market="IBEX",$X239,IF(Market="UK",$AB239,$AF239))))</f>
        <v>4320</v>
      </c>
      <c r="F239" s="8">
        <f>IF(Market="DAX",$Q239,IF(Market="FTSEMIB",$U239,IF(Market="IBEX",$Y239,IF(Market="UK",$AC239,$AG239))))</f>
        <v>4353.5</v>
      </c>
      <c r="G239" s="9">
        <f t="shared" si="19"/>
        <v>7.7546296296296295E-3</v>
      </c>
      <c r="H239" s="10">
        <f t="shared" si="15"/>
        <v>246.74360490734938</v>
      </c>
      <c r="I239" s="10">
        <f t="shared" si="16"/>
        <v>60.000000000000007</v>
      </c>
      <c r="J239" s="10">
        <f t="shared" si="17"/>
        <v>106.74360490734938</v>
      </c>
      <c r="K239" s="15">
        <f t="shared" si="18"/>
        <v>6373.6625974148028</v>
      </c>
      <c r="L239" s="57"/>
      <c r="M239" s="30"/>
      <c r="O239" s="61">
        <v>42464</v>
      </c>
      <c r="P239" s="72">
        <v>9838</v>
      </c>
      <c r="Q239" s="36">
        <v>9860.5</v>
      </c>
      <c r="S239" s="61">
        <v>42460</v>
      </c>
      <c r="T239" s="72">
        <v>17944</v>
      </c>
      <c r="U239" s="36">
        <v>17805</v>
      </c>
      <c r="W239" s="61">
        <v>42461</v>
      </c>
      <c r="X239" s="72">
        <v>8689.9</v>
      </c>
      <c r="Y239" s="36">
        <v>8601</v>
      </c>
      <c r="AA239" s="61">
        <v>42459</v>
      </c>
      <c r="AB239" s="72">
        <v>6039</v>
      </c>
      <c r="AC239" s="36">
        <v>6091.5</v>
      </c>
      <c r="AE239" s="61">
        <v>42461</v>
      </c>
      <c r="AF239" s="72">
        <v>4320</v>
      </c>
      <c r="AG239" s="36">
        <v>4353.5</v>
      </c>
      <c r="AI239" s="84">
        <v>42464</v>
      </c>
      <c r="AJ239" s="82">
        <v>7794.9491786945373</v>
      </c>
      <c r="AK239" s="10">
        <v>4708.0949996401505</v>
      </c>
      <c r="AL239" s="10">
        <v>3709.707783531735</v>
      </c>
      <c r="AM239" s="10">
        <v>4937.0425546939978</v>
      </c>
      <c r="AN239" s="15">
        <v>6373.6625974148028</v>
      </c>
      <c r="AT239" s="11"/>
      <c r="AZ239" s="94"/>
    </row>
    <row r="240" spans="2:52" s="4" customFormat="1" ht="12" customHeight="1" x14ac:dyDescent="0.2">
      <c r="B240" s="28"/>
      <c r="C240" s="38"/>
      <c r="D240" s="61">
        <f>IF(Market="DAX",$O240,IF(Market="FTSEMIB",$S240,IF(Market="IBEX",$W240,IF(Market="UK",$AA240,$AE240))))</f>
        <v>42460</v>
      </c>
      <c r="E240" s="8">
        <f>IF(Market="DAX",$P240,IF(Market="FTSEMIB",$T240,IF(Market="IBEX",$X240,IF(Market="UK",$AB240,$AF240))))</f>
        <v>4383.5</v>
      </c>
      <c r="F240" s="8">
        <f>IF(Market="DAX",$Q240,IF(Market="FTSEMIB",$U240,IF(Market="IBEX",$Y240,IF(Market="UK",$AC240,$AG240))))</f>
        <v>4431.5</v>
      </c>
      <c r="G240" s="9">
        <f t="shared" si="19"/>
        <v>1.0950153986540435E-2</v>
      </c>
      <c r="H240" s="10">
        <f t="shared" si="15"/>
        <v>310.65409204556545</v>
      </c>
      <c r="I240" s="10">
        <f t="shared" si="16"/>
        <v>60.000000000000007</v>
      </c>
      <c r="J240" s="10">
        <f t="shared" si="17"/>
        <v>170.65409204556545</v>
      </c>
      <c r="K240" s="15">
        <f t="shared" si="18"/>
        <v>6266.9189925074534</v>
      </c>
      <c r="L240" s="57"/>
      <c r="M240" s="30"/>
      <c r="O240" s="61">
        <v>42461</v>
      </c>
      <c r="P240" s="72">
        <v>10000</v>
      </c>
      <c r="Q240" s="36">
        <v>9915</v>
      </c>
      <c r="S240" s="61">
        <v>42459</v>
      </c>
      <c r="T240" s="72">
        <v>17689</v>
      </c>
      <c r="U240" s="36">
        <v>17825</v>
      </c>
      <c r="W240" s="61">
        <v>42460</v>
      </c>
      <c r="X240" s="72">
        <v>8837</v>
      </c>
      <c r="Y240" s="36">
        <v>8794</v>
      </c>
      <c r="AA240" s="61">
        <v>42458</v>
      </c>
      <c r="AB240" s="72">
        <v>6057.5</v>
      </c>
      <c r="AC240" s="36">
        <v>6062.5</v>
      </c>
      <c r="AE240" s="61">
        <v>42460</v>
      </c>
      <c r="AF240" s="72">
        <v>4383.5</v>
      </c>
      <c r="AG240" s="36">
        <v>4431.5</v>
      </c>
      <c r="AI240" s="84">
        <v>42461</v>
      </c>
      <c r="AJ240" s="82">
        <v>7791.3262817555415</v>
      </c>
      <c r="AK240" s="10">
        <v>4599.5211293296707</v>
      </c>
      <c r="AL240" s="10">
        <v>3557.8616077489755</v>
      </c>
      <c r="AM240" s="10">
        <v>4620.0282957242916</v>
      </c>
      <c r="AN240" s="15">
        <v>6266.9189925074534</v>
      </c>
      <c r="AT240" s="11"/>
      <c r="AZ240" s="94"/>
    </row>
    <row r="241" spans="2:52" s="4" customFormat="1" ht="12" customHeight="1" x14ac:dyDescent="0.2">
      <c r="B241" s="28"/>
      <c r="C241" s="38"/>
      <c r="D241" s="61">
        <f>IF(Market="DAX",$O241,IF(Market="FTSEMIB",$S241,IF(Market="IBEX",$W241,IF(Market="UK",$AA241,$AE241))))</f>
        <v>42459</v>
      </c>
      <c r="E241" s="8">
        <f>IF(Market="DAX",$P241,IF(Market="FTSEMIB",$T241,IF(Market="IBEX",$X241,IF(Market="UK",$AB241,$AF241))))</f>
        <v>4443.5</v>
      </c>
      <c r="F241" s="8">
        <f>IF(Market="DAX",$Q241,IF(Market="FTSEMIB",$U241,IF(Market="IBEX",$Y241,IF(Market="UK",$AC241,$AG241))))</f>
        <v>4390</v>
      </c>
      <c r="G241" s="9">
        <f t="shared" si="19"/>
        <v>-1.2040058512433892E-2</v>
      </c>
      <c r="H241" s="10">
        <f t="shared" si="15"/>
        <v>60.000000000000007</v>
      </c>
      <c r="I241" s="10">
        <f t="shared" si="16"/>
        <v>332.45218256343458</v>
      </c>
      <c r="J241" s="10">
        <f t="shared" si="17"/>
        <v>192.45218256343458</v>
      </c>
      <c r="K241" s="15">
        <f t="shared" si="18"/>
        <v>6096.2649004618879</v>
      </c>
      <c r="L241" s="57"/>
      <c r="M241" s="30"/>
      <c r="O241" s="61">
        <v>42460</v>
      </c>
      <c r="P241" s="72">
        <v>10091</v>
      </c>
      <c r="Q241" s="36">
        <v>10058</v>
      </c>
      <c r="S241" s="61">
        <v>42458</v>
      </c>
      <c r="T241" s="72">
        <v>17740</v>
      </c>
      <c r="U241" s="36">
        <v>17805</v>
      </c>
      <c r="W241" s="61">
        <v>42459</v>
      </c>
      <c r="X241" s="72">
        <v>8780.5</v>
      </c>
      <c r="Y241" s="36">
        <v>8848</v>
      </c>
      <c r="AA241" s="61">
        <v>42453</v>
      </c>
      <c r="AB241" s="72">
        <v>6137.5</v>
      </c>
      <c r="AC241" s="36">
        <v>6109</v>
      </c>
      <c r="AE241" s="61">
        <v>42459</v>
      </c>
      <c r="AF241" s="72">
        <v>4443.5</v>
      </c>
      <c r="AG241" s="36">
        <v>4390</v>
      </c>
      <c r="AI241" s="84">
        <v>42460</v>
      </c>
      <c r="AJ241" s="82">
        <v>7477.0558954894468</v>
      </c>
      <c r="AK241" s="10">
        <v>4492.1058184832273</v>
      </c>
      <c r="AL241" s="10">
        <v>3513.3026840269636</v>
      </c>
      <c r="AM241" s="10">
        <v>4655.3490077898468</v>
      </c>
      <c r="AN241" s="15">
        <v>6096.2649004618879</v>
      </c>
      <c r="AT241" s="11"/>
      <c r="AZ241" s="94"/>
    </row>
    <row r="242" spans="2:52" s="4" customFormat="1" ht="12" customHeight="1" x14ac:dyDescent="0.2">
      <c r="B242" s="28"/>
      <c r="C242" s="38"/>
      <c r="D242" s="61">
        <f>IF(Market="DAX",$O242,IF(Market="FTSEMIB",$S242,IF(Market="IBEX",$W242,IF(Market="UK",$AA242,$AE242))))</f>
        <v>42458</v>
      </c>
      <c r="E242" s="8">
        <f>IF(Market="DAX",$P242,IF(Market="FTSEMIB",$T242,IF(Market="IBEX",$X242,IF(Market="UK",$AB242,$AF242))))</f>
        <v>4365.5</v>
      </c>
      <c r="F242" s="8">
        <f>IF(Market="DAX",$Q242,IF(Market="FTSEMIB",$U242,IF(Market="IBEX",$Y242,IF(Market="UK",$AC242,$AG242))))</f>
        <v>4352</v>
      </c>
      <c r="G242" s="9">
        <f t="shared" si="19"/>
        <v>-3.0924292749971364E-3</v>
      </c>
      <c r="H242" s="10">
        <f t="shared" si="15"/>
        <v>60.000000000000007</v>
      </c>
      <c r="I242" s="10">
        <f t="shared" si="16"/>
        <v>153.49959781469954</v>
      </c>
      <c r="J242" s="10">
        <f t="shared" si="17"/>
        <v>13.499597814699541</v>
      </c>
      <c r="K242" s="15">
        <f t="shared" si="18"/>
        <v>5903.8127178984532</v>
      </c>
      <c r="L242" s="57"/>
      <c r="M242" s="30"/>
      <c r="O242" s="61">
        <v>42459</v>
      </c>
      <c r="P242" s="72">
        <v>9925.5</v>
      </c>
      <c r="Q242" s="36">
        <v>9988</v>
      </c>
      <c r="S242" s="61">
        <v>42453</v>
      </c>
      <c r="T242" s="72">
        <v>18033</v>
      </c>
      <c r="U242" s="36">
        <v>17910</v>
      </c>
      <c r="W242" s="61">
        <v>42458</v>
      </c>
      <c r="X242" s="72">
        <v>8779.7000000000007</v>
      </c>
      <c r="Y242" s="36">
        <v>8818</v>
      </c>
      <c r="AA242" s="61">
        <v>42452</v>
      </c>
      <c r="AB242" s="72">
        <v>6129.5</v>
      </c>
      <c r="AC242" s="36">
        <v>6117.5</v>
      </c>
      <c r="AE242" s="61">
        <v>42458</v>
      </c>
      <c r="AF242" s="72">
        <v>4365.5</v>
      </c>
      <c r="AG242" s="36">
        <v>4352</v>
      </c>
      <c r="AI242" s="84">
        <v>42459</v>
      </c>
      <c r="AJ242" s="82">
        <v>7424.2734687912844</v>
      </c>
      <c r="AK242" s="10">
        <v>4465.1776644459987</v>
      </c>
      <c r="AL242" s="10">
        <v>3412.3120682222411</v>
      </c>
      <c r="AM242" s="10">
        <v>4540.830137753378</v>
      </c>
      <c r="AN242" s="15">
        <v>5903.8127178984532</v>
      </c>
      <c r="AT242" s="11"/>
      <c r="AZ242" s="94"/>
    </row>
    <row r="243" spans="2:52" s="4" customFormat="1" ht="12" customHeight="1" x14ac:dyDescent="0.2">
      <c r="B243" s="28"/>
      <c r="C243" s="38"/>
      <c r="D243" s="61">
        <f>IF(Market="DAX",$O243,IF(Market="FTSEMIB",$S243,IF(Market="IBEX",$W243,IF(Market="UK",$AA243,$AE243))))</f>
        <v>42453</v>
      </c>
      <c r="E243" s="8">
        <f>IF(Market="DAX",$P243,IF(Market="FTSEMIB",$T243,IF(Market="IBEX",$X243,IF(Market="UK",$AB243,$AF243))))</f>
        <v>4328.5</v>
      </c>
      <c r="F243" s="8">
        <f>IF(Market="DAX",$Q243,IF(Market="FTSEMIB",$U243,IF(Market="IBEX",$Y243,IF(Market="UK",$AC243,$AG243))))</f>
        <v>4397</v>
      </c>
      <c r="G243" s="9">
        <f t="shared" si="19"/>
        <v>1.5825343652535521E-2</v>
      </c>
      <c r="H243" s="10">
        <f t="shared" si="15"/>
        <v>408.15788536546717</v>
      </c>
      <c r="I243" s="10">
        <f t="shared" si="16"/>
        <v>60.000000000000007</v>
      </c>
      <c r="J243" s="10">
        <f t="shared" si="17"/>
        <v>268.15788536546717</v>
      </c>
      <c r="K243" s="15">
        <f t="shared" si="18"/>
        <v>5890.3131200837533</v>
      </c>
      <c r="L243" s="57"/>
      <c r="M243" s="30"/>
      <c r="O243" s="61">
        <v>42458</v>
      </c>
      <c r="P243" s="72">
        <v>9905.5</v>
      </c>
      <c r="Q243" s="36">
        <v>9945</v>
      </c>
      <c r="S243" s="61">
        <v>42452</v>
      </c>
      <c r="T243" s="72">
        <v>18186</v>
      </c>
      <c r="U243" s="36">
        <v>18240</v>
      </c>
      <c r="W243" s="61">
        <v>42453</v>
      </c>
      <c r="X243" s="72">
        <v>8900.9</v>
      </c>
      <c r="Y243" s="36">
        <v>8837</v>
      </c>
      <c r="AA243" s="61">
        <v>42451</v>
      </c>
      <c r="AB243" s="72">
        <v>6120.5</v>
      </c>
      <c r="AC243" s="36">
        <v>6131.5</v>
      </c>
      <c r="AE243" s="61">
        <v>42453</v>
      </c>
      <c r="AF243" s="72">
        <v>4328.5</v>
      </c>
      <c r="AG243" s="36">
        <v>4397</v>
      </c>
      <c r="AI243" s="84">
        <v>42458</v>
      </c>
      <c r="AJ243" s="82">
        <v>7220.1574828072917</v>
      </c>
      <c r="AK243" s="10">
        <v>4375.1136623196689</v>
      </c>
      <c r="AL243" s="10">
        <v>3377.8245220179433</v>
      </c>
      <c r="AM243" s="10">
        <v>4560.603227288073</v>
      </c>
      <c r="AN243" s="15">
        <v>5890.3131200837533</v>
      </c>
      <c r="AT243" s="11"/>
      <c r="AZ243" s="94"/>
    </row>
    <row r="244" spans="2:52" s="4" customFormat="1" ht="12" customHeight="1" x14ac:dyDescent="0.2">
      <c r="B244" s="28"/>
      <c r="C244" s="38"/>
      <c r="D244" s="61">
        <f>IF(Market="DAX",$O244,IF(Market="FTSEMIB",$S244,IF(Market="IBEX",$W244,IF(Market="UK",$AA244,$AE244))))</f>
        <v>42452</v>
      </c>
      <c r="E244" s="8">
        <f>IF(Market="DAX",$P244,IF(Market="FTSEMIB",$T244,IF(Market="IBEX",$X244,IF(Market="UK",$AB244,$AF244))))</f>
        <v>4422.5</v>
      </c>
      <c r="F244" s="8">
        <f>IF(Market="DAX",$Q244,IF(Market="FTSEMIB",$U244,IF(Market="IBEX",$Y244,IF(Market="UK",$AC244,$AG244))))</f>
        <v>4424.5</v>
      </c>
      <c r="G244" s="9">
        <f t="shared" si="19"/>
        <v>4.5223289994347088E-4</v>
      </c>
      <c r="H244" s="10">
        <f t="shared" si="15"/>
        <v>100.69567031362625</v>
      </c>
      <c r="I244" s="10">
        <f t="shared" si="16"/>
        <v>82.606354315887415</v>
      </c>
      <c r="J244" s="10">
        <f t="shared" si="17"/>
        <v>-16.697975370486347</v>
      </c>
      <c r="K244" s="15">
        <f t="shared" si="18"/>
        <v>5622.155234718286</v>
      </c>
      <c r="L244" s="57"/>
      <c r="M244" s="30"/>
      <c r="O244" s="61">
        <v>42453</v>
      </c>
      <c r="P244" s="72">
        <v>10068.5</v>
      </c>
      <c r="Q244" s="36">
        <v>9999</v>
      </c>
      <c r="S244" s="61">
        <v>42451</v>
      </c>
      <c r="T244" s="72">
        <v>18221</v>
      </c>
      <c r="U244" s="36">
        <v>18110</v>
      </c>
      <c r="W244" s="61">
        <v>42452</v>
      </c>
      <c r="X244" s="72">
        <v>8945.7999999999993</v>
      </c>
      <c r="Y244" s="36">
        <v>8990</v>
      </c>
      <c r="AA244" s="61">
        <v>42450</v>
      </c>
      <c r="AB244" s="72">
        <v>6234.5</v>
      </c>
      <c r="AC244" s="36">
        <v>6115</v>
      </c>
      <c r="AE244" s="61">
        <v>42452</v>
      </c>
      <c r="AF244" s="72">
        <v>4422.5</v>
      </c>
      <c r="AG244" s="36">
        <v>4424.5</v>
      </c>
      <c r="AI244" s="84">
        <v>42453</v>
      </c>
      <c r="AJ244" s="82">
        <v>7131.5029160354179</v>
      </c>
      <c r="AK244" s="10">
        <v>4362.0798886741613</v>
      </c>
      <c r="AL244" s="10">
        <v>3287.002706479444</v>
      </c>
      <c r="AM244" s="10">
        <v>4588.4016439368133</v>
      </c>
      <c r="AN244" s="15">
        <v>5622.155234718286</v>
      </c>
      <c r="AT244" s="11"/>
      <c r="AZ244" s="94"/>
    </row>
    <row r="245" spans="2:52" s="4" customFormat="1" ht="12" customHeight="1" x14ac:dyDescent="0.2">
      <c r="B245" s="28"/>
      <c r="C245" s="38"/>
      <c r="D245" s="61">
        <f>IF(Market="DAX",$O245,IF(Market="FTSEMIB",$S245,IF(Market="IBEX",$W245,IF(Market="UK",$AA245,$AE245))))</f>
        <v>42451</v>
      </c>
      <c r="E245" s="8">
        <f>IF(Market="DAX",$P245,IF(Market="FTSEMIB",$T245,IF(Market="IBEX",$X245,IF(Market="UK",$AB245,$AF245))))</f>
        <v>4428</v>
      </c>
      <c r="F245" s="8">
        <f>IF(Market="DAX",$Q245,IF(Market="FTSEMIB",$U245,IF(Market="IBEX",$Y245,IF(Market="UK",$AC245,$AG245))))</f>
        <v>4426.5</v>
      </c>
      <c r="G245" s="9">
        <f t="shared" si="19"/>
        <v>-3.3875338753387534E-4</v>
      </c>
      <c r="H245" s="10">
        <f t="shared" si="15"/>
        <v>84.875944564079333</v>
      </c>
      <c r="I245" s="10">
        <f t="shared" si="16"/>
        <v>98.426080065434348</v>
      </c>
      <c r="J245" s="10">
        <f t="shared" si="17"/>
        <v>-16.697975370486319</v>
      </c>
      <c r="K245" s="15">
        <f t="shared" si="18"/>
        <v>5638.8532100887724</v>
      </c>
      <c r="L245" s="57"/>
      <c r="M245" s="30"/>
      <c r="O245" s="61">
        <v>42452</v>
      </c>
      <c r="P245" s="72">
        <v>10006</v>
      </c>
      <c r="Q245" s="36">
        <v>10016</v>
      </c>
      <c r="S245" s="61">
        <v>42450</v>
      </c>
      <c r="T245" s="72">
        <v>18717</v>
      </c>
      <c r="U245" s="36">
        <v>18130</v>
      </c>
      <c r="W245" s="61">
        <v>42451</v>
      </c>
      <c r="X245" s="72">
        <v>8986.9</v>
      </c>
      <c r="Y245" s="36">
        <v>8934</v>
      </c>
      <c r="AA245" s="61">
        <v>42447</v>
      </c>
      <c r="AB245" s="72">
        <v>6186.5</v>
      </c>
      <c r="AC245" s="36">
        <v>6200</v>
      </c>
      <c r="AE245" s="61">
        <v>42451</v>
      </c>
      <c r="AF245" s="72">
        <v>4428</v>
      </c>
      <c r="AG245" s="36">
        <v>4426.5</v>
      </c>
      <c r="AI245" s="84">
        <v>42452</v>
      </c>
      <c r="AJ245" s="82">
        <v>6897.0967101338265</v>
      </c>
      <c r="AK245" s="10">
        <v>4286.5950158540718</v>
      </c>
      <c r="AL245" s="10">
        <v>3240.9445550380651</v>
      </c>
      <c r="AM245" s="10">
        <v>3747.6852255690778</v>
      </c>
      <c r="AN245" s="15">
        <v>5638.8532100887724</v>
      </c>
      <c r="AT245" s="11"/>
      <c r="AZ245" s="94"/>
    </row>
    <row r="246" spans="2:52" s="4" customFormat="1" ht="12" customHeight="1" x14ac:dyDescent="0.2">
      <c r="B246" s="28"/>
      <c r="C246" s="38"/>
      <c r="D246" s="61">
        <f>IF(Market="DAX",$O246,IF(Market="FTSEMIB",$S246,IF(Market="IBEX",$W246,IF(Market="UK",$AA246,$AE246))))</f>
        <v>42450</v>
      </c>
      <c r="E246" s="8">
        <f>IF(Market="DAX",$P246,IF(Market="FTSEMIB",$T246,IF(Market="IBEX",$X246,IF(Market="UK",$AB246,$AF246))))</f>
        <v>4423.5</v>
      </c>
      <c r="F246" s="8">
        <f>IF(Market="DAX",$Q246,IF(Market="FTSEMIB",$U246,IF(Market="IBEX",$Y246,IF(Market="UK",$AC246,$AG246))))</f>
        <v>4437</v>
      </c>
      <c r="G246" s="9">
        <f t="shared" si="19"/>
        <v>3.0518819938962359E-3</v>
      </c>
      <c r="H246" s="10">
        <f t="shared" si="15"/>
        <v>152.68865219268156</v>
      </c>
      <c r="I246" s="10">
        <f t="shared" si="16"/>
        <v>60.000000000000007</v>
      </c>
      <c r="J246" s="10">
        <f t="shared" si="17"/>
        <v>12.688652192681559</v>
      </c>
      <c r="K246" s="15">
        <f t="shared" si="18"/>
        <v>5655.5511854592587</v>
      </c>
      <c r="L246" s="57"/>
      <c r="M246" s="30"/>
      <c r="O246" s="61">
        <v>42451</v>
      </c>
      <c r="P246" s="72">
        <v>9978.5</v>
      </c>
      <c r="Q246" s="36">
        <v>9988</v>
      </c>
      <c r="S246" s="61">
        <v>42447</v>
      </c>
      <c r="T246" s="72">
        <v>18573</v>
      </c>
      <c r="U246" s="36">
        <v>18645</v>
      </c>
      <c r="W246" s="61">
        <v>42450</v>
      </c>
      <c r="X246" s="72">
        <v>9055</v>
      </c>
      <c r="Y246" s="36">
        <v>8963</v>
      </c>
      <c r="AA246" s="61">
        <v>42446</v>
      </c>
      <c r="AB246" s="72">
        <v>6169</v>
      </c>
      <c r="AC246" s="36">
        <v>6196</v>
      </c>
      <c r="AE246" s="61">
        <v>42450</v>
      </c>
      <c r="AF246" s="72">
        <v>4423.5</v>
      </c>
      <c r="AG246" s="36">
        <v>4437</v>
      </c>
      <c r="AI246" s="84">
        <v>42451</v>
      </c>
      <c r="AJ246" s="82">
        <v>6918.5559376016372</v>
      </c>
      <c r="AK246" s="10">
        <v>3705.7103124199311</v>
      </c>
      <c r="AL246" s="10">
        <v>3175.9768120732615</v>
      </c>
      <c r="AM246" s="10">
        <v>3756.2370388070603</v>
      </c>
      <c r="AN246" s="15">
        <v>5655.5511854592587</v>
      </c>
      <c r="AT246" s="11"/>
      <c r="AZ246" s="94"/>
    </row>
    <row r="247" spans="2:52" s="4" customFormat="1" ht="12" customHeight="1" x14ac:dyDescent="0.2">
      <c r="B247" s="28"/>
      <c r="C247" s="38"/>
      <c r="D247" s="61">
        <f>IF(Market="DAX",$O247,IF(Market="FTSEMIB",$S247,IF(Market="IBEX",$W247,IF(Market="UK",$AA247,$AE247))))</f>
        <v>42447</v>
      </c>
      <c r="E247" s="8">
        <f>IF(Market="DAX",$P247,IF(Market="FTSEMIB",$T247,IF(Market="IBEX",$X247,IF(Market="UK",$AB247,$AF247))))</f>
        <v>4460.6000000000004</v>
      </c>
      <c r="F247" s="8">
        <f>IF(Market="DAX",$Q247,IF(Market="FTSEMIB",$U247,IF(Market="IBEX",$Y247,IF(Market="UK",$AC247,$AG247))))</f>
        <v>4434.5</v>
      </c>
      <c r="G247" s="9">
        <f t="shared" si="19"/>
        <v>-5.8512307761288528E-3</v>
      </c>
      <c r="H247" s="10">
        <f t="shared" si="15"/>
        <v>60.000000000000007</v>
      </c>
      <c r="I247" s="10">
        <f t="shared" si="16"/>
        <v>208.67562783733388</v>
      </c>
      <c r="J247" s="10">
        <f t="shared" si="17"/>
        <v>68.675627837333877</v>
      </c>
      <c r="K247" s="15">
        <f t="shared" si="18"/>
        <v>5642.862533266577</v>
      </c>
      <c r="L247" s="57"/>
      <c r="M247" s="30"/>
      <c r="O247" s="61">
        <v>42450</v>
      </c>
      <c r="P247" s="72">
        <v>9901.5</v>
      </c>
      <c r="Q247" s="36">
        <v>9952</v>
      </c>
      <c r="S247" s="61">
        <v>42446</v>
      </c>
      <c r="T247" s="72">
        <v>18735</v>
      </c>
      <c r="U247" s="36">
        <v>18945</v>
      </c>
      <c r="W247" s="61">
        <v>42447</v>
      </c>
      <c r="X247" s="72">
        <v>8952.2999999999993</v>
      </c>
      <c r="Y247" s="36">
        <v>8991</v>
      </c>
      <c r="AA247" s="61">
        <v>42445</v>
      </c>
      <c r="AB247" s="72">
        <v>6135</v>
      </c>
      <c r="AC247" s="36">
        <v>6160</v>
      </c>
      <c r="AE247" s="61">
        <v>42447</v>
      </c>
      <c r="AF247" s="72">
        <v>4460.6000000000004</v>
      </c>
      <c r="AG247" s="36">
        <v>4434.5</v>
      </c>
      <c r="AI247" s="84">
        <v>42450</v>
      </c>
      <c r="AJ247" s="82">
        <v>6940.0151650694479</v>
      </c>
      <c r="AK247" s="10">
        <v>3674.5309787691349</v>
      </c>
      <c r="AL247" s="10">
        <v>3025.5333322578149</v>
      </c>
      <c r="AM247" s="10">
        <v>3655.0612787756463</v>
      </c>
      <c r="AN247" s="15">
        <v>5642.862533266577</v>
      </c>
      <c r="AT247" s="11"/>
      <c r="AZ247" s="94"/>
    </row>
    <row r="248" spans="2:52" s="4" customFormat="1" ht="12" customHeight="1" x14ac:dyDescent="0.2">
      <c r="B248" s="28"/>
      <c r="C248" s="38"/>
      <c r="D248" s="61">
        <f>IF(Market="DAX",$O248,IF(Market="FTSEMIB",$S248,IF(Market="IBEX",$W248,IF(Market="UK",$AA248,$AE248))))</f>
        <v>42446</v>
      </c>
      <c r="E248" s="8">
        <f>IF(Market="DAX",$P248,IF(Market="FTSEMIB",$T248,IF(Market="IBEX",$X248,IF(Market="UK",$AB248,$AF248))))</f>
        <v>4443.5</v>
      </c>
      <c r="F248" s="8">
        <f>IF(Market="DAX",$Q248,IF(Market="FTSEMIB",$U248,IF(Market="IBEX",$Y248,IF(Market="UK",$AC248,$AG248))))</f>
        <v>4484</v>
      </c>
      <c r="G248" s="9">
        <f t="shared" si="19"/>
        <v>9.1144368178237879E-3</v>
      </c>
      <c r="H248" s="10">
        <f t="shared" si="15"/>
        <v>273.93974867123256</v>
      </c>
      <c r="I248" s="10">
        <f t="shared" si="16"/>
        <v>60.000000000000007</v>
      </c>
      <c r="J248" s="10">
        <f t="shared" si="17"/>
        <v>133.93974867123256</v>
      </c>
      <c r="K248" s="15">
        <f t="shared" si="18"/>
        <v>5574.1869054292429</v>
      </c>
      <c r="L248" s="57"/>
      <c r="M248" s="30"/>
      <c r="O248" s="61">
        <v>42447</v>
      </c>
      <c r="P248" s="72">
        <v>9871.5</v>
      </c>
      <c r="Q248" s="36">
        <v>9875</v>
      </c>
      <c r="S248" s="61">
        <v>42445</v>
      </c>
      <c r="T248" s="72">
        <v>18751</v>
      </c>
      <c r="U248" s="36">
        <v>18790</v>
      </c>
      <c r="W248" s="61">
        <v>42446</v>
      </c>
      <c r="X248" s="72">
        <v>8960.2000000000007</v>
      </c>
      <c r="Y248" s="36">
        <v>9056</v>
      </c>
      <c r="AA248" s="61">
        <v>42444</v>
      </c>
      <c r="AB248" s="72">
        <v>6165.5</v>
      </c>
      <c r="AC248" s="36">
        <v>6158.5</v>
      </c>
      <c r="AE248" s="61">
        <v>42446</v>
      </c>
      <c r="AF248" s="72">
        <v>4443.5</v>
      </c>
      <c r="AG248" s="36">
        <v>4484</v>
      </c>
      <c r="AI248" s="84">
        <v>42447</v>
      </c>
      <c r="AJ248" s="82">
        <v>6795.7329119144979</v>
      </c>
      <c r="AK248" s="10">
        <v>3496.7042027903849</v>
      </c>
      <c r="AL248" s="10">
        <v>2991.834274300079</v>
      </c>
      <c r="AM248" s="10">
        <v>3568.9726535533305</v>
      </c>
      <c r="AN248" s="15">
        <v>5574.1869054292429</v>
      </c>
      <c r="AT248" s="11"/>
      <c r="AZ248" s="94"/>
    </row>
    <row r="249" spans="2:52" s="4" customFormat="1" ht="12" customHeight="1" x14ac:dyDescent="0.2">
      <c r="B249" s="28"/>
      <c r="C249" s="38"/>
      <c r="D249" s="61">
        <f>IF(Market="DAX",$O249,IF(Market="FTSEMIB",$S249,IF(Market="IBEX",$W249,IF(Market="UK",$AA249,$AE249))))</f>
        <v>42445</v>
      </c>
      <c r="E249" s="8">
        <f>IF(Market="DAX",$P249,IF(Market="FTSEMIB",$T249,IF(Market="IBEX",$X249,IF(Market="UK",$AB249,$AF249))))</f>
        <v>4463</v>
      </c>
      <c r="F249" s="8">
        <f>IF(Market="DAX",$Q249,IF(Market="FTSEMIB",$U249,IF(Market="IBEX",$Y249,IF(Market="UK",$AC249,$AG249))))</f>
        <v>4484</v>
      </c>
      <c r="G249" s="9">
        <f t="shared" si="19"/>
        <v>4.7053551422809765E-3</v>
      </c>
      <c r="H249" s="10">
        <f t="shared" si="15"/>
        <v>185.75811516037635</v>
      </c>
      <c r="I249" s="10">
        <f t="shared" si="16"/>
        <v>60.000000000000007</v>
      </c>
      <c r="J249" s="10">
        <f t="shared" si="17"/>
        <v>45.758115160376349</v>
      </c>
      <c r="K249" s="15">
        <f t="shared" si="18"/>
        <v>5440.2471567580105</v>
      </c>
      <c r="L249" s="57"/>
      <c r="M249" s="30"/>
      <c r="O249" s="61">
        <v>42446</v>
      </c>
      <c r="P249" s="72">
        <v>9983.5</v>
      </c>
      <c r="Q249" s="36">
        <v>10039.5</v>
      </c>
      <c r="S249" s="61">
        <v>42444</v>
      </c>
      <c r="T249" s="72">
        <v>18924</v>
      </c>
      <c r="U249" s="36">
        <v>18845</v>
      </c>
      <c r="W249" s="61">
        <v>42445</v>
      </c>
      <c r="X249" s="72">
        <v>8982</v>
      </c>
      <c r="Y249" s="36">
        <v>9020</v>
      </c>
      <c r="AA249" s="61">
        <v>42443</v>
      </c>
      <c r="AB249" s="72">
        <v>6134</v>
      </c>
      <c r="AC249" s="36">
        <v>6144.5</v>
      </c>
      <c r="AE249" s="61">
        <v>42445</v>
      </c>
      <c r="AF249" s="72">
        <v>4463</v>
      </c>
      <c r="AG249" s="36">
        <v>4484</v>
      </c>
      <c r="AI249" s="84">
        <v>42446</v>
      </c>
      <c r="AJ249" s="82">
        <v>6817.1921393823086</v>
      </c>
      <c r="AK249" s="10">
        <v>3501.4589888347587</v>
      </c>
      <c r="AL249" s="10">
        <v>2830.7589323315019</v>
      </c>
      <c r="AM249" s="10">
        <v>3604.2933656188857</v>
      </c>
      <c r="AN249" s="15">
        <v>5440.2471567580105</v>
      </c>
      <c r="AT249" s="11"/>
      <c r="AZ249" s="94"/>
    </row>
    <row r="250" spans="2:52" s="4" customFormat="1" ht="12" customHeight="1" x14ac:dyDescent="0.2">
      <c r="B250" s="28"/>
      <c r="C250" s="38"/>
      <c r="D250" s="61">
        <f>IF(Market="DAX",$O250,IF(Market="FTSEMIB",$S250,IF(Market="IBEX",$W250,IF(Market="UK",$AA250,$AE250))))</f>
        <v>42444</v>
      </c>
      <c r="E250" s="8">
        <f>IF(Market="DAX",$P250,IF(Market="FTSEMIB",$T250,IF(Market="IBEX",$X250,IF(Market="UK",$AB250,$AF250))))</f>
        <v>4473</v>
      </c>
      <c r="F250" s="8">
        <f>IF(Market="DAX",$Q250,IF(Market="FTSEMIB",$U250,IF(Market="IBEX",$Y250,IF(Market="UK",$AC250,$AG250))))</f>
        <v>4493.5</v>
      </c>
      <c r="G250" s="9">
        <f t="shared" si="19"/>
        <v>4.5830538788285266E-3</v>
      </c>
      <c r="H250" s="10">
        <f t="shared" si="15"/>
        <v>183.31208989132733</v>
      </c>
      <c r="I250" s="10">
        <f t="shared" si="16"/>
        <v>60.000000000000007</v>
      </c>
      <c r="J250" s="10">
        <f t="shared" si="17"/>
        <v>43.312089891327332</v>
      </c>
      <c r="K250" s="15">
        <f t="shared" si="18"/>
        <v>5394.4890415976342</v>
      </c>
      <c r="L250" s="57"/>
      <c r="M250" s="30"/>
      <c r="O250" s="61">
        <v>42445</v>
      </c>
      <c r="P250" s="72">
        <v>9940</v>
      </c>
      <c r="Q250" s="36">
        <v>9961</v>
      </c>
      <c r="S250" s="61">
        <v>42443</v>
      </c>
      <c r="T250" s="72">
        <v>18944</v>
      </c>
      <c r="U250" s="36">
        <v>19135</v>
      </c>
      <c r="W250" s="61">
        <v>42444</v>
      </c>
      <c r="X250" s="72">
        <v>9128.9</v>
      </c>
      <c r="Y250" s="36">
        <v>9089</v>
      </c>
      <c r="AA250" s="61">
        <v>42440</v>
      </c>
      <c r="AB250" s="72">
        <v>6038.5</v>
      </c>
      <c r="AC250" s="36">
        <v>6059</v>
      </c>
      <c r="AE250" s="61">
        <v>42444</v>
      </c>
      <c r="AF250" s="72">
        <v>4473</v>
      </c>
      <c r="AG250" s="36">
        <v>4493.5</v>
      </c>
      <c r="AI250" s="84">
        <v>42445</v>
      </c>
      <c r="AJ250" s="82">
        <v>6647.4589895563404</v>
      </c>
      <c r="AK250" s="10">
        <v>3464.3196941452038</v>
      </c>
      <c r="AL250" s="10">
        <v>2798.9044311973889</v>
      </c>
      <c r="AM250" s="10">
        <v>3636.3651986650316</v>
      </c>
      <c r="AN250" s="15">
        <v>5394.4890415976342</v>
      </c>
      <c r="AT250" s="11"/>
      <c r="AZ250" s="94"/>
    </row>
    <row r="251" spans="2:52" s="4" customFormat="1" ht="12" customHeight="1" x14ac:dyDescent="0.2">
      <c r="B251" s="28"/>
      <c r="C251" s="38"/>
      <c r="D251" s="61">
        <f>IF(Market="DAX",$O251,IF(Market="FTSEMIB",$S251,IF(Market="IBEX",$W251,IF(Market="UK",$AA251,$AE251))))</f>
        <v>42443</v>
      </c>
      <c r="E251" s="8">
        <f>IF(Market="DAX",$P251,IF(Market="FTSEMIB",$T251,IF(Market="IBEX",$X251,IF(Market="UK",$AB251,$AF251))))</f>
        <v>4506</v>
      </c>
      <c r="F251" s="8">
        <f>IF(Market="DAX",$Q251,IF(Market="FTSEMIB",$U251,IF(Market="IBEX",$Y251,IF(Market="UK",$AC251,$AG251))))</f>
        <v>4509</v>
      </c>
      <c r="G251" s="9">
        <f t="shared" si="19"/>
        <v>6.6577896138482028E-4</v>
      </c>
      <c r="H251" s="10">
        <f t="shared" si="15"/>
        <v>104.96659154245324</v>
      </c>
      <c r="I251" s="10">
        <f t="shared" si="16"/>
        <v>78.335433087060437</v>
      </c>
      <c r="J251" s="10">
        <f t="shared" si="17"/>
        <v>-16.697975370486319</v>
      </c>
      <c r="K251" s="15">
        <f t="shared" si="18"/>
        <v>5351.1769517063067</v>
      </c>
      <c r="L251" s="57"/>
      <c r="M251" s="30"/>
      <c r="O251" s="61">
        <v>42444</v>
      </c>
      <c r="P251" s="72">
        <v>9989.5</v>
      </c>
      <c r="Q251" s="36">
        <v>9954</v>
      </c>
      <c r="S251" s="61">
        <v>42440</v>
      </c>
      <c r="T251" s="72">
        <v>18220</v>
      </c>
      <c r="U251" s="36">
        <v>18460</v>
      </c>
      <c r="W251" s="61">
        <v>42443</v>
      </c>
      <c r="X251" s="72">
        <v>9084.6</v>
      </c>
      <c r="Y251" s="36">
        <v>9146</v>
      </c>
      <c r="AA251" s="61">
        <v>42439</v>
      </c>
      <c r="AB251" s="72">
        <v>6143</v>
      </c>
      <c r="AC251" s="36">
        <v>6135</v>
      </c>
      <c r="AE251" s="61">
        <v>42443</v>
      </c>
      <c r="AF251" s="72">
        <v>4506</v>
      </c>
      <c r="AG251" s="36">
        <v>4509</v>
      </c>
      <c r="AI251" s="84">
        <v>42444</v>
      </c>
      <c r="AJ251" s="82">
        <v>6652.5548004733446</v>
      </c>
      <c r="AK251" s="10">
        <v>3309.0253021817739</v>
      </c>
      <c r="AL251" s="10">
        <v>2764.2489078574972</v>
      </c>
      <c r="AM251" s="10">
        <v>3584.2814129407502</v>
      </c>
      <c r="AN251" s="15">
        <v>5351.1769517063067</v>
      </c>
      <c r="AT251" s="11"/>
      <c r="AZ251" s="94"/>
    </row>
    <row r="252" spans="2:52" s="4" customFormat="1" ht="12" customHeight="1" x14ac:dyDescent="0.2">
      <c r="B252" s="28"/>
      <c r="C252" s="38"/>
      <c r="D252" s="61">
        <f>IF(Market="DAX",$O252,IF(Market="FTSEMIB",$S252,IF(Market="IBEX",$W252,IF(Market="UK",$AA252,$AE252))))</f>
        <v>42440</v>
      </c>
      <c r="E252" s="8">
        <f>IF(Market="DAX",$P252,IF(Market="FTSEMIB",$T252,IF(Market="IBEX",$X252,IF(Market="UK",$AB252,$AF252))))</f>
        <v>4492.5</v>
      </c>
      <c r="F252" s="8">
        <f>IF(Market="DAX",$Q252,IF(Market="FTSEMIB",$U252,IF(Market="IBEX",$Y252,IF(Market="UK",$AC252,$AG252))))</f>
        <v>4411</v>
      </c>
      <c r="G252" s="9">
        <f t="shared" si="19"/>
        <v>-1.8141346688925988E-2</v>
      </c>
      <c r="H252" s="10">
        <f t="shared" si="15"/>
        <v>60.000000000000007</v>
      </c>
      <c r="I252" s="10">
        <f t="shared" si="16"/>
        <v>454.4779460932765</v>
      </c>
      <c r="J252" s="10">
        <f t="shared" si="17"/>
        <v>314.4779460932765</v>
      </c>
      <c r="K252" s="15">
        <f t="shared" si="18"/>
        <v>5367.874927076793</v>
      </c>
      <c r="L252" s="57"/>
      <c r="M252" s="30"/>
      <c r="O252" s="61">
        <v>42443</v>
      </c>
      <c r="P252" s="72">
        <v>9831.5</v>
      </c>
      <c r="Q252" s="36">
        <v>9878</v>
      </c>
      <c r="S252" s="61">
        <v>42439</v>
      </c>
      <c r="T252" s="72">
        <v>18221</v>
      </c>
      <c r="U252" s="36">
        <v>18225</v>
      </c>
      <c r="W252" s="61">
        <v>42440</v>
      </c>
      <c r="X252" s="72">
        <v>8792.2999999999993</v>
      </c>
      <c r="Y252" s="36">
        <v>8926</v>
      </c>
      <c r="AA252" s="61">
        <v>42438</v>
      </c>
      <c r="AB252" s="72">
        <v>6115</v>
      </c>
      <c r="AC252" s="36">
        <v>6111</v>
      </c>
      <c r="AE252" s="61">
        <v>42440</v>
      </c>
      <c r="AF252" s="72">
        <v>4492.5</v>
      </c>
      <c r="AG252" s="36">
        <v>4411</v>
      </c>
      <c r="AI252" s="84">
        <v>42443</v>
      </c>
      <c r="AJ252" s="82">
        <v>6585.5978433078053</v>
      </c>
      <c r="AK252" s="10">
        <v>3091.9311078775841</v>
      </c>
      <c r="AL252" s="10">
        <v>2681.8342678868321</v>
      </c>
      <c r="AM252" s="10">
        <v>3619.6021250063054</v>
      </c>
      <c r="AN252" s="15">
        <v>5367.874927076793</v>
      </c>
      <c r="AT252" s="11"/>
      <c r="AZ252" s="94"/>
    </row>
    <row r="253" spans="2:52" s="4" customFormat="1" ht="12" customHeight="1" x14ac:dyDescent="0.2">
      <c r="B253" s="28"/>
      <c r="C253" s="38"/>
      <c r="D253" s="61">
        <f>IF(Market="DAX",$O253,IF(Market="FTSEMIB",$S253,IF(Market="IBEX",$W253,IF(Market="UK",$AA253,$AE253))))</f>
        <v>42439</v>
      </c>
      <c r="E253" s="8">
        <f>IF(Market="DAX",$P253,IF(Market="FTSEMIB",$T253,IF(Market="IBEX",$X253,IF(Market="UK",$AB253,$AF253))))</f>
        <v>4350</v>
      </c>
      <c r="F253" s="8">
        <f>IF(Market="DAX",$Q253,IF(Market="FTSEMIB",$U253,IF(Market="IBEX",$Y253,IF(Market="UK",$AC253,$AG253))))</f>
        <v>4431</v>
      </c>
      <c r="G253" s="9">
        <f t="shared" si="19"/>
        <v>1.8620689655172412E-2</v>
      </c>
      <c r="H253" s="10">
        <f t="shared" si="15"/>
        <v>464.06480541820503</v>
      </c>
      <c r="I253" s="10">
        <f t="shared" si="16"/>
        <v>60.000000000000007</v>
      </c>
      <c r="J253" s="10">
        <f t="shared" si="17"/>
        <v>324.06480541820508</v>
      </c>
      <c r="K253" s="15">
        <f t="shared" si="18"/>
        <v>5053.3969809835162</v>
      </c>
      <c r="L253" s="57"/>
      <c r="M253" s="30"/>
      <c r="O253" s="61">
        <v>42440</v>
      </c>
      <c r="P253" s="72">
        <v>9513</v>
      </c>
      <c r="Q253" s="36">
        <v>9629.5</v>
      </c>
      <c r="S253" s="61">
        <v>42438</v>
      </c>
      <c r="T253" s="72">
        <v>17996</v>
      </c>
      <c r="U253" s="36">
        <v>18005</v>
      </c>
      <c r="W253" s="61">
        <v>42439</v>
      </c>
      <c r="X253" s="72">
        <v>8762.9</v>
      </c>
      <c r="Y253" s="36">
        <v>8775</v>
      </c>
      <c r="AA253" s="61">
        <v>42437</v>
      </c>
      <c r="AB253" s="72">
        <v>6166.5</v>
      </c>
      <c r="AC253" s="36">
        <v>6156.5</v>
      </c>
      <c r="AE253" s="61">
        <v>42439</v>
      </c>
      <c r="AF253" s="72">
        <v>4350</v>
      </c>
      <c r="AG253" s="36">
        <v>4431</v>
      </c>
      <c r="AI253" s="84">
        <v>42440</v>
      </c>
      <c r="AJ253" s="82">
        <v>6459.8426886950701</v>
      </c>
      <c r="AK253" s="10">
        <v>3104.6362428696434</v>
      </c>
      <c r="AL253" s="10">
        <v>2430.4636886459434</v>
      </c>
      <c r="AM253" s="10">
        <v>3654.9228370718606</v>
      </c>
      <c r="AN253" s="15">
        <v>5053.3969809835162</v>
      </c>
      <c r="AT253" s="11"/>
      <c r="AZ253" s="94"/>
    </row>
    <row r="254" spans="2:52" s="4" customFormat="1" ht="12" customHeight="1" x14ac:dyDescent="0.2">
      <c r="B254" s="28"/>
      <c r="C254" s="38"/>
      <c r="D254" s="61">
        <f>IF(Market="DAX",$O254,IF(Market="FTSEMIB",$S254,IF(Market="IBEX",$W254,IF(Market="UK",$AA254,$AE254))))</f>
        <v>42438</v>
      </c>
      <c r="E254" s="8">
        <f>IF(Market="DAX",$P254,IF(Market="FTSEMIB",$T254,IF(Market="IBEX",$X254,IF(Market="UK",$AB254,$AF254))))</f>
        <v>4425</v>
      </c>
      <c r="F254" s="8">
        <f>IF(Market="DAX",$Q254,IF(Market="FTSEMIB",$U254,IF(Market="IBEX",$Y254,IF(Market="UK",$AC254,$AG254))))</f>
        <v>4415.5</v>
      </c>
      <c r="G254" s="9">
        <f t="shared" si="19"/>
        <v>-2.1468926553672315E-3</v>
      </c>
      <c r="H254" s="10">
        <f t="shared" si="15"/>
        <v>60.000000000000007</v>
      </c>
      <c r="I254" s="10">
        <f t="shared" si="16"/>
        <v>134.58886542210146</v>
      </c>
      <c r="J254" s="10">
        <f t="shared" si="17"/>
        <v>-5.4111345778985367</v>
      </c>
      <c r="K254" s="15">
        <f t="shared" si="18"/>
        <v>4729.3321755653114</v>
      </c>
      <c r="L254" s="57"/>
      <c r="M254" s="30"/>
      <c r="O254" s="61">
        <v>42439</v>
      </c>
      <c r="P254" s="72">
        <v>9726.5</v>
      </c>
      <c r="Q254" s="36">
        <v>9730</v>
      </c>
      <c r="S254" s="61">
        <v>42437</v>
      </c>
      <c r="T254" s="72">
        <v>18027</v>
      </c>
      <c r="U254" s="36">
        <v>17915</v>
      </c>
      <c r="W254" s="61">
        <v>42438</v>
      </c>
      <c r="X254" s="72">
        <v>8746.9</v>
      </c>
      <c r="Y254" s="36">
        <v>8764</v>
      </c>
      <c r="AA254" s="61">
        <v>42436</v>
      </c>
      <c r="AB254" s="72">
        <v>6181</v>
      </c>
      <c r="AC254" s="36">
        <v>6168.5</v>
      </c>
      <c r="AE254" s="61">
        <v>42438</v>
      </c>
      <c r="AF254" s="72">
        <v>4425</v>
      </c>
      <c r="AG254" s="36">
        <v>4415.5</v>
      </c>
      <c r="AI254" s="84">
        <v>42439</v>
      </c>
      <c r="AJ254" s="82">
        <v>5958.2523192480658</v>
      </c>
      <c r="AK254" s="10">
        <v>3117.3413778617028</v>
      </c>
      <c r="AL254" s="10">
        <v>2455.606430948505</v>
      </c>
      <c r="AM254" s="10">
        <v>3690.2435491374158</v>
      </c>
      <c r="AN254" s="15">
        <v>4729.3321755653114</v>
      </c>
      <c r="AT254" s="11"/>
      <c r="AZ254" s="94"/>
    </row>
    <row r="255" spans="2:52" s="4" customFormat="1" ht="12" customHeight="1" x14ac:dyDescent="0.2">
      <c r="B255" s="28"/>
      <c r="C255" s="38"/>
      <c r="D255" s="61">
        <f>IF(Market="DAX",$O255,IF(Market="FTSEMIB",$S255,IF(Market="IBEX",$W255,IF(Market="UK",$AA255,$AE255))))</f>
        <v>42437</v>
      </c>
      <c r="E255" s="8">
        <f>IF(Market="DAX",$P255,IF(Market="FTSEMIB",$T255,IF(Market="IBEX",$X255,IF(Market="UK",$AB255,$AF255))))</f>
        <v>4403.5</v>
      </c>
      <c r="F255" s="8">
        <f>IF(Market="DAX",$Q255,IF(Market="FTSEMIB",$U255,IF(Market="IBEX",$Y255,IF(Market="UK",$AC255,$AG255))))</f>
        <v>4418</v>
      </c>
      <c r="G255" s="9">
        <f t="shared" si="19"/>
        <v>3.2928352446917226E-3</v>
      </c>
      <c r="H255" s="10">
        <f t="shared" si="15"/>
        <v>157.50771720859129</v>
      </c>
      <c r="I255" s="10">
        <f t="shared" si="16"/>
        <v>60.000000000000007</v>
      </c>
      <c r="J255" s="10">
        <f t="shared" si="17"/>
        <v>17.507717208591288</v>
      </c>
      <c r="K255" s="15">
        <f t="shared" si="18"/>
        <v>4734.7433101432098</v>
      </c>
      <c r="L255" s="57"/>
      <c r="M255" s="30"/>
      <c r="O255" s="61">
        <v>42438</v>
      </c>
      <c r="P255" s="72">
        <v>9690</v>
      </c>
      <c r="Q255" s="36">
        <v>9713</v>
      </c>
      <c r="S255" s="61">
        <v>42436</v>
      </c>
      <c r="T255" s="72">
        <v>18262</v>
      </c>
      <c r="U255" s="36">
        <v>18230</v>
      </c>
      <c r="W255" s="61">
        <v>42437</v>
      </c>
      <c r="X255" s="72">
        <v>8779.7999999999993</v>
      </c>
      <c r="Y255" s="36">
        <v>8732</v>
      </c>
      <c r="AA255" s="61">
        <v>42433</v>
      </c>
      <c r="AB255" s="72">
        <v>6108.5</v>
      </c>
      <c r="AC255" s="36">
        <v>6142.5</v>
      </c>
      <c r="AE255" s="61">
        <v>42437</v>
      </c>
      <c r="AF255" s="72">
        <v>4403.5</v>
      </c>
      <c r="AG255" s="36">
        <v>4418</v>
      </c>
      <c r="AI255" s="84">
        <v>42438</v>
      </c>
      <c r="AJ255" s="82">
        <v>5979.7115467158765</v>
      </c>
      <c r="AK255" s="10">
        <v>3039.4358879993256</v>
      </c>
      <c r="AL255" s="10">
        <v>2469.2660348987797</v>
      </c>
      <c r="AM255" s="10">
        <v>3706.7875809508114</v>
      </c>
      <c r="AN255" s="15">
        <v>4734.7433101432098</v>
      </c>
      <c r="AT255" s="11"/>
      <c r="AZ255" s="94"/>
    </row>
    <row r="256" spans="2:52" s="4" customFormat="1" ht="12" customHeight="1" x14ac:dyDescent="0.2">
      <c r="B256" s="28"/>
      <c r="C256" s="38"/>
      <c r="D256" s="61">
        <f>IF(Market="DAX",$O256,IF(Market="FTSEMIB",$S256,IF(Market="IBEX",$W256,IF(Market="UK",$AA256,$AE256))))</f>
        <v>42436</v>
      </c>
      <c r="E256" s="8">
        <f>IF(Market="DAX",$P256,IF(Market="FTSEMIB",$T256,IF(Market="IBEX",$X256,IF(Market="UK",$AB256,$AF256))))</f>
        <v>4441.5</v>
      </c>
      <c r="F256" s="8">
        <f>IF(Market="DAX",$Q256,IF(Market="FTSEMIB",$U256,IF(Market="IBEX",$Y256,IF(Market="UK",$AC256,$AG256))))</f>
        <v>4447.5</v>
      </c>
      <c r="G256" s="9">
        <f t="shared" si="19"/>
        <v>1.3508949679162446E-3</v>
      </c>
      <c r="H256" s="10">
        <f t="shared" si="15"/>
        <v>118.66891167308172</v>
      </c>
      <c r="I256" s="10">
        <f t="shared" si="16"/>
        <v>64.633112956431944</v>
      </c>
      <c r="J256" s="10">
        <f t="shared" si="17"/>
        <v>-16.697975370486347</v>
      </c>
      <c r="K256" s="15">
        <f t="shared" si="18"/>
        <v>4717.2355929346186</v>
      </c>
      <c r="L256" s="57"/>
      <c r="M256" s="30"/>
      <c r="O256" s="61">
        <v>42437</v>
      </c>
      <c r="P256" s="72">
        <v>9772.5</v>
      </c>
      <c r="Q256" s="36">
        <v>9713</v>
      </c>
      <c r="S256" s="61">
        <v>42433</v>
      </c>
      <c r="T256" s="72">
        <v>18315</v>
      </c>
      <c r="U256" s="36">
        <v>18430</v>
      </c>
      <c r="W256" s="61">
        <v>42436</v>
      </c>
      <c r="X256" s="72">
        <v>8793.4</v>
      </c>
      <c r="Y256" s="36">
        <v>8777</v>
      </c>
      <c r="AA256" s="61">
        <v>42432</v>
      </c>
      <c r="AB256" s="72">
        <v>6121.5</v>
      </c>
      <c r="AC256" s="36">
        <v>6117</v>
      </c>
      <c r="AE256" s="61">
        <v>42436</v>
      </c>
      <c r="AF256" s="72">
        <v>4441.5</v>
      </c>
      <c r="AG256" s="36">
        <v>4447.5</v>
      </c>
      <c r="AI256" s="84">
        <v>42437</v>
      </c>
      <c r="AJ256" s="82">
        <v>5971.7621098821865</v>
      </c>
      <c r="AK256" s="10">
        <v>3050.7430059279477</v>
      </c>
      <c r="AL256" s="10">
        <v>2413.1388983475135</v>
      </c>
      <c r="AM256" s="10">
        <v>3546.1472084905058</v>
      </c>
      <c r="AN256" s="15">
        <v>4717.2355929346186</v>
      </c>
      <c r="AT256" s="11"/>
      <c r="AZ256" s="94"/>
    </row>
    <row r="257" spans="2:52" s="4" customFormat="1" ht="12" customHeight="1" x14ac:dyDescent="0.2">
      <c r="B257" s="28"/>
      <c r="C257" s="38"/>
      <c r="D257" s="61">
        <f>IF(Market="DAX",$O257,IF(Market="FTSEMIB",$S257,IF(Market="IBEX",$W257,IF(Market="UK",$AA257,$AE257))))</f>
        <v>42433</v>
      </c>
      <c r="E257" s="8">
        <f>IF(Market="DAX",$P257,IF(Market="FTSEMIB",$T257,IF(Market="IBEX",$X257,IF(Market="UK",$AB257,$AF257))))</f>
        <v>4455.5</v>
      </c>
      <c r="F257" s="8">
        <f>IF(Market="DAX",$Q257,IF(Market="FTSEMIB",$U257,IF(Market="IBEX",$Y257,IF(Market="UK",$AC257,$AG257))))</f>
        <v>4429</v>
      </c>
      <c r="G257" s="9">
        <f t="shared" si="19"/>
        <v>-5.9477050836045341E-3</v>
      </c>
      <c r="H257" s="10">
        <f t="shared" si="15"/>
        <v>60.000000000000007</v>
      </c>
      <c r="I257" s="10">
        <f t="shared" si="16"/>
        <v>210.60511398684747</v>
      </c>
      <c r="J257" s="10">
        <f t="shared" si="17"/>
        <v>70.605113986847471</v>
      </c>
      <c r="K257" s="15">
        <f t="shared" si="18"/>
        <v>4733.9335683051049</v>
      </c>
      <c r="L257" s="57"/>
      <c r="M257" s="30"/>
      <c r="O257" s="61">
        <v>42436</v>
      </c>
      <c r="P257" s="72">
        <v>9818.5</v>
      </c>
      <c r="Q257" s="36">
        <v>9786.5</v>
      </c>
      <c r="S257" s="61">
        <v>42432</v>
      </c>
      <c r="T257" s="72">
        <v>18175</v>
      </c>
      <c r="U257" s="36">
        <v>18215</v>
      </c>
      <c r="W257" s="61">
        <v>42433</v>
      </c>
      <c r="X257" s="72">
        <v>8750.9</v>
      </c>
      <c r="Y257" s="36">
        <v>8815</v>
      </c>
      <c r="AA257" s="61">
        <v>42431</v>
      </c>
      <c r="AB257" s="72">
        <v>6124.5</v>
      </c>
      <c r="AC257" s="36">
        <v>6152</v>
      </c>
      <c r="AE257" s="61">
        <v>42433</v>
      </c>
      <c r="AF257" s="72">
        <v>4455.5</v>
      </c>
      <c r="AG257" s="36">
        <v>4429</v>
      </c>
      <c r="AI257" s="84">
        <v>42436</v>
      </c>
      <c r="AJ257" s="82">
        <v>5778.0660392978525</v>
      </c>
      <c r="AK257" s="10">
        <v>2971.5154478438517</v>
      </c>
      <c r="AL257" s="10">
        <v>2428.5973662015949</v>
      </c>
      <c r="AM257" s="10">
        <v>3581.467920556061</v>
      </c>
      <c r="AN257" s="15">
        <v>4733.9335683051049</v>
      </c>
      <c r="AT257" s="11"/>
      <c r="AZ257" s="94"/>
    </row>
    <row r="258" spans="2:52" s="4" customFormat="1" ht="12" customHeight="1" x14ac:dyDescent="0.2">
      <c r="B258" s="28"/>
      <c r="C258" s="38"/>
      <c r="D258" s="61">
        <f>IF(Market="DAX",$O258,IF(Market="FTSEMIB",$S258,IF(Market="IBEX",$W258,IF(Market="UK",$AA258,$AE258))))</f>
        <v>42432</v>
      </c>
      <c r="E258" s="8">
        <f>IF(Market="DAX",$P258,IF(Market="FTSEMIB",$T258,IF(Market="IBEX",$X258,IF(Market="UK",$AB258,$AF258))))</f>
        <v>4415</v>
      </c>
      <c r="F258" s="8">
        <f>IF(Market="DAX",$Q258,IF(Market="FTSEMIB",$U258,IF(Market="IBEX",$Y258,IF(Market="UK",$AC258,$AG258))))</f>
        <v>4435</v>
      </c>
      <c r="G258" s="9">
        <f t="shared" si="19"/>
        <v>4.5300113250283129E-3</v>
      </c>
      <c r="H258" s="10">
        <f t="shared" si="15"/>
        <v>182.25123881532306</v>
      </c>
      <c r="I258" s="10">
        <f t="shared" si="16"/>
        <v>60.000000000000007</v>
      </c>
      <c r="J258" s="10">
        <f t="shared" si="17"/>
        <v>42.251238815323063</v>
      </c>
      <c r="K258" s="15">
        <f t="shared" si="18"/>
        <v>4663.3284543182572</v>
      </c>
      <c r="L258" s="57"/>
      <c r="M258" s="30"/>
      <c r="O258" s="61">
        <v>42433</v>
      </c>
      <c r="P258" s="72">
        <v>9734</v>
      </c>
      <c r="Q258" s="36">
        <v>9780</v>
      </c>
      <c r="S258" s="61">
        <v>42431</v>
      </c>
      <c r="T258" s="72">
        <v>17990</v>
      </c>
      <c r="U258" s="36">
        <v>18110</v>
      </c>
      <c r="W258" s="61">
        <v>42432</v>
      </c>
      <c r="X258" s="72">
        <v>8759.1</v>
      </c>
      <c r="Y258" s="36">
        <v>8789</v>
      </c>
      <c r="AA258" s="61">
        <v>42430</v>
      </c>
      <c r="AB258" s="72">
        <v>6058.5</v>
      </c>
      <c r="AC258" s="36">
        <v>6025</v>
      </c>
      <c r="AE258" s="61">
        <v>42432</v>
      </c>
      <c r="AF258" s="72">
        <v>4415</v>
      </c>
      <c r="AG258" s="36">
        <v>4435</v>
      </c>
      <c r="AI258" s="84">
        <v>42433</v>
      </c>
      <c r="AJ258" s="82">
        <v>5725.8379711047837</v>
      </c>
      <c r="AK258" s="10">
        <v>2973.8515091500603</v>
      </c>
      <c r="AL258" s="10">
        <v>2334.8573196321304</v>
      </c>
      <c r="AM258" s="10">
        <v>3474.6201534767479</v>
      </c>
      <c r="AN258" s="15">
        <v>4663.3284543182572</v>
      </c>
      <c r="AT258" s="11"/>
      <c r="AZ258" s="94"/>
    </row>
    <row r="259" spans="2:52" s="4" customFormat="1" ht="12" customHeight="1" x14ac:dyDescent="0.2">
      <c r="B259" s="28"/>
      <c r="C259" s="38"/>
      <c r="D259" s="61">
        <f>IF(Market="DAX",$O259,IF(Market="FTSEMIB",$S259,IF(Market="IBEX",$W259,IF(Market="UK",$AA259,$AE259))))</f>
        <v>42431</v>
      </c>
      <c r="E259" s="8">
        <f>IF(Market="DAX",$P259,IF(Market="FTSEMIB",$T259,IF(Market="IBEX",$X259,IF(Market="UK",$AB259,$AF259))))</f>
        <v>4424</v>
      </c>
      <c r="F259" s="8">
        <f>IF(Market="DAX",$Q259,IF(Market="FTSEMIB",$U259,IF(Market="IBEX",$Y259,IF(Market="UK",$AC259,$AG259))))</f>
        <v>4438</v>
      </c>
      <c r="G259" s="9">
        <f t="shared" si="19"/>
        <v>3.1645569620253164E-3</v>
      </c>
      <c r="H259" s="10">
        <f t="shared" si="15"/>
        <v>154.94215155526317</v>
      </c>
      <c r="I259" s="10">
        <f t="shared" si="16"/>
        <v>60.000000000000007</v>
      </c>
      <c r="J259" s="10">
        <f t="shared" si="17"/>
        <v>14.942151555263166</v>
      </c>
      <c r="K259" s="15">
        <f t="shared" si="18"/>
        <v>4621.0772155029345</v>
      </c>
      <c r="L259" s="57"/>
      <c r="M259" s="30"/>
      <c r="O259" s="61">
        <v>42432</v>
      </c>
      <c r="P259" s="72">
        <v>9776</v>
      </c>
      <c r="Q259" s="36">
        <v>9806</v>
      </c>
      <c r="S259" s="61">
        <v>42430</v>
      </c>
      <c r="T259" s="72">
        <v>17588</v>
      </c>
      <c r="U259" s="36">
        <v>17560</v>
      </c>
      <c r="W259" s="61">
        <v>42431</v>
      </c>
      <c r="X259" s="72">
        <v>8603.7999999999993</v>
      </c>
      <c r="Y259" s="36">
        <v>8667</v>
      </c>
      <c r="AA259" s="61">
        <v>42429</v>
      </c>
      <c r="AB259" s="72">
        <v>6080</v>
      </c>
      <c r="AC259" s="36">
        <v>6065.5</v>
      </c>
      <c r="AE259" s="61">
        <v>42431</v>
      </c>
      <c r="AF259" s="72">
        <v>4424</v>
      </c>
      <c r="AG259" s="36">
        <v>4438</v>
      </c>
      <c r="AI259" s="84">
        <v>42432</v>
      </c>
      <c r="AJ259" s="82">
        <v>5600.2823988925211</v>
      </c>
      <c r="AK259" s="10">
        <v>2886.7966280635442</v>
      </c>
      <c r="AL259" s="10">
        <v>2319.3446358717724</v>
      </c>
      <c r="AM259" s="10">
        <v>3315.8094358114154</v>
      </c>
      <c r="AN259" s="15">
        <v>4621.0772155029345</v>
      </c>
      <c r="AT259" s="11"/>
      <c r="AZ259" s="94"/>
    </row>
    <row r="260" spans="2:52" s="4" customFormat="1" ht="12" customHeight="1" x14ac:dyDescent="0.2">
      <c r="B260" s="28"/>
      <c r="C260" s="38"/>
      <c r="D260" s="61">
        <f>IF(Market="DAX",$O260,IF(Market="FTSEMIB",$S260,IF(Market="IBEX",$W260,IF(Market="UK",$AA260,$AE260))))</f>
        <v>42430</v>
      </c>
      <c r="E260" s="8">
        <f>IF(Market="DAX",$P260,IF(Market="FTSEMIB",$T260,IF(Market="IBEX",$X260,IF(Market="UK",$AB260,$AF260))))</f>
        <v>4406</v>
      </c>
      <c r="F260" s="8">
        <f>IF(Market="DAX",$Q260,IF(Market="FTSEMIB",$U260,IF(Market="IBEX",$Y260,IF(Market="UK",$AC260,$AG260))))</f>
        <v>4315.5</v>
      </c>
      <c r="G260" s="9">
        <f t="shared" si="19"/>
        <v>-2.0540172492056287E-2</v>
      </c>
      <c r="H260" s="10">
        <f t="shared" si="15"/>
        <v>60.000000000000007</v>
      </c>
      <c r="I260" s="10">
        <f t="shared" si="16"/>
        <v>502.45446215588248</v>
      </c>
      <c r="J260" s="10">
        <f t="shared" si="17"/>
        <v>362.45446215588254</v>
      </c>
      <c r="K260" s="15">
        <f t="shared" si="18"/>
        <v>4606.1350639476714</v>
      </c>
      <c r="L260" s="57"/>
      <c r="M260" s="30"/>
      <c r="O260" s="61">
        <v>42431</v>
      </c>
      <c r="P260" s="72">
        <v>9714.5</v>
      </c>
      <c r="Q260" s="36">
        <v>9811</v>
      </c>
      <c r="S260" s="61">
        <v>42429</v>
      </c>
      <c r="T260" s="72">
        <v>17481</v>
      </c>
      <c r="U260" s="36">
        <v>17340</v>
      </c>
      <c r="W260" s="61">
        <v>42430</v>
      </c>
      <c r="X260" s="72">
        <v>8427.4</v>
      </c>
      <c r="Y260" s="36">
        <v>8448</v>
      </c>
      <c r="AA260" s="61">
        <v>42426</v>
      </c>
      <c r="AB260" s="72">
        <v>5992</v>
      </c>
      <c r="AC260" s="36">
        <v>6037</v>
      </c>
      <c r="AE260" s="61">
        <v>42430</v>
      </c>
      <c r="AF260" s="72">
        <v>4406</v>
      </c>
      <c r="AG260" s="36">
        <v>4315.5</v>
      </c>
      <c r="AI260" s="84">
        <v>42431</v>
      </c>
      <c r="AJ260" s="82">
        <v>5557.5750240830548</v>
      </c>
      <c r="AK260" s="10">
        <v>2899.5017630556035</v>
      </c>
      <c r="AL260" s="10">
        <v>2225.191976869015</v>
      </c>
      <c r="AM260" s="10">
        <v>3314.2263707915613</v>
      </c>
      <c r="AN260" s="15">
        <v>4606.1350639476714</v>
      </c>
      <c r="AT260" s="11"/>
      <c r="AZ260" s="94"/>
    </row>
    <row r="261" spans="2:52" s="4" customFormat="1" ht="12" customHeight="1" x14ac:dyDescent="0.2">
      <c r="B261" s="28"/>
      <c r="C261" s="38"/>
      <c r="D261" s="61">
        <f>IF(Market="DAX",$O261,IF(Market="FTSEMIB",$S261,IF(Market="IBEX",$W261,IF(Market="UK",$AA261,$AE261))))</f>
        <v>42429</v>
      </c>
      <c r="E261" s="8">
        <f>IF(Market="DAX",$P261,IF(Market="FTSEMIB",$T261,IF(Market="IBEX",$X261,IF(Market="UK",$AB261,$AF261))))</f>
        <v>4352.5</v>
      </c>
      <c r="F261" s="8">
        <f>IF(Market="DAX",$Q261,IF(Market="FTSEMIB",$U261,IF(Market="IBEX",$Y261,IF(Market="UK",$AC261,$AG261))))</f>
        <v>4277.5</v>
      </c>
      <c r="G261" s="9">
        <f t="shared" si="19"/>
        <v>-1.7231476163124641E-2</v>
      </c>
      <c r="H261" s="10">
        <f t="shared" si="15"/>
        <v>60.000000000000007</v>
      </c>
      <c r="I261" s="10">
        <f t="shared" si="16"/>
        <v>436.28053557724957</v>
      </c>
      <c r="J261" s="10">
        <f t="shared" si="17"/>
        <v>296.28053557724957</v>
      </c>
      <c r="K261" s="15">
        <f t="shared" si="18"/>
        <v>4243.6806017917888</v>
      </c>
      <c r="L261" s="57"/>
      <c r="M261" s="30"/>
      <c r="O261" s="61">
        <v>42430</v>
      </c>
      <c r="P261" s="72">
        <v>9464</v>
      </c>
      <c r="Q261" s="36">
        <v>9432</v>
      </c>
      <c r="S261" s="61">
        <v>42426</v>
      </c>
      <c r="T261" s="72">
        <v>17080</v>
      </c>
      <c r="U261" s="36">
        <v>17315</v>
      </c>
      <c r="W261" s="61">
        <v>42429</v>
      </c>
      <c r="X261" s="72">
        <v>8346.6</v>
      </c>
      <c r="Y261" s="36">
        <v>8281</v>
      </c>
      <c r="AA261" s="61">
        <v>42425</v>
      </c>
      <c r="AB261" s="72">
        <v>5832.5</v>
      </c>
      <c r="AC261" s="36">
        <v>5937.5</v>
      </c>
      <c r="AE261" s="61">
        <v>42429</v>
      </c>
      <c r="AF261" s="72">
        <v>4352.5</v>
      </c>
      <c r="AG261" s="36">
        <v>4277.5</v>
      </c>
      <c r="AI261" s="84">
        <v>42430</v>
      </c>
      <c r="AJ261" s="82">
        <v>5171.6244175277025</v>
      </c>
      <c r="AK261" s="10">
        <v>2784.5363281490245</v>
      </c>
      <c r="AL261" s="10">
        <v>2229.0629969664037</v>
      </c>
      <c r="AM261" s="10">
        <v>3056.3860592675965</v>
      </c>
      <c r="AN261" s="15">
        <v>4243.6806017917888</v>
      </c>
      <c r="AT261" s="11"/>
      <c r="AZ261" s="94"/>
    </row>
    <row r="262" spans="2:52" s="4" customFormat="1" ht="12" customHeight="1" x14ac:dyDescent="0.2">
      <c r="B262" s="28"/>
      <c r="C262" s="38"/>
      <c r="D262" s="61">
        <f>IF(Market="DAX",$O262,IF(Market="FTSEMIB",$S262,IF(Market="IBEX",$W262,IF(Market="UK",$AA262,$AE262))))</f>
        <v>42426</v>
      </c>
      <c r="E262" s="8">
        <f>IF(Market="DAX",$P262,IF(Market="FTSEMIB",$T262,IF(Market="IBEX",$X262,IF(Market="UK",$AB262,$AF262))))</f>
        <v>4313.5</v>
      </c>
      <c r="F262" s="8">
        <f>IF(Market="DAX",$Q262,IF(Market="FTSEMIB",$U262,IF(Market="IBEX",$Y262,IF(Market="UK",$AC262,$AG262))))</f>
        <v>4285.5</v>
      </c>
      <c r="G262" s="9">
        <f t="shared" si="19"/>
        <v>-6.491248406166686E-3</v>
      </c>
      <c r="H262" s="10">
        <f t="shared" si="15"/>
        <v>60.000000000000007</v>
      </c>
      <c r="I262" s="10">
        <f t="shared" si="16"/>
        <v>221.47598043809052</v>
      </c>
      <c r="J262" s="10">
        <f t="shared" si="17"/>
        <v>81.475980438090517</v>
      </c>
      <c r="K262" s="15">
        <f t="shared" si="18"/>
        <v>3947.4000662145395</v>
      </c>
      <c r="L262" s="57"/>
      <c r="M262" s="30"/>
      <c r="O262" s="61">
        <v>42429</v>
      </c>
      <c r="P262" s="72">
        <v>9525.5</v>
      </c>
      <c r="Q262" s="36">
        <v>9434.5</v>
      </c>
      <c r="S262" s="61">
        <v>42425</v>
      </c>
      <c r="T262" s="72">
        <v>16705</v>
      </c>
      <c r="U262" s="36">
        <v>16930</v>
      </c>
      <c r="W262" s="61">
        <v>42426</v>
      </c>
      <c r="X262" s="72">
        <v>8204.7000000000007</v>
      </c>
      <c r="Y262" s="36">
        <v>8322</v>
      </c>
      <c r="AA262" s="61">
        <v>42424</v>
      </c>
      <c r="AB262" s="72">
        <v>5929</v>
      </c>
      <c r="AC262" s="36">
        <v>5920.5</v>
      </c>
      <c r="AE262" s="61">
        <v>42426</v>
      </c>
      <c r="AF262" s="72">
        <v>4313.5</v>
      </c>
      <c r="AG262" s="36">
        <v>4285.5</v>
      </c>
      <c r="AI262" s="84">
        <v>42429</v>
      </c>
      <c r="AJ262" s="82">
        <v>5113.292323738362</v>
      </c>
      <c r="AK262" s="10">
        <v>2555.7132516169513</v>
      </c>
      <c r="AL262" s="10">
        <v>2124.632413708538</v>
      </c>
      <c r="AM262" s="10">
        <v>2273.9178255018314</v>
      </c>
      <c r="AN262" s="15">
        <v>3947.4000662145395</v>
      </c>
      <c r="AT262" s="11"/>
      <c r="AZ262" s="94"/>
    </row>
    <row r="263" spans="2:52" s="4" customFormat="1" ht="12" customHeight="1" x14ac:dyDescent="0.2">
      <c r="B263" s="28"/>
      <c r="C263" s="38"/>
      <c r="D263" s="61">
        <f>IF(Market="DAX",$O263,IF(Market="FTSEMIB",$S263,IF(Market="IBEX",$W263,IF(Market="UK",$AA263,$AE263))))</f>
        <v>42425</v>
      </c>
      <c r="E263" s="8">
        <f>IF(Market="DAX",$P263,IF(Market="FTSEMIB",$T263,IF(Market="IBEX",$X263,IF(Market="UK",$AB263,$AF263))))</f>
        <v>4247.5</v>
      </c>
      <c r="F263" s="8">
        <f>IF(Market="DAX",$Q263,IF(Market="FTSEMIB",$U263,IF(Market="IBEX",$Y263,IF(Market="UK",$AC263,$AG263))))</f>
        <v>4209</v>
      </c>
      <c r="G263" s="9">
        <f t="shared" si="19"/>
        <v>-9.0641553855208938E-3</v>
      </c>
      <c r="H263" s="10">
        <f t="shared" si="15"/>
        <v>60.000000000000007</v>
      </c>
      <c r="I263" s="10">
        <f t="shared" si="16"/>
        <v>272.93412002517471</v>
      </c>
      <c r="J263" s="10">
        <f t="shared" si="17"/>
        <v>132.93412002517471</v>
      </c>
      <c r="K263" s="15">
        <f t="shared" si="18"/>
        <v>3865.9240857764489</v>
      </c>
      <c r="L263" s="57"/>
      <c r="M263" s="30"/>
      <c r="O263" s="61">
        <v>42426</v>
      </c>
      <c r="P263" s="72">
        <v>9327</v>
      </c>
      <c r="Q263" s="36">
        <v>9420</v>
      </c>
      <c r="S263" s="61">
        <v>42424</v>
      </c>
      <c r="T263" s="72">
        <v>17191</v>
      </c>
      <c r="U263" s="36">
        <v>17135</v>
      </c>
      <c r="W263" s="61">
        <v>42425</v>
      </c>
      <c r="X263" s="72">
        <v>7999.2</v>
      </c>
      <c r="Y263" s="36">
        <v>8119</v>
      </c>
      <c r="AA263" s="61">
        <v>42423</v>
      </c>
      <c r="AB263" s="72">
        <v>6012.5</v>
      </c>
      <c r="AC263" s="36">
        <v>5984</v>
      </c>
      <c r="AE263" s="61">
        <v>42425</v>
      </c>
      <c r="AF263" s="72">
        <v>4247.5</v>
      </c>
      <c r="AG263" s="36">
        <v>4209</v>
      </c>
      <c r="AI263" s="84">
        <v>42426</v>
      </c>
      <c r="AJ263" s="82">
        <v>4746.3567230478275</v>
      </c>
      <c r="AK263" s="10">
        <v>2332.6853940905326</v>
      </c>
      <c r="AL263" s="10">
        <v>1891.4579121989311</v>
      </c>
      <c r="AM263" s="10">
        <v>2309.2385375673866</v>
      </c>
      <c r="AN263" s="15">
        <v>3865.9240857764489</v>
      </c>
      <c r="AT263" s="11"/>
      <c r="AZ263" s="94"/>
    </row>
    <row r="264" spans="2:52" s="4" customFormat="1" ht="12" customHeight="1" x14ac:dyDescent="0.2">
      <c r="B264" s="28"/>
      <c r="C264" s="38"/>
      <c r="D264" s="61">
        <f>IF(Market="DAX",$O264,IF(Market="FTSEMIB",$S264,IF(Market="IBEX",$W264,IF(Market="UK",$AA264,$AE264))))</f>
        <v>42424</v>
      </c>
      <c r="E264" s="8">
        <f>IF(Market="DAX",$P264,IF(Market="FTSEMIB",$T264,IF(Market="IBEX",$X264,IF(Market="UK",$AB264,$AF264))))</f>
        <v>4154.5</v>
      </c>
      <c r="F264" s="8">
        <f>IF(Market="DAX",$Q264,IF(Market="FTSEMIB",$U264,IF(Market="IBEX",$Y264,IF(Market="UK",$AC264,$AG264))))</f>
        <v>4220</v>
      </c>
      <c r="G264" s="9">
        <f t="shared" si="19"/>
        <v>1.5766036827536405E-2</v>
      </c>
      <c r="H264" s="10">
        <f t="shared" si="15"/>
        <v>406.97174886548487</v>
      </c>
      <c r="I264" s="10">
        <f t="shared" si="16"/>
        <v>60.000000000000007</v>
      </c>
      <c r="J264" s="10">
        <f t="shared" si="17"/>
        <v>266.97174886548487</v>
      </c>
      <c r="K264" s="15">
        <f t="shared" si="18"/>
        <v>3732.9899657512742</v>
      </c>
      <c r="L264" s="57"/>
      <c r="M264" s="30"/>
      <c r="O264" s="61">
        <v>42425</v>
      </c>
      <c r="P264" s="72">
        <v>9149</v>
      </c>
      <c r="Q264" s="36">
        <v>9268</v>
      </c>
      <c r="S264" s="61">
        <v>42423</v>
      </c>
      <c r="T264" s="72">
        <v>17460</v>
      </c>
      <c r="U264" s="36">
        <v>17305</v>
      </c>
      <c r="W264" s="61">
        <v>42424</v>
      </c>
      <c r="X264" s="72">
        <v>8273.5</v>
      </c>
      <c r="Y264" s="36">
        <v>8247</v>
      </c>
      <c r="AA264" s="61">
        <v>42422</v>
      </c>
      <c r="AB264" s="72">
        <v>5913.5</v>
      </c>
      <c r="AC264" s="36">
        <v>5925.5</v>
      </c>
      <c r="AE264" s="61">
        <v>42424</v>
      </c>
      <c r="AF264" s="72">
        <v>4154.5</v>
      </c>
      <c r="AG264" s="36">
        <v>4220</v>
      </c>
      <c r="AI264" s="84">
        <v>42425</v>
      </c>
      <c r="AJ264" s="82">
        <v>4358.533747524737</v>
      </c>
      <c r="AK264" s="10">
        <v>2313.8875922072357</v>
      </c>
      <c r="AL264" s="10">
        <v>1644.6871298575386</v>
      </c>
      <c r="AM264" s="10">
        <v>2189.8926565939273</v>
      </c>
      <c r="AN264" s="15">
        <v>3732.9899657512742</v>
      </c>
      <c r="AT264" s="11"/>
      <c r="AZ264" s="94"/>
    </row>
    <row r="265" spans="2:52" s="4" customFormat="1" ht="12" customHeight="1" x14ac:dyDescent="0.2">
      <c r="B265" s="28"/>
      <c r="C265" s="38"/>
      <c r="D265" s="61">
        <f>IF(Market="DAX",$O265,IF(Market="FTSEMIB",$S265,IF(Market="IBEX",$W265,IF(Market="UK",$AA265,$AE265))))</f>
        <v>42423</v>
      </c>
      <c r="E265" s="8">
        <f>IF(Market="DAX",$P265,IF(Market="FTSEMIB",$T265,IF(Market="IBEX",$X265,IF(Market="UK",$AB265,$AF265))))</f>
        <v>4237</v>
      </c>
      <c r="F265" s="8">
        <f>IF(Market="DAX",$Q265,IF(Market="FTSEMIB",$U265,IF(Market="IBEX",$Y265,IF(Market="UK",$AC265,$AG265))))</f>
        <v>4268</v>
      </c>
      <c r="G265" s="9">
        <f t="shared" si="19"/>
        <v>7.3164975218314842E-3</v>
      </c>
      <c r="H265" s="10">
        <f t="shared" si="15"/>
        <v>237.98096275138647</v>
      </c>
      <c r="I265" s="10">
        <f t="shared" si="16"/>
        <v>60.000000000000007</v>
      </c>
      <c r="J265" s="10">
        <f t="shared" si="17"/>
        <v>97.980962751386471</v>
      </c>
      <c r="K265" s="15">
        <f t="shared" si="18"/>
        <v>3466.0182168857896</v>
      </c>
      <c r="L265" s="57"/>
      <c r="M265" s="30"/>
      <c r="O265" s="61">
        <v>42424</v>
      </c>
      <c r="P265" s="72">
        <v>9424</v>
      </c>
      <c r="Q265" s="36">
        <v>9378</v>
      </c>
      <c r="S265" s="61">
        <v>42422</v>
      </c>
      <c r="T265" s="72">
        <v>16851</v>
      </c>
      <c r="U265" s="36">
        <v>17115</v>
      </c>
      <c r="W265" s="61">
        <v>42423</v>
      </c>
      <c r="X265" s="72">
        <v>8379.6</v>
      </c>
      <c r="Y265" s="36">
        <v>8340</v>
      </c>
      <c r="AA265" s="61">
        <v>42419</v>
      </c>
      <c r="AB265" s="72">
        <v>5945.5</v>
      </c>
      <c r="AC265" s="36">
        <v>5935</v>
      </c>
      <c r="AE265" s="61">
        <v>42423</v>
      </c>
      <c r="AF265" s="72">
        <v>4237</v>
      </c>
      <c r="AG265" s="36">
        <v>4268</v>
      </c>
      <c r="AI265" s="84">
        <v>42424</v>
      </c>
      <c r="AJ265" s="82">
        <v>3818.9190613351539</v>
      </c>
      <c r="AK265" s="10">
        <v>2182.6914769999435</v>
      </c>
      <c r="AL265" s="10">
        <v>1633.3863500672569</v>
      </c>
      <c r="AM265" s="10">
        <v>2206.0902579129142</v>
      </c>
      <c r="AN265" s="15">
        <v>3466.0182168857896</v>
      </c>
      <c r="AT265" s="11"/>
      <c r="AZ265" s="94"/>
    </row>
    <row r="266" spans="2:52" s="4" customFormat="1" ht="12" customHeight="1" x14ac:dyDescent="0.2">
      <c r="B266" s="28"/>
      <c r="C266" s="38"/>
      <c r="D266" s="61">
        <f>IF(Market="DAX",$O266,IF(Market="FTSEMIB",$S266,IF(Market="IBEX",$W266,IF(Market="UK",$AA266,$AE266))))</f>
        <v>42422</v>
      </c>
      <c r="E266" s="8">
        <f>IF(Market="DAX",$P266,IF(Market="FTSEMIB",$T266,IF(Market="IBEX",$X266,IF(Market="UK",$AB266,$AF266))))</f>
        <v>4297</v>
      </c>
      <c r="F266" s="8">
        <f>IF(Market="DAX",$Q266,IF(Market="FTSEMIB",$U266,IF(Market="IBEX",$Y266,IF(Market="UK",$AC266,$AG266))))</f>
        <v>4240</v>
      </c>
      <c r="G266" s="9">
        <f t="shared" si="19"/>
        <v>-1.3265068652548289E-2</v>
      </c>
      <c r="H266" s="10">
        <f t="shared" si="15"/>
        <v>60.000000000000007</v>
      </c>
      <c r="I266" s="10">
        <f t="shared" si="16"/>
        <v>356.95238536572259</v>
      </c>
      <c r="J266" s="10">
        <f t="shared" si="17"/>
        <v>216.95238536572259</v>
      </c>
      <c r="K266" s="15">
        <f t="shared" si="18"/>
        <v>3368.0372541344032</v>
      </c>
      <c r="L266" s="57"/>
      <c r="M266" s="30"/>
      <c r="O266" s="61">
        <v>42423</v>
      </c>
      <c r="P266" s="72">
        <v>9571.5</v>
      </c>
      <c r="Q266" s="36">
        <v>9495</v>
      </c>
      <c r="S266" s="61">
        <v>42419</v>
      </c>
      <c r="T266" s="72">
        <v>17105</v>
      </c>
      <c r="U266" s="36">
        <v>16995</v>
      </c>
      <c r="W266" s="61">
        <v>42422</v>
      </c>
      <c r="X266" s="72">
        <v>8140.1</v>
      </c>
      <c r="Y266" s="36">
        <v>8291</v>
      </c>
      <c r="AA266" s="61">
        <v>42418</v>
      </c>
      <c r="AB266" s="72">
        <v>5973.5</v>
      </c>
      <c r="AC266" s="36">
        <v>5999.5</v>
      </c>
      <c r="AE266" s="61">
        <v>42422</v>
      </c>
      <c r="AF266" s="72">
        <v>4297</v>
      </c>
      <c r="AG266" s="36">
        <v>4240</v>
      </c>
      <c r="AI266" s="84">
        <v>42423</v>
      </c>
      <c r="AJ266" s="82">
        <v>3685.5909501115043</v>
      </c>
      <c r="AK266" s="10">
        <v>1915.7095242894572</v>
      </c>
      <c r="AL266" s="10">
        <v>1591.6302693965181</v>
      </c>
      <c r="AM266" s="10">
        <v>2235.4485367444472</v>
      </c>
      <c r="AN266" s="15">
        <v>3368.0372541344032</v>
      </c>
      <c r="AT266" s="11"/>
      <c r="AZ266" s="94"/>
    </row>
    <row r="267" spans="2:52" s="4" customFormat="1" ht="12" customHeight="1" x14ac:dyDescent="0.2">
      <c r="B267" s="28"/>
      <c r="C267" s="38"/>
      <c r="D267" s="61">
        <f>IF(Market="DAX",$O267,IF(Market="FTSEMIB",$S267,IF(Market="IBEX",$W267,IF(Market="UK",$AA267,$AE267))))</f>
        <v>42419</v>
      </c>
      <c r="E267" s="8">
        <f>IF(Market="DAX",$P267,IF(Market="FTSEMIB",$T267,IF(Market="IBEX",$X267,IF(Market="UK",$AB267,$AF267))))</f>
        <v>4198.8</v>
      </c>
      <c r="F267" s="8">
        <f>IF(Market="DAX",$Q267,IF(Market="FTSEMIB",$U267,IF(Market="IBEX",$Y267,IF(Market="UK",$AC267,$AG267))))</f>
        <v>4239.5</v>
      </c>
      <c r="G267" s="9">
        <f t="shared" si="19"/>
        <v>9.6932456892445031E-3</v>
      </c>
      <c r="H267" s="10">
        <f t="shared" si="15"/>
        <v>285.51592609964689</v>
      </c>
      <c r="I267" s="10">
        <f t="shared" si="16"/>
        <v>60.000000000000007</v>
      </c>
      <c r="J267" s="10">
        <f t="shared" si="17"/>
        <v>145.51592609964689</v>
      </c>
      <c r="K267" s="15">
        <f t="shared" si="18"/>
        <v>3151.0848687686807</v>
      </c>
      <c r="L267" s="57"/>
      <c r="M267" s="30"/>
      <c r="O267" s="61">
        <v>42422</v>
      </c>
      <c r="P267" s="72">
        <v>9362.5</v>
      </c>
      <c r="Q267" s="36">
        <v>9435</v>
      </c>
      <c r="S267" s="61">
        <v>42418</v>
      </c>
      <c r="T267" s="72">
        <v>17350</v>
      </c>
      <c r="U267" s="36">
        <v>17465</v>
      </c>
      <c r="W267" s="61">
        <v>42419</v>
      </c>
      <c r="X267" s="72">
        <v>8277.2000000000007</v>
      </c>
      <c r="Y267" s="36">
        <v>8277.2000000000007</v>
      </c>
      <c r="AA267" s="61">
        <v>42417</v>
      </c>
      <c r="AB267" s="72">
        <v>5802.5</v>
      </c>
      <c r="AC267" s="36">
        <v>5856.5</v>
      </c>
      <c r="AE267" s="61">
        <v>42419</v>
      </c>
      <c r="AF267" s="72">
        <v>4198.8</v>
      </c>
      <c r="AG267" s="36">
        <v>4239.5</v>
      </c>
      <c r="AI267" s="84">
        <v>42422</v>
      </c>
      <c r="AJ267" s="82">
        <v>3396.6966804415547</v>
      </c>
      <c r="AK267" s="10">
        <v>1833.4447284414355</v>
      </c>
      <c r="AL267" s="10">
        <v>1273.6323240444806</v>
      </c>
      <c r="AM267" s="10">
        <v>2135.4810364116101</v>
      </c>
      <c r="AN267" s="15">
        <v>3151.0848687686807</v>
      </c>
      <c r="AT267" s="11"/>
      <c r="AZ267" s="94"/>
    </row>
    <row r="268" spans="2:52" s="4" customFormat="1" ht="12" customHeight="1" x14ac:dyDescent="0.2">
      <c r="B268" s="28"/>
      <c r="C268" s="38"/>
      <c r="D268" s="61">
        <f>IF(Market="DAX",$O268,IF(Market="FTSEMIB",$S268,IF(Market="IBEX",$W268,IF(Market="UK",$AA268,$AE268))))</f>
        <v>42418</v>
      </c>
      <c r="E268" s="8">
        <f>IF(Market="DAX",$P268,IF(Market="FTSEMIB",$T268,IF(Market="IBEX",$X268,IF(Market="UK",$AB268,$AF268))))</f>
        <v>4239.5</v>
      </c>
      <c r="F268" s="8">
        <f>IF(Market="DAX",$Q268,IF(Market="FTSEMIB",$U268,IF(Market="IBEX",$Y268,IF(Market="UK",$AC268,$AG268))))</f>
        <v>4241</v>
      </c>
      <c r="G268" s="9">
        <f t="shared" si="19"/>
        <v>3.5381530840901051E-4</v>
      </c>
      <c r="H268" s="10">
        <f t="shared" si="15"/>
        <v>98.727318482937051</v>
      </c>
      <c r="I268" s="10">
        <f t="shared" si="16"/>
        <v>84.574706146576631</v>
      </c>
      <c r="J268" s="10">
        <f t="shared" si="17"/>
        <v>-16.697975370486319</v>
      </c>
      <c r="K268" s="15">
        <f t="shared" si="18"/>
        <v>3005.5689426690337</v>
      </c>
      <c r="L268" s="57"/>
      <c r="M268" s="30"/>
      <c r="O268" s="61">
        <v>42419</v>
      </c>
      <c r="P268" s="72">
        <v>9456.5</v>
      </c>
      <c r="Q268" s="36">
        <v>9458</v>
      </c>
      <c r="S268" s="61">
        <v>42417</v>
      </c>
      <c r="T268" s="72">
        <v>16914</v>
      </c>
      <c r="U268" s="36">
        <v>16990</v>
      </c>
      <c r="W268" s="61">
        <v>42418</v>
      </c>
      <c r="X268" s="72">
        <v>8353.7999999999993</v>
      </c>
      <c r="Y268" s="36">
        <v>8398</v>
      </c>
      <c r="AA268" s="61">
        <v>42416</v>
      </c>
      <c r="AB268" s="72">
        <v>5783</v>
      </c>
      <c r="AC268" s="36">
        <v>5786.5</v>
      </c>
      <c r="AE268" s="61">
        <v>42418</v>
      </c>
      <c r="AF268" s="72">
        <v>4239.5</v>
      </c>
      <c r="AG268" s="36">
        <v>4241</v>
      </c>
      <c r="AI268" s="84">
        <v>42419</v>
      </c>
      <c r="AJ268" s="82">
        <v>3120.2433836280638</v>
      </c>
      <c r="AK268" s="10">
        <v>1747.2324544389062</v>
      </c>
      <c r="AL268" s="10">
        <v>1299.1506653522956</v>
      </c>
      <c r="AM268" s="10">
        <v>1787.824718596908</v>
      </c>
      <c r="AN268" s="15">
        <v>3005.5689426690337</v>
      </c>
      <c r="AT268" s="11"/>
      <c r="AZ268" s="94"/>
    </row>
    <row r="269" spans="2:52" s="4" customFormat="1" ht="12" customHeight="1" x14ac:dyDescent="0.2">
      <c r="B269" s="28"/>
      <c r="C269" s="38"/>
      <c r="D269" s="61">
        <f>IF(Market="DAX",$O269,IF(Market="FTSEMIB",$S269,IF(Market="IBEX",$W269,IF(Market="UK",$AA269,$AE269))))</f>
        <v>42417</v>
      </c>
      <c r="E269" s="8">
        <f>IF(Market="DAX",$P269,IF(Market="FTSEMIB",$T269,IF(Market="IBEX",$X269,IF(Market="UK",$AB269,$AF269))))</f>
        <v>4233</v>
      </c>
      <c r="F269" s="8">
        <f>IF(Market="DAX",$Q269,IF(Market="FTSEMIB",$U269,IF(Market="IBEX",$Y269,IF(Market="UK",$AC269,$AG269))))</f>
        <v>4118.5</v>
      </c>
      <c r="G269" s="9">
        <f t="shared" si="19"/>
        <v>-2.704937396645405E-2</v>
      </c>
      <c r="H269" s="10">
        <f t="shared" si="15"/>
        <v>60.000000000000007</v>
      </c>
      <c r="I269" s="10">
        <f t="shared" si="16"/>
        <v>632.63849164383771</v>
      </c>
      <c r="J269" s="10">
        <f t="shared" si="17"/>
        <v>492.63849164383771</v>
      </c>
      <c r="K269" s="15">
        <f t="shared" si="18"/>
        <v>3022.2669180395201</v>
      </c>
      <c r="L269" s="57"/>
      <c r="M269" s="30"/>
      <c r="O269" s="61">
        <v>42418</v>
      </c>
      <c r="P269" s="72">
        <v>9376.5</v>
      </c>
      <c r="Q269" s="36">
        <v>9391</v>
      </c>
      <c r="S269" s="61">
        <v>42416</v>
      </c>
      <c r="T269" s="72">
        <v>17053</v>
      </c>
      <c r="U269" s="36">
        <v>17160</v>
      </c>
      <c r="W269" s="61">
        <v>42417</v>
      </c>
      <c r="X269" s="72">
        <v>8118.2</v>
      </c>
      <c r="Y269" s="36">
        <v>8159</v>
      </c>
      <c r="AA269" s="61">
        <v>42415</v>
      </c>
      <c r="AB269" s="72">
        <v>5653.5</v>
      </c>
      <c r="AC269" s="36">
        <v>5685</v>
      </c>
      <c r="AE269" s="61">
        <v>42417</v>
      </c>
      <c r="AF269" s="72">
        <v>4233</v>
      </c>
      <c r="AG269" s="36">
        <v>4118.5</v>
      </c>
      <c r="AI269" s="84">
        <v>42418</v>
      </c>
      <c r="AJ269" s="82">
        <v>3141.702611095875</v>
      </c>
      <c r="AK269" s="10">
        <v>1703.7186390568468</v>
      </c>
      <c r="AL269" s="10">
        <v>1246.0897301860955</v>
      </c>
      <c r="AM269" s="10">
        <v>1823.1454306624632</v>
      </c>
      <c r="AN269" s="15">
        <v>3022.2669180395201</v>
      </c>
      <c r="AT269" s="11"/>
      <c r="AZ269" s="94"/>
    </row>
    <row r="270" spans="2:52" s="4" customFormat="1" ht="12" customHeight="1" x14ac:dyDescent="0.2">
      <c r="B270" s="28"/>
      <c r="C270" s="38"/>
      <c r="D270" s="61">
        <f>IF(Market="DAX",$O270,IF(Market="FTSEMIB",$S270,IF(Market="IBEX",$W270,IF(Market="UK",$AA270,$AE270))))</f>
        <v>42416</v>
      </c>
      <c r="E270" s="8">
        <f>IF(Market="DAX",$P270,IF(Market="FTSEMIB",$T270,IF(Market="IBEX",$X270,IF(Market="UK",$AB270,$AF270))))</f>
        <v>4110</v>
      </c>
      <c r="F270" s="8">
        <f>IF(Market="DAX",$Q270,IF(Market="FTSEMIB",$U270,IF(Market="IBEX",$Y270,IF(Market="UK",$AC270,$AG270))))</f>
        <v>4135</v>
      </c>
      <c r="G270" s="9">
        <f t="shared" si="19"/>
        <v>6.082725060827251E-3</v>
      </c>
      <c r="H270" s="10">
        <f t="shared" si="15"/>
        <v>213.30551353130181</v>
      </c>
      <c r="I270" s="10">
        <f t="shared" si="16"/>
        <v>60.000000000000007</v>
      </c>
      <c r="J270" s="10">
        <f t="shared" si="17"/>
        <v>73.305513531301813</v>
      </c>
      <c r="K270" s="15">
        <f t="shared" si="18"/>
        <v>2529.6284263956823</v>
      </c>
      <c r="L270" s="57"/>
      <c r="M270" s="30"/>
      <c r="O270" s="61">
        <v>42417</v>
      </c>
      <c r="P270" s="72">
        <v>9105.5</v>
      </c>
      <c r="Q270" s="36">
        <v>9161</v>
      </c>
      <c r="S270" s="61">
        <v>42415</v>
      </c>
      <c r="T270" s="72">
        <v>16437</v>
      </c>
      <c r="U270" s="36">
        <v>16890</v>
      </c>
      <c r="W270" s="61">
        <v>42416</v>
      </c>
      <c r="X270" s="72">
        <v>8176.9</v>
      </c>
      <c r="Y270" s="36">
        <v>8238</v>
      </c>
      <c r="AA270" s="61">
        <v>42412</v>
      </c>
      <c r="AB270" s="72">
        <v>5496.5</v>
      </c>
      <c r="AC270" s="36">
        <v>5530</v>
      </c>
      <c r="AE270" s="61">
        <v>42416</v>
      </c>
      <c r="AF270" s="72">
        <v>4110</v>
      </c>
      <c r="AG270" s="36">
        <v>4135</v>
      </c>
      <c r="AI270" s="84">
        <v>42417</v>
      </c>
      <c r="AJ270" s="82">
        <v>3163.1618385636862</v>
      </c>
      <c r="AK270" s="10">
        <v>1624.580090620196</v>
      </c>
      <c r="AL270" s="10">
        <v>1198.3340083761559</v>
      </c>
      <c r="AM270" s="10">
        <v>1662.2173016859547</v>
      </c>
      <c r="AN270" s="15">
        <v>2529.6284263956823</v>
      </c>
      <c r="AT270" s="11"/>
      <c r="AZ270" s="94"/>
    </row>
    <row r="271" spans="2:52" s="4" customFormat="1" ht="12" customHeight="1" x14ac:dyDescent="0.2">
      <c r="B271" s="28"/>
      <c r="C271" s="38"/>
      <c r="D271" s="61">
        <f>IF(Market="DAX",$O271,IF(Market="FTSEMIB",$S271,IF(Market="IBEX",$W271,IF(Market="UK",$AA271,$AE271))))</f>
        <v>42415</v>
      </c>
      <c r="E271" s="8">
        <f>IF(Market="DAX",$P271,IF(Market="FTSEMIB",$T271,IF(Market="IBEX",$X271,IF(Market="UK",$AB271,$AF271))))</f>
        <v>4114.5</v>
      </c>
      <c r="F271" s="8">
        <f>IF(Market="DAX",$Q271,IF(Market="FTSEMIB",$U271,IF(Market="IBEX",$Y271,IF(Market="UK",$AC271,$AG271))))</f>
        <v>4059</v>
      </c>
      <c r="G271" s="9">
        <f t="shared" si="19"/>
        <v>-1.3488880787458987E-2</v>
      </c>
      <c r="H271" s="10">
        <f t="shared" si="15"/>
        <v>60.000000000000007</v>
      </c>
      <c r="I271" s="10">
        <f t="shared" si="16"/>
        <v>361.42862806393651</v>
      </c>
      <c r="J271" s="10">
        <f t="shared" si="17"/>
        <v>221.42862806393651</v>
      </c>
      <c r="K271" s="15">
        <f t="shared" si="18"/>
        <v>2456.3229128643802</v>
      </c>
      <c r="L271" s="57"/>
      <c r="M271" s="30"/>
      <c r="O271" s="61">
        <v>42416</v>
      </c>
      <c r="P271" s="72">
        <v>9209</v>
      </c>
      <c r="Q271" s="36">
        <v>9262</v>
      </c>
      <c r="S271" s="61">
        <v>42412</v>
      </c>
      <c r="T271" s="72">
        <v>15848</v>
      </c>
      <c r="U271" s="36">
        <v>16125</v>
      </c>
      <c r="W271" s="61">
        <v>42415</v>
      </c>
      <c r="X271" s="72">
        <v>7894.2</v>
      </c>
      <c r="Y271" s="36">
        <v>8120</v>
      </c>
      <c r="AA271" s="61">
        <v>42411</v>
      </c>
      <c r="AB271" s="72">
        <v>5616.5</v>
      </c>
      <c r="AC271" s="36">
        <v>5554</v>
      </c>
      <c r="AE271" s="61">
        <v>42415</v>
      </c>
      <c r="AF271" s="72">
        <v>4114.5</v>
      </c>
      <c r="AG271" s="36">
        <v>4059</v>
      </c>
      <c r="AI271" s="84">
        <v>42416</v>
      </c>
      <c r="AJ271" s="82">
        <v>2969.1305934760003</v>
      </c>
      <c r="AK271" s="10">
        <v>1119.7371844896516</v>
      </c>
      <c r="AL271" s="10">
        <v>1101.6477901907713</v>
      </c>
      <c r="AM271" s="10">
        <v>1475.1382781135289</v>
      </c>
      <c r="AN271" s="15">
        <v>2456.3229128643802</v>
      </c>
      <c r="AT271" s="11"/>
      <c r="AZ271" s="94"/>
    </row>
    <row r="272" spans="2:52" s="4" customFormat="1" ht="12" customHeight="1" x14ac:dyDescent="0.2">
      <c r="B272" s="28"/>
      <c r="C272" s="38"/>
      <c r="D272" s="61">
        <f>IF(Market="DAX",$O272,IF(Market="FTSEMIB",$S272,IF(Market="IBEX",$W272,IF(Market="UK",$AA272,$AE272))))</f>
        <v>42412</v>
      </c>
      <c r="E272" s="8">
        <f>IF(Market="DAX",$P272,IF(Market="FTSEMIB",$T272,IF(Market="IBEX",$X272,IF(Market="UK",$AB272,$AF272))))</f>
        <v>3994.5</v>
      </c>
      <c r="F272" s="8">
        <f>IF(Market="DAX",$Q272,IF(Market="FTSEMIB",$U272,IF(Market="IBEX",$Y272,IF(Market="UK",$AC272,$AG272))))</f>
        <v>3935</v>
      </c>
      <c r="G272" s="9">
        <f t="shared" si="19"/>
        <v>-1.4895481286769308E-2</v>
      </c>
      <c r="H272" s="10">
        <f t="shared" si="15"/>
        <v>60.000000000000007</v>
      </c>
      <c r="I272" s="10">
        <f t="shared" si="16"/>
        <v>389.56063805014293</v>
      </c>
      <c r="J272" s="10">
        <f t="shared" si="17"/>
        <v>249.56063805014293</v>
      </c>
      <c r="K272" s="15">
        <f t="shared" si="18"/>
        <v>2234.8942848004435</v>
      </c>
      <c r="L272" s="57"/>
      <c r="M272" s="30"/>
      <c r="O272" s="61">
        <v>42415</v>
      </c>
      <c r="P272" s="72">
        <v>8942.5</v>
      </c>
      <c r="Q272" s="36">
        <v>9108</v>
      </c>
      <c r="S272" s="61">
        <v>42411</v>
      </c>
      <c r="T272" s="72">
        <v>16671</v>
      </c>
      <c r="U272" s="36">
        <v>16440</v>
      </c>
      <c r="W272" s="61">
        <v>42412</v>
      </c>
      <c r="X272" s="72">
        <v>7765.5</v>
      </c>
      <c r="Y272" s="36">
        <v>7831</v>
      </c>
      <c r="AA272" s="61">
        <v>42410</v>
      </c>
      <c r="AB272" s="72">
        <v>5595.5</v>
      </c>
      <c r="AC272" s="36">
        <v>5594</v>
      </c>
      <c r="AE272" s="61">
        <v>42412</v>
      </c>
      <c r="AF272" s="72">
        <v>3994.5</v>
      </c>
      <c r="AG272" s="36">
        <v>3935</v>
      </c>
      <c r="AI272" s="84">
        <v>42415</v>
      </c>
      <c r="AJ272" s="82">
        <v>2792.0982352259771</v>
      </c>
      <c r="AK272" s="10">
        <v>816.51882820981041</v>
      </c>
      <c r="AL272" s="10">
        <v>582.34139371944707</v>
      </c>
      <c r="AM272" s="10">
        <v>1036.4023019109286</v>
      </c>
      <c r="AN272" s="15">
        <v>2234.8942848004435</v>
      </c>
      <c r="AT272" s="11"/>
      <c r="AZ272" s="94"/>
    </row>
    <row r="273" spans="2:52" s="4" customFormat="1" ht="12" customHeight="1" x14ac:dyDescent="0.2">
      <c r="B273" s="28"/>
      <c r="C273" s="38"/>
      <c r="D273" s="61">
        <f>IF(Market="DAX",$O273,IF(Market="FTSEMIB",$S273,IF(Market="IBEX",$W273,IF(Market="UK",$AA273,$AE273))))</f>
        <v>42411</v>
      </c>
      <c r="E273" s="8">
        <f>IF(Market="DAX",$P273,IF(Market="FTSEMIB",$T273,IF(Market="IBEX",$X273,IF(Market="UK",$AB273,$AF273))))</f>
        <v>3896</v>
      </c>
      <c r="F273" s="8">
        <f>IF(Market="DAX",$Q273,IF(Market="FTSEMIB",$U273,IF(Market="IBEX",$Y273,IF(Market="UK",$AC273,$AG273))))</f>
        <v>4005</v>
      </c>
      <c r="G273" s="9">
        <f t="shared" si="19"/>
        <v>2.7977412731006158E-2</v>
      </c>
      <c r="H273" s="10">
        <f t="shared" si="15"/>
        <v>651.19926693487992</v>
      </c>
      <c r="I273" s="10">
        <f t="shared" si="16"/>
        <v>60.000000000000007</v>
      </c>
      <c r="J273" s="10">
        <f t="shared" si="17"/>
        <v>511.19926693487992</v>
      </c>
      <c r="K273" s="15">
        <f t="shared" si="18"/>
        <v>1985.3336467503004</v>
      </c>
      <c r="L273" s="57"/>
      <c r="M273" s="30"/>
      <c r="O273" s="61">
        <v>42412</v>
      </c>
      <c r="P273" s="72">
        <v>8773.5</v>
      </c>
      <c r="Q273" s="36">
        <v>8831</v>
      </c>
      <c r="S273" s="61">
        <v>42410</v>
      </c>
      <c r="T273" s="72">
        <v>15952</v>
      </c>
      <c r="U273" s="36">
        <v>16115</v>
      </c>
      <c r="W273" s="61">
        <v>42411</v>
      </c>
      <c r="X273" s="72">
        <v>8143.6</v>
      </c>
      <c r="Y273" s="36">
        <v>8063</v>
      </c>
      <c r="AA273" s="61">
        <v>42409</v>
      </c>
      <c r="AB273" s="72">
        <v>5637.5</v>
      </c>
      <c r="AC273" s="36">
        <v>5649</v>
      </c>
      <c r="AE273" s="61">
        <v>42411</v>
      </c>
      <c r="AF273" s="72">
        <v>3896</v>
      </c>
      <c r="AG273" s="36">
        <v>4005</v>
      </c>
      <c r="AI273" s="84">
        <v>42412</v>
      </c>
      <c r="AJ273" s="82">
        <v>1977.4714050124408</v>
      </c>
      <c r="AK273" s="10">
        <v>585.7434489719908</v>
      </c>
      <c r="AL273" s="10">
        <v>466.40569604549421</v>
      </c>
      <c r="AM273" s="10">
        <v>1071.7230139764838</v>
      </c>
      <c r="AN273" s="15">
        <v>1985.3336467503004</v>
      </c>
      <c r="AT273" s="11"/>
      <c r="AZ273" s="94"/>
    </row>
    <row r="274" spans="2:52" s="4" customFormat="1" ht="12" customHeight="1" x14ac:dyDescent="0.2">
      <c r="B274" s="28"/>
      <c r="C274" s="38"/>
      <c r="D274" s="61">
        <f>IF(Market="DAX",$O274,IF(Market="FTSEMIB",$S274,IF(Market="IBEX",$W274,IF(Market="UK",$AA274,$AE274))))</f>
        <v>42410</v>
      </c>
      <c r="E274" s="8">
        <f>IF(Market="DAX",$P274,IF(Market="FTSEMIB",$T274,IF(Market="IBEX",$X274,IF(Market="UK",$AB274,$AF274))))</f>
        <v>4060.5</v>
      </c>
      <c r="F274" s="8">
        <f>IF(Market="DAX",$Q274,IF(Market="FTSEMIB",$U274,IF(Market="IBEX",$Y274,IF(Market="UK",$AC274,$AG274))))</f>
        <v>4009</v>
      </c>
      <c r="G274" s="9">
        <f t="shared" si="19"/>
        <v>-1.2683167097648072E-2</v>
      </c>
      <c r="H274" s="10">
        <f t="shared" si="15"/>
        <v>60.000000000000007</v>
      </c>
      <c r="I274" s="10">
        <f t="shared" si="16"/>
        <v>345.31435426771822</v>
      </c>
      <c r="J274" s="10">
        <f t="shared" si="17"/>
        <v>205.31435426771822</v>
      </c>
      <c r="K274" s="15">
        <f t="shared" si="18"/>
        <v>1474.1343798154205</v>
      </c>
      <c r="L274" s="57"/>
      <c r="M274" s="30"/>
      <c r="O274" s="61">
        <v>42411</v>
      </c>
      <c r="P274" s="72">
        <v>9024.5</v>
      </c>
      <c r="Q274" s="36">
        <v>8885</v>
      </c>
      <c r="S274" s="61">
        <v>42409</v>
      </c>
      <c r="T274" s="72">
        <v>16473</v>
      </c>
      <c r="U274" s="36">
        <v>16570</v>
      </c>
      <c r="W274" s="61">
        <v>42410</v>
      </c>
      <c r="X274" s="72">
        <v>7946.8</v>
      </c>
      <c r="Y274" s="36">
        <v>8021</v>
      </c>
      <c r="AA274" s="61">
        <v>42408</v>
      </c>
      <c r="AB274" s="72">
        <v>5793.5</v>
      </c>
      <c r="AC274" s="36">
        <v>5820</v>
      </c>
      <c r="AE274" s="61">
        <v>42410</v>
      </c>
      <c r="AF274" s="72">
        <v>4060.5</v>
      </c>
      <c r="AG274" s="36">
        <v>4009</v>
      </c>
      <c r="AI274" s="84">
        <v>42411</v>
      </c>
      <c r="AJ274" s="82">
        <v>1760.5096754967881</v>
      </c>
      <c r="AK274" s="10">
        <v>427.73292720021715</v>
      </c>
      <c r="AL274" s="10">
        <v>321.21801272818414</v>
      </c>
      <c r="AM274" s="10">
        <v>1087.3878045990618</v>
      </c>
      <c r="AN274" s="15">
        <v>1474.1343798154205</v>
      </c>
      <c r="AT274" s="11"/>
      <c r="AZ274" s="94"/>
    </row>
    <row r="275" spans="2:52" s="4" customFormat="1" ht="12" customHeight="1" x14ac:dyDescent="0.2">
      <c r="B275" s="28"/>
      <c r="C275" s="38"/>
      <c r="D275" s="61">
        <f>IF(Market="DAX",$O275,IF(Market="FTSEMIB",$S275,IF(Market="IBEX",$W275,IF(Market="UK",$AA275,$AE275))))</f>
        <v>42409</v>
      </c>
      <c r="E275" s="8">
        <f>IF(Market="DAX",$P275,IF(Market="FTSEMIB",$T275,IF(Market="IBEX",$X275,IF(Market="UK",$AB275,$AF275))))</f>
        <v>3997</v>
      </c>
      <c r="F275" s="8">
        <f>IF(Market="DAX",$Q275,IF(Market="FTSEMIB",$U275,IF(Market="IBEX",$Y275,IF(Market="UK",$AC275,$AG275))))</f>
        <v>4055</v>
      </c>
      <c r="G275" s="9">
        <f t="shared" si="19"/>
        <v>1.451088316237178E-2</v>
      </c>
      <c r="H275" s="10">
        <f t="shared" si="15"/>
        <v>381.86867556219238</v>
      </c>
      <c r="I275" s="10">
        <f t="shared" si="16"/>
        <v>60.000000000000007</v>
      </c>
      <c r="J275" s="10">
        <f t="shared" si="17"/>
        <v>241.86867556219238</v>
      </c>
      <c r="K275" s="15">
        <f t="shared" si="18"/>
        <v>1268.8200255477022</v>
      </c>
      <c r="L275" s="57"/>
      <c r="M275" s="30"/>
      <c r="O275" s="61">
        <v>42410</v>
      </c>
      <c r="P275" s="72">
        <v>8906.5</v>
      </c>
      <c r="Q275" s="36">
        <v>8910.5</v>
      </c>
      <c r="S275" s="61">
        <v>42408</v>
      </c>
      <c r="T275" s="72">
        <v>17259</v>
      </c>
      <c r="U275" s="36">
        <v>17400</v>
      </c>
      <c r="W275" s="61">
        <v>42409</v>
      </c>
      <c r="X275" s="72">
        <v>8117</v>
      </c>
      <c r="Y275" s="36">
        <v>8128</v>
      </c>
      <c r="AA275" s="61">
        <v>42405</v>
      </c>
      <c r="AB275" s="72">
        <v>5851</v>
      </c>
      <c r="AC275" s="36">
        <v>5842.5</v>
      </c>
      <c r="AE275" s="61">
        <v>42409</v>
      </c>
      <c r="AF275" s="72">
        <v>3997</v>
      </c>
      <c r="AG275" s="36">
        <v>4055</v>
      </c>
      <c r="AI275" s="84">
        <v>42410</v>
      </c>
      <c r="AJ275" s="82">
        <v>1098.3432839118395</v>
      </c>
      <c r="AK275" s="10">
        <v>356.31702507929788</v>
      </c>
      <c r="AL275" s="10">
        <v>187.23535019137384</v>
      </c>
      <c r="AM275" s="10">
        <v>976.34357790982347</v>
      </c>
      <c r="AN275" s="15">
        <v>1268.8200255477022</v>
      </c>
      <c r="AT275" s="11"/>
      <c r="AZ275" s="94"/>
    </row>
    <row r="276" spans="2:52" s="4" customFormat="1" ht="12" customHeight="1" x14ac:dyDescent="0.2">
      <c r="B276" s="28"/>
      <c r="C276" s="38"/>
      <c r="D276" s="61">
        <f>IF(Market="DAX",$O276,IF(Market="FTSEMIB",$S276,IF(Market="IBEX",$W276,IF(Market="UK",$AA276,$AE276))))</f>
        <v>42408</v>
      </c>
      <c r="E276" s="8">
        <f>IF(Market="DAX",$P276,IF(Market="FTSEMIB",$T276,IF(Market="IBEX",$X276,IF(Market="UK",$AB276,$AF276))))</f>
        <v>4066</v>
      </c>
      <c r="F276" s="8">
        <f>IF(Market="DAX",$Q276,IF(Market="FTSEMIB",$U276,IF(Market="IBEX",$Y276,IF(Market="UK",$AC276,$AG276))))</f>
        <v>4212.5</v>
      </c>
      <c r="G276" s="9">
        <f t="shared" si="19"/>
        <v>3.6030496802754552E-2</v>
      </c>
      <c r="H276" s="10">
        <f t="shared" si="15"/>
        <v>812.26094836984771</v>
      </c>
      <c r="I276" s="10">
        <f t="shared" si="16"/>
        <v>60.000000000000007</v>
      </c>
      <c r="J276" s="10">
        <f t="shared" si="17"/>
        <v>672.26094836984771</v>
      </c>
      <c r="K276" s="15">
        <f t="shared" ref="K276:K279" si="20">$J276+$K277</f>
        <v>1026.95134998551</v>
      </c>
      <c r="L276" s="57"/>
      <c r="M276" s="30"/>
      <c r="O276" s="61">
        <v>42409</v>
      </c>
      <c r="P276" s="72">
        <v>8972.5</v>
      </c>
      <c r="Q276" s="36">
        <v>8925.5</v>
      </c>
      <c r="S276" s="61">
        <v>42405</v>
      </c>
      <c r="T276" s="72">
        <v>17614</v>
      </c>
      <c r="U276" s="36">
        <v>17550</v>
      </c>
      <c r="W276" s="61">
        <v>42408</v>
      </c>
      <c r="X276" s="72">
        <v>8496.2999999999993</v>
      </c>
      <c r="Y276" s="36">
        <v>8544</v>
      </c>
      <c r="AA276" s="61">
        <v>42404</v>
      </c>
      <c r="AB276" s="72">
        <v>5787</v>
      </c>
      <c r="AC276" s="36">
        <v>5849.5</v>
      </c>
      <c r="AE276" s="61">
        <v>42408</v>
      </c>
      <c r="AF276" s="72">
        <v>4066</v>
      </c>
      <c r="AG276" s="36">
        <v>4212.5</v>
      </c>
      <c r="AI276" s="84">
        <v>42409</v>
      </c>
      <c r="AJ276" s="82">
        <v>1119.8025113796507</v>
      </c>
      <c r="AK276" s="10">
        <v>239.27658023394042</v>
      </c>
      <c r="AL276" s="10">
        <v>212.75369149918882</v>
      </c>
      <c r="AM276" s="10">
        <v>1011.6642899753787</v>
      </c>
      <c r="AN276" s="15">
        <v>1026.95134998551</v>
      </c>
      <c r="AT276" s="11"/>
      <c r="AZ276" s="94"/>
    </row>
    <row r="277" spans="2:52" s="4" customFormat="1" ht="12" customHeight="1" x14ac:dyDescent="0.2">
      <c r="B277" s="28"/>
      <c r="C277" s="38"/>
      <c r="D277" s="61">
        <f>IF(Market="DAX",$O277,IF(Market="FTSEMIB",$S277,IF(Market="IBEX",$W277,IF(Market="UK",$AA277,$AE277))))</f>
        <v>42405</v>
      </c>
      <c r="E277" s="8">
        <f>IF(Market="DAX",$P277,IF(Market="FTSEMIB",$T277,IF(Market="IBEX",$X277,IF(Market="UK",$AB277,$AF277))))</f>
        <v>4200</v>
      </c>
      <c r="F277" s="8">
        <f>IF(Market="DAX",$Q277,IF(Market="FTSEMIB",$U277,IF(Market="IBEX",$Y277,IF(Market="UK",$AC277,$AG277))))</f>
        <v>4224</v>
      </c>
      <c r="G277" s="9">
        <f t="shared" ref="G277:G279" si="21">(($F277-$E277)/$E277)</f>
        <v>5.7142857142857143E-3</v>
      </c>
      <c r="H277" s="10">
        <f t="shared" si="15"/>
        <v>205.9367266004711</v>
      </c>
      <c r="I277" s="10">
        <f t="shared" si="16"/>
        <v>60.000000000000007</v>
      </c>
      <c r="J277" s="10">
        <f t="shared" si="17"/>
        <v>65.936726600471104</v>
      </c>
      <c r="K277" s="15">
        <f t="shared" si="20"/>
        <v>354.69040161566232</v>
      </c>
      <c r="L277" s="57"/>
      <c r="M277" s="30"/>
      <c r="O277" s="61">
        <v>42408</v>
      </c>
      <c r="P277" s="72">
        <v>9266.5</v>
      </c>
      <c r="Q277" s="36">
        <v>9314</v>
      </c>
      <c r="S277" s="61">
        <v>42404</v>
      </c>
      <c r="T277" s="72">
        <v>17416</v>
      </c>
      <c r="U277" s="36">
        <v>17675</v>
      </c>
      <c r="W277" s="61">
        <v>42405</v>
      </c>
      <c r="X277" s="72">
        <v>8469.6</v>
      </c>
      <c r="Y277" s="36">
        <v>8469</v>
      </c>
      <c r="AA277" s="61">
        <v>42403</v>
      </c>
      <c r="AB277" s="72">
        <v>5862.5</v>
      </c>
      <c r="AC277" s="36">
        <v>5824.5</v>
      </c>
      <c r="AE277" s="61">
        <v>42405</v>
      </c>
      <c r="AF277" s="72">
        <v>4200</v>
      </c>
      <c r="AG277" s="36">
        <v>4224</v>
      </c>
      <c r="AI277" s="84">
        <v>42408</v>
      </c>
      <c r="AJ277" s="82">
        <v>968.62072918154195</v>
      </c>
      <c r="AK277" s="10">
        <v>212.9596802609114</v>
      </c>
      <c r="AL277" s="10">
        <v>153.2286913964123</v>
      </c>
      <c r="AM277" s="10">
        <v>589.32118998603789</v>
      </c>
      <c r="AN277" s="15">
        <v>354.69040161566232</v>
      </c>
      <c r="AT277" s="11"/>
      <c r="AZ277" s="94"/>
    </row>
    <row r="278" spans="2:52" s="4" customFormat="1" ht="12" customHeight="1" x14ac:dyDescent="0.2">
      <c r="B278" s="28"/>
      <c r="C278" s="38"/>
      <c r="D278" s="61">
        <f>IF(Market="DAX",$O278,IF(Market="FTSEMIB",$S278,IF(Market="IBEX",$W278,IF(Market="UK",$AA278,$AE278))))</f>
        <v>42404</v>
      </c>
      <c r="E278" s="8">
        <f>IF(Market="DAX",$P278,IF(Market="FTSEMIB",$T278,IF(Market="IBEX",$X278,IF(Market="UK",$AB278,$AF278))))</f>
        <v>4227.5</v>
      </c>
      <c r="F278" s="8">
        <f>IF(Market="DAX",$Q278,IF(Market="FTSEMIB",$U278,IF(Market="IBEX",$Y278,IF(Market="UK",$AC278,$AG278))))</f>
        <v>4294</v>
      </c>
      <c r="G278" s="9">
        <f t="shared" si="21"/>
        <v>1.5730337078651686E-2</v>
      </c>
      <c r="H278" s="10">
        <f t="shared" si="15"/>
        <v>406.2577538877905</v>
      </c>
      <c r="I278" s="10">
        <f t="shared" si="16"/>
        <v>60.000000000000007</v>
      </c>
      <c r="J278" s="10">
        <f t="shared" si="17"/>
        <v>266.2577538877905</v>
      </c>
      <c r="K278" s="15">
        <f t="shared" si="20"/>
        <v>288.75367501519122</v>
      </c>
      <c r="L278" s="57"/>
      <c r="M278" s="30"/>
      <c r="O278" s="61">
        <v>42405</v>
      </c>
      <c r="P278" s="72">
        <v>9394</v>
      </c>
      <c r="Q278" s="36">
        <v>9360</v>
      </c>
      <c r="S278" s="61">
        <v>42403</v>
      </c>
      <c r="T278" s="72">
        <v>17923</v>
      </c>
      <c r="U278" s="36">
        <v>17950</v>
      </c>
      <c r="W278" s="61">
        <v>42404</v>
      </c>
      <c r="X278" s="72">
        <v>8324.4</v>
      </c>
      <c r="Y278" s="36">
        <v>8442</v>
      </c>
      <c r="AA278" s="61">
        <v>42402</v>
      </c>
      <c r="AB278" s="72">
        <v>6003</v>
      </c>
      <c r="AC278" s="36">
        <v>5980.5</v>
      </c>
      <c r="AE278" s="61">
        <v>42404</v>
      </c>
      <c r="AF278" s="72">
        <v>4227.5</v>
      </c>
      <c r="AG278" s="36">
        <v>4294</v>
      </c>
      <c r="AI278" s="84">
        <v>42405</v>
      </c>
      <c r="AJ278" s="82">
        <v>823.05076918210693</v>
      </c>
      <c r="AK278" s="10">
        <v>-38.115404976177899</v>
      </c>
      <c r="AL278" s="10">
        <v>178.74703270422731</v>
      </c>
      <c r="AM278" s="10">
        <v>382.8877293876854</v>
      </c>
      <c r="AN278" s="15">
        <v>288.75367501519122</v>
      </c>
      <c r="AT278" s="11"/>
      <c r="AZ278" s="94"/>
    </row>
    <row r="279" spans="2:52" s="4" customFormat="1" ht="12" customHeight="1" x14ac:dyDescent="0.2">
      <c r="B279" s="28"/>
      <c r="C279" s="38"/>
      <c r="D279" s="61">
        <f>IF(Market="DAX",$O279,IF(Market="FTSEMIB",$S279,IF(Market="IBEX",$W279,IF(Market="UK",$AA279,$AE279))))</f>
        <v>42403</v>
      </c>
      <c r="E279" s="8">
        <f>IF(Market="DAX",$P279,IF(Market="FTSEMIB",$T279,IF(Market="IBEX",$X279,IF(Market="UK",$AB279,$AF279))))</f>
        <v>4226.5</v>
      </c>
      <c r="F279" s="8">
        <f>IF(Market="DAX",$Q279,IF(Market="FTSEMIB",$U279,IF(Market="IBEX",$Y279,IF(Market="UK",$AC279,$AG279))))</f>
        <v>4245</v>
      </c>
      <c r="G279" s="9">
        <f t="shared" si="21"/>
        <v>4.3771442091565128E-3</v>
      </c>
      <c r="H279" s="10">
        <f t="shared" si="15"/>
        <v>179.19389649788707</v>
      </c>
      <c r="I279" s="10">
        <f t="shared" si="16"/>
        <v>60.000000000000007</v>
      </c>
      <c r="J279" s="10">
        <f t="shared" si="17"/>
        <v>39.193896497887067</v>
      </c>
      <c r="K279" s="15">
        <f t="shared" si="20"/>
        <v>22.495921127400749</v>
      </c>
      <c r="L279" s="57"/>
      <c r="M279" s="30"/>
      <c r="O279" s="61">
        <v>42404</v>
      </c>
      <c r="P279" s="72">
        <v>9435</v>
      </c>
      <c r="Q279" s="36">
        <v>9602</v>
      </c>
      <c r="S279" s="61">
        <v>42402</v>
      </c>
      <c r="T279" s="72">
        <v>18482</v>
      </c>
      <c r="U279" s="36">
        <v>18455</v>
      </c>
      <c r="W279" s="61">
        <v>42403</v>
      </c>
      <c r="X279" s="72">
        <v>8517.9</v>
      </c>
      <c r="Y279" s="36">
        <v>8508</v>
      </c>
      <c r="AA279" s="61">
        <v>42401</v>
      </c>
      <c r="AB279" s="72">
        <v>6007</v>
      </c>
      <c r="AC279" s="36">
        <v>6063</v>
      </c>
      <c r="AE279" s="61">
        <v>42403</v>
      </c>
      <c r="AF279" s="72">
        <v>4226.5</v>
      </c>
      <c r="AG279" s="36">
        <v>4245</v>
      </c>
      <c r="AI279" s="84">
        <v>42404</v>
      </c>
      <c r="AJ279" s="82">
        <v>752.81380850681523</v>
      </c>
      <c r="AK279" s="10">
        <v>-25.410269984118599</v>
      </c>
      <c r="AL279" s="10">
        <v>-51.036682615629957</v>
      </c>
      <c r="AM279" s="10">
        <v>313.14178856888878</v>
      </c>
      <c r="AN279" s="15">
        <v>22.495921127400749</v>
      </c>
      <c r="AT279" s="11"/>
      <c r="AZ279" s="94"/>
    </row>
    <row r="280" spans="2:52" s="4" customFormat="1" ht="12" customHeight="1" x14ac:dyDescent="0.2">
      <c r="B280" s="28"/>
      <c r="C280" s="38"/>
      <c r="D280" s="62">
        <v>42403</v>
      </c>
      <c r="E280" s="18"/>
      <c r="F280" s="18">
        <v>9475</v>
      </c>
      <c r="G280" s="23"/>
      <c r="H280" s="24">
        <f t="shared" si="15"/>
        <v>91.651012314756841</v>
      </c>
      <c r="I280" s="24">
        <f t="shared" si="16"/>
        <v>91.651012314756841</v>
      </c>
      <c r="J280" s="24">
        <f t="shared" si="17"/>
        <v>-16.697975370486319</v>
      </c>
      <c r="K280" s="48">
        <f>$J280+$K281</f>
        <v>-16.697975370486319</v>
      </c>
      <c r="L280" s="57"/>
      <c r="M280" s="30"/>
      <c r="O280" s="62">
        <v>42403</v>
      </c>
      <c r="P280" s="73"/>
      <c r="Q280" s="37">
        <v>9475</v>
      </c>
      <c r="S280" s="62">
        <v>42401</v>
      </c>
      <c r="T280" s="73">
        <v>18604</v>
      </c>
      <c r="U280" s="37">
        <v>18660</v>
      </c>
      <c r="W280" s="62">
        <v>42402</v>
      </c>
      <c r="X280" s="73">
        <v>8778.2000000000007</v>
      </c>
      <c r="Y280" s="37">
        <v>8756</v>
      </c>
      <c r="AA280" s="62">
        <v>42398</v>
      </c>
      <c r="AB280" s="73">
        <v>5878.5</v>
      </c>
      <c r="AC280" s="37">
        <v>5881.5</v>
      </c>
      <c r="AE280" s="62">
        <v>42402</v>
      </c>
      <c r="AF280" s="73">
        <v>4283</v>
      </c>
      <c r="AG280" s="37">
        <v>4380.5</v>
      </c>
      <c r="AI280" s="85">
        <v>42403</v>
      </c>
      <c r="AJ280" s="47">
        <v>-21.459227467811161</v>
      </c>
      <c r="AK280" s="24">
        <v>-12.7051349920593</v>
      </c>
      <c r="AL280" s="24">
        <v>-25.518341307814978</v>
      </c>
      <c r="AM280" s="24">
        <v>-35.320712065555256</v>
      </c>
      <c r="AN280" s="48">
        <v>-16.697975370486319</v>
      </c>
      <c r="AT280" s="11"/>
      <c r="AZ280" s="94"/>
    </row>
    <row r="281" spans="2:52" s="4" customFormat="1" ht="15.75" customHeight="1" x14ac:dyDescent="0.2">
      <c r="B281" s="29"/>
      <c r="C281" s="34"/>
      <c r="D281" s="34"/>
      <c r="E281" s="34"/>
      <c r="F281" s="34"/>
      <c r="G281" s="34"/>
      <c r="H281" s="34"/>
      <c r="I281" s="34"/>
      <c r="J281" s="34"/>
      <c r="K281" s="33"/>
      <c r="L281" s="34"/>
      <c r="M281" s="31"/>
      <c r="S281" s="11"/>
      <c r="W281" s="11"/>
      <c r="Y281" s="5"/>
      <c r="AA281" s="11"/>
      <c r="AC281" s="5"/>
      <c r="AJ281" s="6"/>
      <c r="AK281" s="6"/>
      <c r="AL281" s="7"/>
      <c r="AM281" s="7"/>
      <c r="AN281" s="7"/>
      <c r="AT281" s="11"/>
      <c r="AZ281" s="94"/>
    </row>
    <row r="282" spans="2:52" s="4" customFormat="1" ht="12" customHeight="1" x14ac:dyDescent="0.2">
      <c r="K282" s="7"/>
      <c r="S282" s="11"/>
      <c r="W282" s="11"/>
      <c r="Y282" s="5"/>
      <c r="AA282" s="11"/>
      <c r="AC282" s="5"/>
      <c r="AJ282" s="6"/>
      <c r="AK282" s="6"/>
      <c r="AL282" s="7"/>
      <c r="AM282" s="7"/>
      <c r="AN282" s="7"/>
      <c r="AT282" s="11"/>
      <c r="AZ282" s="94"/>
    </row>
    <row r="283" spans="2:52" s="4" customFormat="1" ht="12" customHeight="1" x14ac:dyDescent="0.2">
      <c r="K283" s="7"/>
      <c r="S283" s="11"/>
      <c r="W283" s="11"/>
      <c r="Y283" s="5"/>
      <c r="AA283" s="11"/>
      <c r="AC283" s="5"/>
      <c r="AJ283" s="6"/>
      <c r="AK283" s="6"/>
      <c r="AL283" s="7"/>
      <c r="AM283" s="7"/>
      <c r="AN283" s="7"/>
      <c r="AT283" s="11"/>
      <c r="AZ283" s="94"/>
    </row>
    <row r="284" spans="2:52" s="4" customFormat="1" ht="12" customHeight="1" x14ac:dyDescent="0.2">
      <c r="K284" s="7"/>
      <c r="S284" s="11"/>
      <c r="W284" s="11"/>
      <c r="Y284" s="5"/>
      <c r="AA284" s="11"/>
      <c r="AC284" s="5"/>
      <c r="AJ284" s="6"/>
      <c r="AK284" s="6"/>
      <c r="AL284" s="7"/>
      <c r="AM284" s="7"/>
      <c r="AN284" s="7"/>
      <c r="AT284" s="11"/>
      <c r="AZ284" s="94"/>
    </row>
    <row r="285" spans="2:52" s="4" customFormat="1" ht="12" customHeight="1" x14ac:dyDescent="0.2">
      <c r="K285" s="7"/>
      <c r="S285" s="11"/>
      <c r="W285" s="11"/>
      <c r="Y285" s="5"/>
      <c r="AA285" s="11"/>
      <c r="AC285" s="5"/>
      <c r="AJ285" s="6"/>
      <c r="AK285" s="6"/>
      <c r="AL285" s="7"/>
      <c r="AM285" s="7"/>
      <c r="AN285" s="7"/>
      <c r="AT285" s="11"/>
      <c r="AZ285" s="94"/>
    </row>
    <row r="286" spans="2:52" s="4" customFormat="1" ht="12" customHeight="1" x14ac:dyDescent="0.2">
      <c r="K286" s="7"/>
      <c r="S286" s="11"/>
      <c r="W286" s="11"/>
      <c r="Y286" s="5"/>
      <c r="AA286" s="11"/>
      <c r="AC286" s="5"/>
      <c r="AJ286" s="6"/>
      <c r="AK286" s="6"/>
      <c r="AL286" s="7"/>
      <c r="AM286" s="7"/>
      <c r="AN286" s="7"/>
      <c r="AT286" s="11"/>
      <c r="AZ286" s="94"/>
    </row>
    <row r="287" spans="2:52" s="4" customFormat="1" ht="12" customHeight="1" x14ac:dyDescent="0.2">
      <c r="K287" s="7"/>
      <c r="S287" s="11"/>
      <c r="W287" s="11"/>
      <c r="Y287" s="5"/>
      <c r="AA287" s="11"/>
      <c r="AC287" s="5"/>
      <c r="AJ287" s="6"/>
      <c r="AK287" s="6"/>
      <c r="AL287" s="7"/>
      <c r="AM287" s="7"/>
      <c r="AN287" s="7"/>
      <c r="AT287" s="11"/>
      <c r="AZ287" s="94"/>
    </row>
    <row r="288" spans="2:52" s="4" customFormat="1" ht="12" customHeight="1" x14ac:dyDescent="0.2">
      <c r="K288" s="7"/>
      <c r="S288" s="11"/>
      <c r="W288" s="11"/>
      <c r="Y288" s="5"/>
      <c r="AA288" s="11"/>
      <c r="AC288" s="5"/>
      <c r="AJ288" s="6"/>
      <c r="AK288" s="6"/>
      <c r="AL288" s="7"/>
      <c r="AM288" s="7"/>
      <c r="AN288" s="7"/>
      <c r="AT288" s="11"/>
      <c r="AZ288" s="94"/>
    </row>
    <row r="289" spans="11:52" s="4" customFormat="1" ht="12" customHeight="1" x14ac:dyDescent="0.2">
      <c r="K289" s="7"/>
      <c r="S289" s="11"/>
      <c r="W289" s="11"/>
      <c r="Y289" s="5"/>
      <c r="AA289" s="11"/>
      <c r="AC289" s="5"/>
      <c r="AJ289" s="6"/>
      <c r="AK289" s="6"/>
      <c r="AL289" s="7"/>
      <c r="AM289" s="7"/>
      <c r="AN289" s="7"/>
      <c r="AT289" s="11"/>
      <c r="AZ289" s="94"/>
    </row>
    <row r="290" spans="11:52" s="4" customFormat="1" ht="12" customHeight="1" x14ac:dyDescent="0.2">
      <c r="K290" s="7"/>
      <c r="S290" s="11"/>
      <c r="W290" s="11"/>
      <c r="Y290" s="5"/>
      <c r="AA290" s="11"/>
      <c r="AC290" s="5"/>
      <c r="AJ290" s="6"/>
      <c r="AK290" s="6"/>
      <c r="AL290" s="7"/>
      <c r="AM290" s="7"/>
      <c r="AN290" s="7"/>
      <c r="AT290" s="11"/>
      <c r="AZ290" s="94"/>
    </row>
    <row r="291" spans="11:52" s="4" customFormat="1" ht="12" customHeight="1" x14ac:dyDescent="0.2">
      <c r="K291" s="7"/>
      <c r="S291" s="11"/>
      <c r="W291" s="11"/>
      <c r="Y291" s="5"/>
      <c r="AA291" s="11"/>
      <c r="AC291" s="5"/>
      <c r="AJ291" s="6"/>
      <c r="AK291" s="6"/>
      <c r="AL291" s="7"/>
      <c r="AM291" s="7"/>
      <c r="AN291" s="7"/>
      <c r="AT291" s="11"/>
      <c r="AZ291" s="94"/>
    </row>
    <row r="292" spans="11:52" s="4" customFormat="1" ht="12" customHeight="1" x14ac:dyDescent="0.2">
      <c r="K292" s="7"/>
      <c r="S292" s="11"/>
      <c r="W292" s="11"/>
      <c r="Y292" s="5"/>
      <c r="AA292" s="11"/>
      <c r="AC292" s="5"/>
      <c r="AJ292" s="6"/>
      <c r="AK292" s="6"/>
      <c r="AL292" s="7"/>
      <c r="AM292" s="7"/>
      <c r="AN292" s="7"/>
      <c r="AT292" s="11"/>
      <c r="AZ292" s="94"/>
    </row>
    <row r="293" spans="11:52" s="4" customFormat="1" ht="12" customHeight="1" x14ac:dyDescent="0.2">
      <c r="K293" s="7"/>
      <c r="S293" s="11"/>
      <c r="W293" s="11"/>
      <c r="Y293" s="5"/>
      <c r="AA293" s="11"/>
      <c r="AC293" s="5"/>
      <c r="AJ293" s="6"/>
      <c r="AK293" s="6"/>
      <c r="AL293" s="7"/>
      <c r="AM293" s="7"/>
      <c r="AN293" s="7"/>
      <c r="AT293" s="11"/>
      <c r="AZ293" s="94"/>
    </row>
    <row r="294" spans="11:52" s="4" customFormat="1" ht="12" customHeight="1" x14ac:dyDescent="0.2">
      <c r="K294" s="7"/>
      <c r="S294" s="11"/>
      <c r="W294" s="11"/>
      <c r="Y294" s="5"/>
      <c r="AA294" s="11"/>
      <c r="AC294" s="5"/>
      <c r="AJ294" s="6"/>
      <c r="AK294" s="6"/>
      <c r="AL294" s="7"/>
      <c r="AM294" s="7"/>
      <c r="AN294" s="7"/>
      <c r="AT294" s="11"/>
      <c r="AZ294" s="94"/>
    </row>
    <row r="295" spans="11:52" s="4" customFormat="1" ht="12" customHeight="1" x14ac:dyDescent="0.2">
      <c r="K295" s="7"/>
      <c r="S295" s="11"/>
      <c r="W295" s="11"/>
      <c r="Y295" s="5"/>
      <c r="AA295" s="11"/>
      <c r="AC295" s="5"/>
      <c r="AJ295" s="6"/>
      <c r="AK295" s="6"/>
      <c r="AL295" s="7"/>
      <c r="AM295" s="7"/>
      <c r="AN295" s="7"/>
      <c r="AT295" s="11"/>
      <c r="AZ295" s="94"/>
    </row>
    <row r="296" spans="11:52" s="4" customFormat="1" ht="12" customHeight="1" x14ac:dyDescent="0.2">
      <c r="K296" s="7"/>
      <c r="S296" s="11"/>
      <c r="W296" s="11"/>
      <c r="Y296" s="5"/>
      <c r="AA296" s="11"/>
      <c r="AC296" s="5"/>
      <c r="AJ296" s="6"/>
      <c r="AK296" s="6"/>
      <c r="AL296" s="7"/>
      <c r="AM296" s="7"/>
      <c r="AN296" s="7"/>
      <c r="AT296" s="11"/>
      <c r="AZ296" s="94"/>
    </row>
    <row r="297" spans="11:52" s="4" customFormat="1" ht="12" customHeight="1" x14ac:dyDescent="0.2">
      <c r="K297" s="7"/>
      <c r="S297" s="11"/>
      <c r="W297" s="11"/>
      <c r="Y297" s="5"/>
      <c r="AA297" s="11"/>
      <c r="AC297" s="5"/>
      <c r="AJ297" s="6"/>
      <c r="AK297" s="6"/>
      <c r="AL297" s="7"/>
      <c r="AM297" s="7"/>
      <c r="AN297" s="7"/>
      <c r="AT297" s="11"/>
      <c r="AZ297" s="94"/>
    </row>
    <row r="298" spans="11:52" s="4" customFormat="1" ht="12" customHeight="1" x14ac:dyDescent="0.2">
      <c r="K298" s="7"/>
      <c r="S298" s="11"/>
      <c r="W298" s="11"/>
      <c r="Y298" s="5"/>
      <c r="AA298" s="11"/>
      <c r="AC298" s="5"/>
      <c r="AJ298" s="6"/>
      <c r="AK298" s="6"/>
      <c r="AL298" s="7"/>
      <c r="AM298" s="7"/>
      <c r="AN298" s="7"/>
      <c r="AT298" s="11"/>
      <c r="AZ298" s="94"/>
    </row>
    <row r="299" spans="11:52" s="4" customFormat="1" ht="12" customHeight="1" x14ac:dyDescent="0.2">
      <c r="K299" s="7"/>
      <c r="S299" s="11"/>
      <c r="W299" s="11"/>
      <c r="Y299" s="5"/>
      <c r="AA299" s="11"/>
      <c r="AC299" s="5"/>
      <c r="AJ299" s="6"/>
      <c r="AK299" s="6"/>
      <c r="AL299" s="7"/>
      <c r="AM299" s="7"/>
      <c r="AN299" s="7"/>
      <c r="AT299" s="11"/>
      <c r="AZ299" s="94"/>
    </row>
    <row r="300" spans="11:52" s="4" customFormat="1" ht="12" customHeight="1" x14ac:dyDescent="0.2">
      <c r="K300" s="7"/>
      <c r="S300" s="11"/>
      <c r="W300" s="11"/>
      <c r="Y300" s="5"/>
      <c r="AC300" s="5"/>
      <c r="AJ300" s="6"/>
      <c r="AK300" s="6"/>
      <c r="AL300" s="7"/>
      <c r="AM300" s="7"/>
      <c r="AN300" s="7"/>
      <c r="AT300" s="11"/>
      <c r="AZ300" s="94"/>
    </row>
    <row r="301" spans="11:52" s="4" customFormat="1" ht="12" customHeight="1" x14ac:dyDescent="0.2">
      <c r="K301" s="7"/>
      <c r="W301" s="11"/>
      <c r="Y301" s="5"/>
      <c r="AC301" s="5"/>
      <c r="AJ301" s="6"/>
      <c r="AK301" s="6"/>
      <c r="AL301" s="7"/>
      <c r="AM301" s="7"/>
      <c r="AN301" s="7"/>
      <c r="AT301" s="11"/>
      <c r="AZ301" s="94"/>
    </row>
    <row r="302" spans="11:52" s="4" customFormat="1" ht="12" customHeight="1" x14ac:dyDescent="0.2">
      <c r="K302" s="7"/>
      <c r="Y302" s="5"/>
      <c r="AC302" s="5"/>
      <c r="AJ302" s="6"/>
      <c r="AK302" s="6"/>
      <c r="AL302" s="7"/>
      <c r="AM302" s="7"/>
      <c r="AN302" s="7"/>
      <c r="AT302" s="11"/>
      <c r="AZ302" s="94"/>
    </row>
    <row r="303" spans="11:52" s="4" customFormat="1" ht="12" customHeight="1" x14ac:dyDescent="0.2">
      <c r="K303" s="7"/>
      <c r="Y303" s="5"/>
      <c r="AC303" s="5"/>
      <c r="AJ303" s="6"/>
      <c r="AK303" s="6"/>
      <c r="AL303" s="7"/>
      <c r="AM303" s="7"/>
      <c r="AN303" s="7"/>
      <c r="AT303" s="11"/>
      <c r="AZ303" s="94"/>
    </row>
    <row r="304" spans="11:52" s="4" customFormat="1" ht="12" customHeight="1" x14ac:dyDescent="0.2">
      <c r="K304" s="7"/>
      <c r="Y304" s="5"/>
      <c r="AC304" s="5"/>
      <c r="AJ304" s="6"/>
      <c r="AK304" s="6"/>
      <c r="AL304" s="7"/>
      <c r="AM304" s="7"/>
      <c r="AN304" s="7"/>
      <c r="AT304" s="11"/>
      <c r="AZ304" s="94"/>
    </row>
    <row r="305" spans="11:52" s="4" customFormat="1" ht="12" customHeight="1" x14ac:dyDescent="0.2">
      <c r="K305" s="7"/>
      <c r="Y305" s="5"/>
      <c r="AC305" s="5"/>
      <c r="AJ305" s="6"/>
      <c r="AK305" s="6"/>
      <c r="AL305" s="7"/>
      <c r="AM305" s="7"/>
      <c r="AN305" s="7"/>
      <c r="AT305" s="11"/>
      <c r="AZ305" s="94"/>
    </row>
    <row r="306" spans="11:52" s="4" customFormat="1" ht="12" customHeight="1" x14ac:dyDescent="0.2">
      <c r="K306" s="7"/>
      <c r="Y306" s="5"/>
      <c r="AC306" s="5"/>
      <c r="AJ306" s="6"/>
      <c r="AK306" s="6"/>
      <c r="AL306" s="7"/>
      <c r="AM306" s="7"/>
      <c r="AN306" s="7"/>
      <c r="AT306" s="11"/>
      <c r="AZ306" s="94"/>
    </row>
    <row r="307" spans="11:52" s="4" customFormat="1" ht="12" customHeight="1" x14ac:dyDescent="0.2">
      <c r="K307" s="7"/>
      <c r="Y307" s="5"/>
      <c r="AC307" s="5"/>
      <c r="AJ307" s="6"/>
      <c r="AK307" s="6"/>
      <c r="AL307" s="7"/>
      <c r="AM307" s="7"/>
      <c r="AN307" s="7"/>
      <c r="AT307" s="11"/>
      <c r="AZ307" s="94"/>
    </row>
    <row r="308" spans="11:52" s="4" customFormat="1" ht="12" customHeight="1" x14ac:dyDescent="0.2">
      <c r="K308" s="7"/>
      <c r="Y308" s="5"/>
      <c r="AC308" s="5"/>
      <c r="AJ308" s="6"/>
      <c r="AK308" s="6"/>
      <c r="AL308" s="7"/>
      <c r="AM308" s="7"/>
      <c r="AN308" s="7"/>
      <c r="AT308" s="11"/>
      <c r="AZ308" s="94"/>
    </row>
    <row r="309" spans="11:52" s="4" customFormat="1" ht="12" customHeight="1" x14ac:dyDescent="0.2">
      <c r="K309" s="7"/>
      <c r="Y309" s="5"/>
      <c r="AC309" s="5"/>
      <c r="AJ309" s="6"/>
      <c r="AK309" s="6"/>
      <c r="AL309" s="7"/>
      <c r="AM309" s="7"/>
      <c r="AN309" s="7"/>
      <c r="AT309" s="11"/>
      <c r="AZ309" s="94"/>
    </row>
    <row r="310" spans="11:52" s="4" customFormat="1" ht="12" customHeight="1" x14ac:dyDescent="0.2">
      <c r="K310" s="7"/>
      <c r="Y310" s="5"/>
      <c r="AC310" s="5"/>
      <c r="AJ310" s="6"/>
      <c r="AK310" s="6"/>
      <c r="AL310" s="7"/>
      <c r="AM310" s="7"/>
      <c r="AN310" s="7"/>
      <c r="AT310" s="11"/>
      <c r="AZ310" s="94"/>
    </row>
    <row r="311" spans="11:52" s="4" customFormat="1" ht="12" customHeight="1" x14ac:dyDescent="0.2">
      <c r="K311" s="7"/>
      <c r="Y311" s="5"/>
      <c r="AC311" s="5"/>
      <c r="AJ311" s="6"/>
      <c r="AK311" s="6"/>
      <c r="AL311" s="7"/>
      <c r="AM311" s="7"/>
      <c r="AN311" s="7"/>
      <c r="AT311" s="11"/>
      <c r="AZ311" s="94"/>
    </row>
    <row r="312" spans="11:52" s="4" customFormat="1" ht="12" customHeight="1" x14ac:dyDescent="0.2">
      <c r="K312" s="7"/>
      <c r="Y312" s="5"/>
      <c r="AC312" s="5"/>
      <c r="AJ312" s="6"/>
      <c r="AK312" s="6"/>
      <c r="AL312" s="7"/>
      <c r="AM312" s="7"/>
      <c r="AN312" s="7"/>
      <c r="AT312" s="11"/>
      <c r="AZ312" s="94"/>
    </row>
    <row r="313" spans="11:52" s="4" customFormat="1" ht="12" customHeight="1" x14ac:dyDescent="0.2">
      <c r="K313" s="7"/>
      <c r="Y313" s="5"/>
      <c r="AC313" s="5"/>
      <c r="AJ313" s="6"/>
      <c r="AK313" s="6"/>
      <c r="AL313" s="7"/>
      <c r="AM313" s="7"/>
      <c r="AN313" s="7"/>
      <c r="AT313" s="11"/>
      <c r="AZ313" s="94"/>
    </row>
    <row r="314" spans="11:52" s="4" customFormat="1" ht="12" customHeight="1" x14ac:dyDescent="0.2">
      <c r="K314" s="7"/>
      <c r="Y314" s="5"/>
      <c r="AC314" s="5"/>
      <c r="AJ314" s="6"/>
      <c r="AK314" s="6"/>
      <c r="AL314" s="7"/>
      <c r="AM314" s="7"/>
      <c r="AN314" s="7"/>
      <c r="AT314" s="11"/>
      <c r="AZ314" s="94"/>
    </row>
    <row r="315" spans="11:52" s="4" customFormat="1" ht="12" customHeight="1" x14ac:dyDescent="0.2">
      <c r="K315" s="7"/>
      <c r="Y315" s="5"/>
      <c r="AC315" s="5"/>
      <c r="AJ315" s="6"/>
      <c r="AK315" s="6"/>
      <c r="AL315" s="7"/>
      <c r="AM315" s="7"/>
      <c r="AN315" s="7"/>
      <c r="AT315" s="11"/>
      <c r="AZ315" s="94"/>
    </row>
    <row r="316" spans="11:52" s="4" customFormat="1" ht="12" customHeight="1" x14ac:dyDescent="0.2">
      <c r="K316" s="7"/>
      <c r="Y316" s="5"/>
      <c r="AC316" s="5"/>
      <c r="AJ316" s="6"/>
      <c r="AK316" s="6"/>
      <c r="AL316" s="7"/>
      <c r="AM316" s="7"/>
      <c r="AN316" s="7"/>
      <c r="AT316" s="11"/>
      <c r="AZ316" s="94"/>
    </row>
    <row r="317" spans="11:52" s="4" customFormat="1" ht="12" customHeight="1" x14ac:dyDescent="0.2">
      <c r="K317" s="7"/>
      <c r="Y317" s="5"/>
      <c r="AC317" s="5"/>
      <c r="AJ317" s="6"/>
      <c r="AK317" s="6"/>
      <c r="AL317" s="7"/>
      <c r="AM317" s="7"/>
      <c r="AN317" s="7"/>
      <c r="AT317" s="11"/>
      <c r="AZ317" s="94"/>
    </row>
    <row r="318" spans="11:52" s="4" customFormat="1" ht="12" customHeight="1" x14ac:dyDescent="0.2">
      <c r="K318" s="7"/>
      <c r="Y318" s="5"/>
      <c r="AC318" s="5"/>
      <c r="AJ318" s="6"/>
      <c r="AK318" s="6"/>
      <c r="AL318" s="7"/>
      <c r="AM318" s="7"/>
      <c r="AN318" s="7"/>
      <c r="AT318" s="11"/>
      <c r="AZ318" s="94"/>
    </row>
    <row r="319" spans="11:52" s="4" customFormat="1" ht="12" customHeight="1" x14ac:dyDescent="0.2">
      <c r="K319" s="7"/>
      <c r="Y319" s="5"/>
      <c r="AC319" s="5"/>
      <c r="AJ319" s="6"/>
      <c r="AK319" s="6"/>
      <c r="AL319" s="7"/>
      <c r="AM319" s="7"/>
      <c r="AN319" s="7"/>
      <c r="AT319" s="11"/>
      <c r="AZ319" s="94"/>
    </row>
    <row r="320" spans="11:52" s="4" customFormat="1" ht="12" customHeight="1" x14ac:dyDescent="0.2">
      <c r="K320" s="7"/>
      <c r="Y320" s="5"/>
      <c r="AC320" s="5"/>
      <c r="AJ320" s="6"/>
      <c r="AK320" s="6"/>
      <c r="AL320" s="7"/>
      <c r="AM320" s="7"/>
      <c r="AN320" s="7"/>
      <c r="AT320" s="11"/>
      <c r="AZ320" s="94"/>
    </row>
    <row r="321" spans="11:52" s="4" customFormat="1" ht="12" customHeight="1" x14ac:dyDescent="0.2">
      <c r="K321" s="7"/>
      <c r="Y321" s="5"/>
      <c r="AC321" s="5"/>
      <c r="AJ321" s="6"/>
      <c r="AK321" s="6"/>
      <c r="AL321" s="7"/>
      <c r="AM321" s="7"/>
      <c r="AN321" s="7"/>
      <c r="AT321" s="11"/>
      <c r="AZ321" s="94"/>
    </row>
    <row r="322" spans="11:52" s="4" customFormat="1" ht="12" customHeight="1" x14ac:dyDescent="0.2">
      <c r="K322" s="7"/>
      <c r="Y322" s="5"/>
      <c r="AC322" s="5"/>
      <c r="AJ322" s="6"/>
      <c r="AK322" s="6"/>
      <c r="AL322" s="7"/>
      <c r="AM322" s="7"/>
      <c r="AN322" s="7"/>
      <c r="AT322" s="11"/>
      <c r="AZ322" s="94"/>
    </row>
    <row r="323" spans="11:52" s="4" customFormat="1" ht="12" customHeight="1" x14ac:dyDescent="0.2">
      <c r="K323" s="7"/>
      <c r="Y323" s="5"/>
      <c r="AC323" s="5"/>
      <c r="AJ323" s="6"/>
      <c r="AK323" s="6"/>
      <c r="AL323" s="7"/>
      <c r="AM323" s="7"/>
      <c r="AN323" s="7"/>
      <c r="AT323" s="11"/>
      <c r="AZ323" s="94"/>
    </row>
    <row r="324" spans="11:52" s="4" customFormat="1" ht="12" customHeight="1" x14ac:dyDescent="0.2">
      <c r="K324" s="7"/>
      <c r="Y324" s="5"/>
      <c r="AC324" s="5"/>
      <c r="AJ324" s="6"/>
      <c r="AK324" s="6"/>
      <c r="AL324" s="7"/>
      <c r="AM324" s="7"/>
      <c r="AN324" s="7"/>
      <c r="AT324" s="11"/>
      <c r="AZ324" s="94"/>
    </row>
    <row r="325" spans="11:52" s="4" customFormat="1" ht="12" customHeight="1" x14ac:dyDescent="0.2">
      <c r="K325" s="7"/>
      <c r="Y325" s="5"/>
      <c r="AC325" s="5"/>
      <c r="AJ325" s="6"/>
      <c r="AK325" s="6"/>
      <c r="AL325" s="7"/>
      <c r="AM325" s="7"/>
      <c r="AN325" s="7"/>
      <c r="AT325" s="11"/>
      <c r="AZ325" s="94"/>
    </row>
    <row r="326" spans="11:52" s="4" customFormat="1" ht="12" customHeight="1" x14ac:dyDescent="0.2">
      <c r="K326" s="7"/>
      <c r="Y326" s="5"/>
      <c r="AC326" s="5"/>
      <c r="AJ326" s="6"/>
      <c r="AK326" s="6"/>
      <c r="AL326" s="7"/>
      <c r="AM326" s="7"/>
      <c r="AN326" s="7"/>
      <c r="AT326" s="11"/>
      <c r="AZ326" s="94"/>
    </row>
    <row r="327" spans="11:52" s="4" customFormat="1" ht="12" customHeight="1" x14ac:dyDescent="0.2">
      <c r="K327" s="7"/>
      <c r="Y327" s="5"/>
      <c r="AC327" s="5"/>
      <c r="AJ327" s="6"/>
      <c r="AK327" s="6"/>
      <c r="AL327" s="7"/>
      <c r="AM327" s="7"/>
      <c r="AN327" s="7"/>
      <c r="AT327" s="11"/>
      <c r="AZ327" s="94"/>
    </row>
    <row r="328" spans="11:52" s="4" customFormat="1" ht="12" customHeight="1" x14ac:dyDescent="0.2">
      <c r="K328" s="7"/>
      <c r="Y328" s="5"/>
      <c r="AC328" s="5"/>
      <c r="AJ328" s="6"/>
      <c r="AK328" s="6"/>
      <c r="AL328" s="7"/>
      <c r="AM328" s="7"/>
      <c r="AN328" s="7"/>
      <c r="AT328" s="11"/>
      <c r="AZ328" s="94"/>
    </row>
    <row r="329" spans="11:52" s="4" customFormat="1" ht="12" customHeight="1" x14ac:dyDescent="0.2">
      <c r="K329" s="7"/>
      <c r="Y329" s="5"/>
      <c r="AC329" s="5"/>
      <c r="AJ329" s="6"/>
      <c r="AK329" s="6"/>
      <c r="AL329" s="7"/>
      <c r="AM329" s="7"/>
      <c r="AN329" s="7"/>
    </row>
    <row r="330" spans="11:52" s="4" customFormat="1" ht="12" customHeight="1" x14ac:dyDescent="0.2">
      <c r="K330" s="7"/>
      <c r="Y330" s="5"/>
      <c r="AC330" s="5"/>
      <c r="AJ330" s="6"/>
      <c r="AK330" s="6"/>
      <c r="AL330" s="7"/>
      <c r="AM330" s="7"/>
      <c r="AN330" s="7"/>
    </row>
    <row r="331" spans="11:52" s="4" customFormat="1" ht="12" customHeight="1" x14ac:dyDescent="0.2">
      <c r="K331" s="7"/>
      <c r="Y331" s="5"/>
      <c r="AC331" s="5"/>
      <c r="AJ331" s="6"/>
      <c r="AK331" s="6"/>
      <c r="AL331" s="7"/>
      <c r="AM331" s="7"/>
      <c r="AN331" s="7"/>
    </row>
    <row r="332" spans="11:52" s="4" customFormat="1" ht="12" customHeight="1" x14ac:dyDescent="0.2">
      <c r="K332" s="7"/>
      <c r="Y332" s="5"/>
      <c r="AC332" s="5"/>
      <c r="AJ332" s="6"/>
      <c r="AK332" s="6"/>
      <c r="AL332" s="7"/>
      <c r="AM332" s="7"/>
      <c r="AN332" s="7"/>
    </row>
    <row r="333" spans="11:52" s="4" customFormat="1" ht="12" customHeight="1" x14ac:dyDescent="0.2">
      <c r="K333" s="7"/>
      <c r="Y333" s="5"/>
      <c r="AC333" s="5"/>
      <c r="AJ333" s="6"/>
      <c r="AK333" s="6"/>
      <c r="AL333" s="7"/>
      <c r="AM333" s="7"/>
      <c r="AN333" s="7"/>
    </row>
    <row r="334" spans="11:52" s="4" customFormat="1" ht="12" customHeight="1" x14ac:dyDescent="0.2">
      <c r="K334" s="7"/>
      <c r="Y334" s="5"/>
      <c r="AC334" s="5"/>
      <c r="AJ334" s="6"/>
      <c r="AK334" s="6"/>
      <c r="AL334" s="7"/>
      <c r="AM334" s="7"/>
      <c r="AN334" s="7"/>
    </row>
    <row r="335" spans="11:52" s="4" customFormat="1" ht="12" customHeight="1" x14ac:dyDescent="0.2">
      <c r="K335" s="7"/>
      <c r="Y335" s="5"/>
      <c r="AC335" s="5"/>
      <c r="AJ335" s="6"/>
      <c r="AK335" s="6"/>
      <c r="AL335" s="7"/>
      <c r="AM335" s="7"/>
      <c r="AN335" s="7"/>
    </row>
    <row r="336" spans="11:52" s="4" customFormat="1" ht="12" customHeight="1" x14ac:dyDescent="0.2">
      <c r="K336" s="7"/>
      <c r="Y336" s="5"/>
      <c r="AC336" s="5"/>
      <c r="AJ336" s="6"/>
      <c r="AK336" s="6"/>
      <c r="AL336" s="7"/>
      <c r="AM336" s="7"/>
      <c r="AN336" s="7"/>
    </row>
    <row r="337" spans="11:40" s="4" customFormat="1" ht="12" customHeight="1" x14ac:dyDescent="0.2">
      <c r="K337" s="7"/>
      <c r="Y337" s="5"/>
      <c r="AC337" s="5"/>
      <c r="AJ337" s="6"/>
      <c r="AK337" s="6"/>
      <c r="AL337" s="7"/>
      <c r="AM337" s="7"/>
      <c r="AN337" s="7"/>
    </row>
    <row r="338" spans="11:40" s="4" customFormat="1" ht="12" customHeight="1" x14ac:dyDescent="0.2">
      <c r="K338" s="7"/>
      <c r="Y338" s="5"/>
      <c r="AC338" s="5"/>
      <c r="AJ338" s="6"/>
      <c r="AK338" s="6"/>
      <c r="AL338" s="7"/>
      <c r="AM338" s="7"/>
      <c r="AN338" s="7"/>
    </row>
    <row r="339" spans="11:40" s="4" customFormat="1" ht="12" customHeight="1" x14ac:dyDescent="0.2">
      <c r="K339" s="7"/>
      <c r="Y339" s="5"/>
      <c r="AC339" s="5"/>
      <c r="AJ339" s="6"/>
      <c r="AK339" s="6"/>
      <c r="AL339" s="7"/>
      <c r="AM339" s="7"/>
      <c r="AN339" s="7"/>
    </row>
    <row r="340" spans="11:40" s="4" customFormat="1" ht="12" customHeight="1" x14ac:dyDescent="0.2">
      <c r="K340" s="7"/>
      <c r="Y340" s="5"/>
      <c r="AC340" s="5"/>
      <c r="AJ340" s="6"/>
      <c r="AK340" s="6"/>
      <c r="AL340" s="7"/>
      <c r="AM340" s="7"/>
      <c r="AN340" s="7"/>
    </row>
    <row r="341" spans="11:40" s="4" customFormat="1" ht="12" customHeight="1" x14ac:dyDescent="0.2">
      <c r="K341" s="7"/>
      <c r="Y341" s="5"/>
      <c r="AC341" s="5"/>
      <c r="AJ341" s="6"/>
      <c r="AK341" s="6"/>
      <c r="AL341" s="7"/>
      <c r="AM341" s="7"/>
      <c r="AN341" s="7"/>
    </row>
    <row r="342" spans="11:40" s="4" customFormat="1" ht="12" customHeight="1" x14ac:dyDescent="0.2">
      <c r="K342" s="7"/>
      <c r="Y342" s="5"/>
      <c r="AC342" s="5"/>
      <c r="AJ342" s="6"/>
      <c r="AK342" s="6"/>
      <c r="AL342" s="7"/>
      <c r="AM342" s="7"/>
      <c r="AN342" s="7"/>
    </row>
    <row r="343" spans="11:40" s="4" customFormat="1" ht="12" customHeight="1" x14ac:dyDescent="0.2">
      <c r="K343" s="7"/>
      <c r="Y343" s="5"/>
      <c r="AC343" s="5"/>
      <c r="AJ343" s="6"/>
      <c r="AK343" s="6"/>
      <c r="AL343" s="7"/>
      <c r="AM343" s="7"/>
      <c r="AN343" s="7"/>
    </row>
    <row r="344" spans="11:40" s="4" customFormat="1" ht="12" customHeight="1" x14ac:dyDescent="0.2">
      <c r="K344" s="7"/>
      <c r="Y344" s="5"/>
      <c r="AC344" s="5"/>
      <c r="AJ344" s="6"/>
      <c r="AK344" s="6"/>
      <c r="AL344" s="7"/>
      <c r="AM344" s="7"/>
      <c r="AN344" s="7"/>
    </row>
    <row r="345" spans="11:40" s="4" customFormat="1" ht="12" customHeight="1" x14ac:dyDescent="0.2">
      <c r="K345" s="7"/>
      <c r="Y345" s="5"/>
      <c r="AC345" s="5"/>
      <c r="AJ345" s="6"/>
      <c r="AK345" s="6"/>
      <c r="AL345" s="7"/>
      <c r="AM345" s="7"/>
      <c r="AN345" s="7"/>
    </row>
    <row r="346" spans="11:40" s="4" customFormat="1" ht="12" customHeight="1" x14ac:dyDescent="0.2">
      <c r="K346" s="7"/>
      <c r="Y346" s="5"/>
      <c r="AC346" s="5"/>
      <c r="AJ346" s="6"/>
      <c r="AK346" s="6"/>
      <c r="AL346" s="7"/>
      <c r="AM346" s="7"/>
      <c r="AN346" s="7"/>
    </row>
    <row r="347" spans="11:40" s="4" customFormat="1" ht="12" customHeight="1" x14ac:dyDescent="0.2">
      <c r="K347" s="7"/>
      <c r="Y347" s="5"/>
      <c r="AC347" s="5"/>
      <c r="AJ347" s="6"/>
      <c r="AK347" s="6"/>
      <c r="AL347" s="7"/>
      <c r="AM347" s="7"/>
      <c r="AN347" s="7"/>
    </row>
    <row r="348" spans="11:40" s="4" customFormat="1" ht="12" customHeight="1" x14ac:dyDescent="0.2">
      <c r="K348" s="7"/>
      <c r="Y348" s="5"/>
      <c r="AC348" s="5"/>
      <c r="AJ348" s="6"/>
      <c r="AK348" s="6"/>
      <c r="AL348" s="7"/>
      <c r="AM348" s="7"/>
      <c r="AN348" s="7"/>
    </row>
    <row r="349" spans="11:40" s="4" customFormat="1" ht="12" customHeight="1" x14ac:dyDescent="0.2">
      <c r="K349" s="7"/>
      <c r="Y349" s="5"/>
      <c r="AC349" s="5"/>
      <c r="AJ349" s="6"/>
      <c r="AK349" s="6"/>
      <c r="AL349" s="7"/>
      <c r="AM349" s="7"/>
      <c r="AN349" s="7"/>
    </row>
    <row r="350" spans="11:40" s="4" customFormat="1" ht="12" customHeight="1" x14ac:dyDescent="0.2">
      <c r="K350" s="7"/>
      <c r="Y350" s="5"/>
      <c r="AC350" s="5"/>
      <c r="AJ350" s="6"/>
      <c r="AK350" s="6"/>
      <c r="AL350" s="7"/>
      <c r="AM350" s="7"/>
      <c r="AN350" s="7"/>
    </row>
    <row r="351" spans="11:40" s="4" customFormat="1" ht="12" customHeight="1" x14ac:dyDescent="0.2">
      <c r="K351" s="7"/>
      <c r="Y351" s="5"/>
      <c r="AC351" s="5"/>
      <c r="AJ351" s="6"/>
      <c r="AK351" s="6"/>
      <c r="AL351" s="7"/>
      <c r="AM351" s="7"/>
      <c r="AN351" s="7"/>
    </row>
    <row r="352" spans="11:40" s="4" customFormat="1" ht="12" customHeight="1" x14ac:dyDescent="0.2">
      <c r="K352" s="7"/>
      <c r="Y352" s="5"/>
      <c r="AC352" s="5"/>
      <c r="AJ352" s="6"/>
      <c r="AK352" s="6"/>
      <c r="AL352" s="7"/>
      <c r="AM352" s="7"/>
      <c r="AN352" s="7"/>
    </row>
    <row r="353" spans="11:40" s="4" customFormat="1" ht="12" customHeight="1" x14ac:dyDescent="0.2">
      <c r="K353" s="7"/>
      <c r="Y353" s="5"/>
      <c r="AC353" s="5"/>
      <c r="AJ353" s="6"/>
      <c r="AK353" s="6"/>
      <c r="AL353" s="7"/>
      <c r="AM353" s="7"/>
      <c r="AN353" s="7"/>
    </row>
    <row r="354" spans="11:40" s="4" customFormat="1" ht="12" customHeight="1" x14ac:dyDescent="0.2">
      <c r="K354" s="7"/>
      <c r="Y354" s="5"/>
      <c r="AC354" s="5"/>
      <c r="AJ354" s="6"/>
      <c r="AK354" s="6"/>
      <c r="AL354" s="7"/>
      <c r="AM354" s="7"/>
      <c r="AN354" s="7"/>
    </row>
    <row r="355" spans="11:40" s="4" customFormat="1" ht="12" customHeight="1" x14ac:dyDescent="0.2">
      <c r="K355" s="7"/>
      <c r="Y355" s="5"/>
      <c r="AC355" s="5"/>
      <c r="AJ355" s="6"/>
      <c r="AK355" s="6"/>
      <c r="AL355" s="7"/>
      <c r="AM355" s="7"/>
      <c r="AN355" s="7"/>
    </row>
    <row r="356" spans="11:40" s="4" customFormat="1" ht="12" customHeight="1" x14ac:dyDescent="0.2">
      <c r="K356" s="7"/>
      <c r="Y356" s="5"/>
      <c r="AC356" s="5"/>
      <c r="AJ356" s="6"/>
      <c r="AK356" s="6"/>
      <c r="AL356" s="7"/>
      <c r="AM356" s="7"/>
      <c r="AN356" s="7"/>
    </row>
    <row r="357" spans="11:40" s="4" customFormat="1" ht="12" customHeight="1" x14ac:dyDescent="0.2">
      <c r="K357" s="7"/>
      <c r="Y357" s="5"/>
      <c r="AC357" s="5"/>
      <c r="AJ357" s="6"/>
      <c r="AK357" s="6"/>
      <c r="AL357" s="7"/>
      <c r="AM357" s="7"/>
      <c r="AN357" s="7"/>
    </row>
    <row r="358" spans="11:40" s="4" customFormat="1" ht="12" customHeight="1" x14ac:dyDescent="0.2">
      <c r="K358" s="7"/>
      <c r="Y358" s="5"/>
      <c r="AC358" s="5"/>
      <c r="AJ358" s="6"/>
      <c r="AK358" s="6"/>
      <c r="AL358" s="7"/>
      <c r="AM358" s="7"/>
      <c r="AN358" s="7"/>
    </row>
    <row r="359" spans="11:40" s="4" customFormat="1" ht="12" customHeight="1" x14ac:dyDescent="0.2">
      <c r="K359" s="7"/>
      <c r="Y359" s="5"/>
      <c r="AC359" s="5"/>
      <c r="AJ359" s="6"/>
      <c r="AK359" s="6"/>
      <c r="AL359" s="7"/>
      <c r="AM359" s="7"/>
      <c r="AN359" s="7"/>
    </row>
    <row r="360" spans="11:40" s="4" customFormat="1" ht="12" customHeight="1" x14ac:dyDescent="0.2">
      <c r="K360" s="7"/>
      <c r="Y360" s="5"/>
      <c r="AC360" s="5"/>
      <c r="AJ360" s="6"/>
      <c r="AK360" s="6"/>
      <c r="AL360" s="7"/>
      <c r="AM360" s="7"/>
      <c r="AN360" s="7"/>
    </row>
    <row r="361" spans="11:40" s="4" customFormat="1" ht="12" customHeight="1" x14ac:dyDescent="0.2">
      <c r="K361" s="7"/>
      <c r="Y361" s="5"/>
      <c r="AC361" s="5"/>
      <c r="AJ361" s="6"/>
      <c r="AK361" s="6"/>
      <c r="AL361" s="7"/>
      <c r="AM361" s="7"/>
      <c r="AN361" s="7"/>
    </row>
    <row r="362" spans="11:40" s="4" customFormat="1" ht="12" customHeight="1" x14ac:dyDescent="0.2">
      <c r="K362" s="7"/>
      <c r="Y362" s="5"/>
      <c r="AC362" s="5"/>
      <c r="AJ362" s="6"/>
      <c r="AK362" s="6"/>
      <c r="AL362" s="7"/>
      <c r="AM362" s="7"/>
      <c r="AN362" s="7"/>
    </row>
    <row r="363" spans="11:40" s="4" customFormat="1" ht="12" customHeight="1" x14ac:dyDescent="0.2">
      <c r="K363" s="7"/>
      <c r="Y363" s="5"/>
      <c r="AC363" s="5"/>
      <c r="AJ363" s="6"/>
      <c r="AK363" s="6"/>
      <c r="AL363" s="7"/>
      <c r="AM363" s="7"/>
      <c r="AN363" s="7"/>
    </row>
    <row r="364" spans="11:40" s="4" customFormat="1" ht="12" customHeight="1" x14ac:dyDescent="0.2">
      <c r="K364" s="7"/>
      <c r="Y364" s="5"/>
      <c r="AC364" s="5"/>
      <c r="AJ364" s="6"/>
      <c r="AK364" s="6"/>
      <c r="AL364" s="7"/>
      <c r="AM364" s="7"/>
      <c r="AN364" s="7"/>
    </row>
    <row r="365" spans="11:40" s="4" customFormat="1" ht="12" customHeight="1" x14ac:dyDescent="0.2">
      <c r="K365" s="7"/>
      <c r="Y365" s="5"/>
      <c r="AC365" s="5"/>
      <c r="AJ365" s="6"/>
      <c r="AK365" s="6"/>
      <c r="AL365" s="7"/>
      <c r="AM365" s="7"/>
      <c r="AN365" s="7"/>
    </row>
    <row r="366" spans="11:40" s="4" customFormat="1" ht="12" customHeight="1" x14ac:dyDescent="0.2">
      <c r="K366" s="7"/>
      <c r="Y366" s="5"/>
      <c r="AC366" s="5"/>
      <c r="AJ366" s="6"/>
      <c r="AK366" s="6"/>
      <c r="AL366" s="7"/>
      <c r="AM366" s="7"/>
      <c r="AN366" s="7"/>
    </row>
    <row r="367" spans="11:40" s="4" customFormat="1" ht="12" customHeight="1" x14ac:dyDescent="0.2">
      <c r="K367" s="7"/>
      <c r="Y367" s="5"/>
      <c r="AC367" s="5"/>
      <c r="AJ367" s="6"/>
      <c r="AK367" s="6"/>
      <c r="AL367" s="7"/>
      <c r="AM367" s="7"/>
      <c r="AN367" s="7"/>
    </row>
    <row r="368" spans="11:40" s="4" customFormat="1" ht="12" customHeight="1" x14ac:dyDescent="0.2">
      <c r="K368" s="7"/>
      <c r="Y368" s="5"/>
      <c r="AC368" s="5"/>
      <c r="AJ368" s="6"/>
      <c r="AK368" s="6"/>
      <c r="AL368" s="7"/>
      <c r="AM368" s="7"/>
      <c r="AN368" s="7"/>
    </row>
    <row r="369" spans="11:40" s="4" customFormat="1" ht="12" customHeight="1" x14ac:dyDescent="0.2">
      <c r="K369" s="7"/>
      <c r="Y369" s="5"/>
      <c r="AC369" s="5"/>
      <c r="AJ369" s="6"/>
      <c r="AK369" s="6"/>
      <c r="AL369" s="7"/>
      <c r="AM369" s="7"/>
      <c r="AN369" s="7"/>
    </row>
    <row r="370" spans="11:40" s="4" customFormat="1" ht="12" customHeight="1" x14ac:dyDescent="0.2">
      <c r="K370" s="7"/>
      <c r="Y370" s="5"/>
      <c r="AC370" s="5"/>
      <c r="AJ370" s="6"/>
      <c r="AK370" s="6"/>
      <c r="AL370" s="7"/>
      <c r="AM370" s="7"/>
      <c r="AN370" s="7"/>
    </row>
    <row r="371" spans="11:40" s="4" customFormat="1" ht="12" customHeight="1" x14ac:dyDescent="0.2">
      <c r="K371" s="7"/>
      <c r="Y371" s="5"/>
      <c r="AC371" s="5"/>
      <c r="AJ371" s="6"/>
      <c r="AK371" s="6"/>
      <c r="AL371" s="7"/>
      <c r="AM371" s="7"/>
      <c r="AN371" s="7"/>
    </row>
    <row r="372" spans="11:40" s="4" customFormat="1" ht="12" customHeight="1" x14ac:dyDescent="0.2">
      <c r="K372" s="7"/>
      <c r="Y372" s="5"/>
      <c r="AC372" s="5"/>
      <c r="AJ372" s="6"/>
      <c r="AK372" s="6"/>
      <c r="AL372" s="7"/>
      <c r="AM372" s="7"/>
      <c r="AN372" s="7"/>
    </row>
    <row r="373" spans="11:40" s="4" customFormat="1" ht="12" customHeight="1" x14ac:dyDescent="0.2">
      <c r="K373" s="7"/>
      <c r="Y373" s="5"/>
      <c r="AC373" s="5"/>
      <c r="AJ373" s="6"/>
      <c r="AK373" s="6"/>
      <c r="AL373" s="7"/>
      <c r="AM373" s="7"/>
      <c r="AN373" s="7"/>
    </row>
    <row r="374" spans="11:40" s="4" customFormat="1" ht="12" customHeight="1" x14ac:dyDescent="0.2">
      <c r="K374" s="7"/>
      <c r="Y374" s="5"/>
      <c r="AC374" s="5"/>
      <c r="AJ374" s="6"/>
      <c r="AK374" s="6"/>
      <c r="AL374" s="7"/>
      <c r="AM374" s="7"/>
      <c r="AN374" s="7"/>
    </row>
    <row r="375" spans="11:40" s="4" customFormat="1" ht="12" customHeight="1" x14ac:dyDescent="0.2">
      <c r="K375" s="7"/>
      <c r="Y375" s="5"/>
      <c r="AC375" s="5"/>
      <c r="AJ375" s="6"/>
      <c r="AK375" s="6"/>
      <c r="AL375" s="7"/>
      <c r="AM375" s="7"/>
      <c r="AN375" s="7"/>
    </row>
    <row r="376" spans="11:40" s="4" customFormat="1" ht="12" customHeight="1" x14ac:dyDescent="0.2">
      <c r="K376" s="7"/>
      <c r="Y376" s="5"/>
      <c r="AC376" s="5"/>
      <c r="AJ376" s="6"/>
      <c r="AK376" s="6"/>
      <c r="AL376" s="7"/>
      <c r="AM376" s="7"/>
      <c r="AN376" s="7"/>
    </row>
    <row r="377" spans="11:40" s="4" customFormat="1" ht="12" customHeight="1" x14ac:dyDescent="0.2">
      <c r="K377" s="7"/>
      <c r="Y377" s="5"/>
      <c r="AC377" s="5"/>
      <c r="AJ377" s="6"/>
      <c r="AK377" s="6"/>
      <c r="AL377" s="7"/>
      <c r="AM377" s="7"/>
      <c r="AN377" s="7"/>
    </row>
    <row r="378" spans="11:40" s="4" customFormat="1" ht="12" customHeight="1" x14ac:dyDescent="0.2">
      <c r="K378" s="7"/>
      <c r="Y378" s="5"/>
      <c r="AC378" s="5"/>
      <c r="AJ378" s="6"/>
      <c r="AK378" s="6"/>
      <c r="AL378" s="7"/>
      <c r="AM378" s="7"/>
      <c r="AN378" s="7"/>
    </row>
    <row r="379" spans="11:40" s="4" customFormat="1" ht="12" customHeight="1" x14ac:dyDescent="0.2">
      <c r="K379" s="7"/>
      <c r="Y379" s="5"/>
      <c r="AC379" s="5"/>
      <c r="AJ379" s="6"/>
      <c r="AK379" s="6"/>
      <c r="AL379" s="7"/>
      <c r="AM379" s="7"/>
      <c r="AN379" s="7"/>
    </row>
    <row r="380" spans="11:40" s="4" customFormat="1" ht="12" customHeight="1" x14ac:dyDescent="0.2">
      <c r="K380" s="7"/>
      <c r="Y380" s="5"/>
      <c r="AC380" s="5"/>
      <c r="AJ380" s="6"/>
      <c r="AK380" s="6"/>
      <c r="AL380" s="7"/>
      <c r="AM380" s="7"/>
      <c r="AN380" s="7"/>
    </row>
    <row r="381" spans="11:40" s="4" customFormat="1" ht="12" customHeight="1" x14ac:dyDescent="0.2">
      <c r="K381" s="7"/>
      <c r="Y381" s="5"/>
      <c r="AC381" s="5"/>
      <c r="AJ381" s="6"/>
      <c r="AK381" s="6"/>
      <c r="AL381" s="7"/>
      <c r="AM381" s="7"/>
      <c r="AN381" s="7"/>
    </row>
    <row r="382" spans="11:40" s="4" customFormat="1" ht="12" customHeight="1" x14ac:dyDescent="0.2">
      <c r="K382" s="7"/>
      <c r="Y382" s="5"/>
      <c r="AC382" s="5"/>
      <c r="AJ382" s="6"/>
      <c r="AK382" s="6"/>
      <c r="AL382" s="7"/>
      <c r="AM382" s="7"/>
      <c r="AN382" s="7"/>
    </row>
    <row r="383" spans="11:40" s="4" customFormat="1" ht="12" customHeight="1" x14ac:dyDescent="0.2">
      <c r="K383" s="7"/>
      <c r="Y383" s="5"/>
      <c r="AC383" s="5"/>
      <c r="AJ383" s="6"/>
      <c r="AK383" s="6"/>
      <c r="AL383" s="7"/>
      <c r="AM383" s="7"/>
      <c r="AN383" s="7"/>
    </row>
    <row r="384" spans="11:40" s="4" customFormat="1" ht="12" customHeight="1" x14ac:dyDescent="0.2">
      <c r="K384" s="7"/>
      <c r="Y384" s="5"/>
      <c r="AC384" s="5"/>
      <c r="AJ384" s="6"/>
      <c r="AK384" s="6"/>
      <c r="AL384" s="7"/>
      <c r="AM384" s="7"/>
      <c r="AN384" s="7"/>
    </row>
    <row r="385" spans="11:40" s="4" customFormat="1" ht="12" customHeight="1" x14ac:dyDescent="0.2">
      <c r="K385" s="7"/>
      <c r="Y385" s="5"/>
      <c r="AC385" s="5"/>
      <c r="AJ385" s="6"/>
      <c r="AK385" s="6"/>
      <c r="AL385" s="7"/>
      <c r="AM385" s="7"/>
      <c r="AN385" s="7"/>
    </row>
    <row r="386" spans="11:40" s="4" customFormat="1" ht="12" customHeight="1" x14ac:dyDescent="0.2">
      <c r="K386" s="7"/>
      <c r="Y386" s="5"/>
      <c r="AC386" s="5"/>
      <c r="AJ386" s="6"/>
      <c r="AK386" s="6"/>
      <c r="AL386" s="7"/>
      <c r="AM386" s="7"/>
      <c r="AN386" s="7"/>
    </row>
    <row r="387" spans="11:40" s="4" customFormat="1" ht="12" customHeight="1" x14ac:dyDescent="0.2">
      <c r="K387" s="7"/>
      <c r="Y387" s="5"/>
      <c r="AC387" s="5"/>
      <c r="AJ387" s="6"/>
      <c r="AK387" s="6"/>
      <c r="AL387" s="7"/>
      <c r="AM387" s="7"/>
      <c r="AN387" s="7"/>
    </row>
    <row r="388" spans="11:40" s="4" customFormat="1" ht="12" customHeight="1" x14ac:dyDescent="0.2">
      <c r="K388" s="7"/>
      <c r="Y388" s="5"/>
      <c r="AC388" s="5"/>
      <c r="AJ388" s="6"/>
      <c r="AK388" s="6"/>
      <c r="AL388" s="7"/>
      <c r="AM388" s="7"/>
      <c r="AN388" s="7"/>
    </row>
    <row r="389" spans="11:40" s="4" customFormat="1" ht="12" customHeight="1" x14ac:dyDescent="0.2">
      <c r="K389" s="7"/>
      <c r="Y389" s="5"/>
      <c r="AC389" s="5"/>
      <c r="AJ389" s="6"/>
      <c r="AK389" s="6"/>
      <c r="AL389" s="7"/>
      <c r="AM389" s="7"/>
      <c r="AN389" s="7"/>
    </row>
    <row r="390" spans="11:40" s="4" customFormat="1" ht="12" customHeight="1" x14ac:dyDescent="0.2">
      <c r="K390" s="7"/>
      <c r="Y390" s="5"/>
      <c r="AC390" s="5"/>
      <c r="AJ390" s="6"/>
      <c r="AK390" s="6"/>
      <c r="AL390" s="7"/>
      <c r="AM390" s="7"/>
      <c r="AN390" s="7"/>
    </row>
    <row r="391" spans="11:40" s="4" customFormat="1" ht="12" customHeight="1" x14ac:dyDescent="0.2">
      <c r="K391" s="7"/>
      <c r="Y391" s="5"/>
      <c r="AC391" s="5"/>
      <c r="AJ391" s="6"/>
      <c r="AK391" s="6"/>
      <c r="AL391" s="7"/>
      <c r="AM391" s="7"/>
      <c r="AN391" s="7"/>
    </row>
    <row r="392" spans="11:40" s="4" customFormat="1" ht="12" customHeight="1" x14ac:dyDescent="0.2">
      <c r="K392" s="7"/>
      <c r="Y392" s="5"/>
      <c r="AC392" s="5"/>
      <c r="AJ392" s="6"/>
      <c r="AK392" s="6"/>
      <c r="AL392" s="7"/>
      <c r="AM392" s="7"/>
      <c r="AN392" s="7"/>
    </row>
    <row r="393" spans="11:40" s="4" customFormat="1" ht="12" customHeight="1" x14ac:dyDescent="0.2">
      <c r="K393" s="7"/>
      <c r="Y393" s="5"/>
      <c r="AC393" s="5"/>
      <c r="AJ393" s="6"/>
      <c r="AK393" s="6"/>
      <c r="AL393" s="7"/>
      <c r="AM393" s="7"/>
      <c r="AN393" s="7"/>
    </row>
    <row r="394" spans="11:40" s="4" customFormat="1" ht="12" customHeight="1" x14ac:dyDescent="0.2">
      <c r="K394" s="7"/>
      <c r="Y394" s="5"/>
      <c r="AC394" s="5"/>
      <c r="AJ394" s="6"/>
      <c r="AK394" s="6"/>
      <c r="AL394" s="7"/>
      <c r="AM394" s="7"/>
      <c r="AN394" s="7"/>
    </row>
    <row r="395" spans="11:40" s="4" customFormat="1" ht="12" customHeight="1" x14ac:dyDescent="0.2">
      <c r="K395" s="7"/>
      <c r="Y395" s="5"/>
      <c r="AC395" s="5"/>
      <c r="AJ395" s="6"/>
      <c r="AK395" s="6"/>
      <c r="AL395" s="7"/>
      <c r="AM395" s="7"/>
      <c r="AN395" s="7"/>
    </row>
    <row r="396" spans="11:40" s="4" customFormat="1" ht="12" customHeight="1" x14ac:dyDescent="0.2">
      <c r="K396" s="7"/>
      <c r="Y396" s="5"/>
      <c r="AC396" s="5"/>
      <c r="AJ396" s="6"/>
      <c r="AK396" s="6"/>
      <c r="AL396" s="7"/>
      <c r="AM396" s="7"/>
      <c r="AN396" s="7"/>
    </row>
    <row r="397" spans="11:40" s="4" customFormat="1" ht="12" customHeight="1" x14ac:dyDescent="0.2">
      <c r="K397" s="7"/>
      <c r="Y397" s="5"/>
      <c r="AC397" s="5"/>
      <c r="AJ397" s="6"/>
      <c r="AK397" s="6"/>
      <c r="AL397" s="7"/>
      <c r="AM397" s="7"/>
      <c r="AN397" s="7"/>
    </row>
    <row r="398" spans="11:40" s="4" customFormat="1" ht="12" customHeight="1" x14ac:dyDescent="0.2">
      <c r="K398" s="7"/>
      <c r="Y398" s="5"/>
      <c r="AC398" s="5"/>
      <c r="AJ398" s="6"/>
      <c r="AK398" s="6"/>
      <c r="AL398" s="7"/>
      <c r="AM398" s="7"/>
      <c r="AN398" s="7"/>
    </row>
    <row r="399" spans="11:40" s="4" customFormat="1" ht="12" customHeight="1" x14ac:dyDescent="0.2">
      <c r="K399" s="7"/>
      <c r="Y399" s="5"/>
      <c r="AC399" s="5"/>
      <c r="AJ399" s="6"/>
      <c r="AK399" s="6"/>
      <c r="AL399" s="7"/>
      <c r="AM399" s="7"/>
      <c r="AN399" s="7"/>
    </row>
    <row r="400" spans="11:40" s="4" customFormat="1" ht="12" customHeight="1" x14ac:dyDescent="0.2">
      <c r="K400" s="7"/>
      <c r="Y400" s="5"/>
      <c r="AC400" s="5"/>
      <c r="AJ400" s="6"/>
      <c r="AK400" s="6"/>
      <c r="AL400" s="7"/>
      <c r="AM400" s="7"/>
      <c r="AN400" s="7"/>
    </row>
    <row r="401" spans="11:40" s="4" customFormat="1" ht="12" customHeight="1" x14ac:dyDescent="0.2">
      <c r="K401" s="7"/>
      <c r="Y401" s="5"/>
      <c r="AC401" s="5"/>
      <c r="AJ401" s="6"/>
      <c r="AK401" s="6"/>
      <c r="AL401" s="7"/>
      <c r="AM401" s="7"/>
      <c r="AN401" s="7"/>
    </row>
    <row r="402" spans="11:40" s="4" customFormat="1" ht="12" customHeight="1" x14ac:dyDescent="0.2">
      <c r="K402" s="7"/>
      <c r="Y402" s="5"/>
      <c r="AC402" s="5"/>
      <c r="AJ402" s="6"/>
      <c r="AK402" s="6"/>
      <c r="AL402" s="7"/>
      <c r="AM402" s="7"/>
      <c r="AN402" s="7"/>
    </row>
    <row r="403" spans="11:40" s="4" customFormat="1" ht="12" customHeight="1" x14ac:dyDescent="0.2">
      <c r="K403" s="7"/>
      <c r="Y403" s="5"/>
      <c r="AC403" s="5"/>
      <c r="AJ403" s="6"/>
      <c r="AK403" s="6"/>
      <c r="AL403" s="7"/>
      <c r="AM403" s="7"/>
      <c r="AN403" s="7"/>
    </row>
    <row r="404" spans="11:40" s="4" customFormat="1" ht="12" customHeight="1" x14ac:dyDescent="0.2">
      <c r="K404" s="7"/>
      <c r="Y404" s="5"/>
      <c r="AC404" s="5"/>
      <c r="AJ404" s="6"/>
      <c r="AK404" s="6"/>
      <c r="AL404" s="7"/>
      <c r="AM404" s="7"/>
      <c r="AN404" s="7"/>
    </row>
    <row r="405" spans="11:40" s="4" customFormat="1" ht="12" customHeight="1" x14ac:dyDescent="0.2">
      <c r="K405" s="7"/>
      <c r="Y405" s="5"/>
      <c r="AC405" s="5"/>
      <c r="AJ405" s="6"/>
      <c r="AK405" s="6"/>
      <c r="AL405" s="7"/>
      <c r="AM405" s="7"/>
      <c r="AN405" s="7"/>
    </row>
    <row r="406" spans="11:40" s="4" customFormat="1" ht="12" customHeight="1" x14ac:dyDescent="0.2">
      <c r="K406" s="7"/>
      <c r="Y406" s="5"/>
      <c r="AC406" s="5"/>
      <c r="AJ406" s="6"/>
      <c r="AK406" s="6"/>
      <c r="AL406" s="7"/>
      <c r="AM406" s="7"/>
      <c r="AN406" s="7"/>
    </row>
    <row r="407" spans="11:40" s="4" customFormat="1" ht="12" customHeight="1" x14ac:dyDescent="0.2">
      <c r="K407" s="7"/>
      <c r="Y407" s="5"/>
      <c r="AC407" s="5"/>
      <c r="AJ407" s="6"/>
      <c r="AK407" s="6"/>
      <c r="AL407" s="7"/>
      <c r="AM407" s="7"/>
      <c r="AN407" s="7"/>
    </row>
    <row r="408" spans="11:40" s="4" customFormat="1" ht="12" customHeight="1" x14ac:dyDescent="0.2">
      <c r="K408" s="7"/>
      <c r="Y408" s="5"/>
      <c r="AC408" s="5"/>
      <c r="AJ408" s="6"/>
      <c r="AK408" s="6"/>
      <c r="AL408" s="7"/>
      <c r="AM408" s="7"/>
      <c r="AN408" s="7"/>
    </row>
    <row r="409" spans="11:40" s="4" customFormat="1" ht="12" customHeight="1" x14ac:dyDescent="0.2">
      <c r="K409" s="7"/>
      <c r="Y409" s="5"/>
      <c r="AC409" s="5"/>
      <c r="AJ409" s="6"/>
      <c r="AK409" s="6"/>
      <c r="AL409" s="7"/>
      <c r="AM409" s="7"/>
      <c r="AN409" s="7"/>
    </row>
    <row r="410" spans="11:40" s="4" customFormat="1" ht="12" customHeight="1" x14ac:dyDescent="0.2">
      <c r="K410" s="7"/>
      <c r="Y410" s="5"/>
      <c r="AC410" s="5"/>
      <c r="AJ410" s="6"/>
      <c r="AK410" s="6"/>
      <c r="AL410" s="7"/>
      <c r="AM410" s="7"/>
      <c r="AN410" s="7"/>
    </row>
    <row r="411" spans="11:40" s="4" customFormat="1" ht="12" customHeight="1" x14ac:dyDescent="0.2">
      <c r="K411" s="7"/>
      <c r="Y411" s="5"/>
      <c r="AC411" s="5"/>
      <c r="AJ411" s="6"/>
      <c r="AK411" s="6"/>
      <c r="AL411" s="7"/>
      <c r="AM411" s="7"/>
      <c r="AN411" s="7"/>
    </row>
    <row r="412" spans="11:40" s="4" customFormat="1" ht="12" customHeight="1" x14ac:dyDescent="0.2">
      <c r="K412" s="7"/>
      <c r="Y412" s="5"/>
      <c r="AC412" s="5"/>
      <c r="AJ412" s="6"/>
      <c r="AK412" s="6"/>
      <c r="AL412" s="7"/>
      <c r="AM412" s="7"/>
      <c r="AN412" s="7"/>
    </row>
    <row r="413" spans="11:40" s="4" customFormat="1" ht="12" customHeight="1" x14ac:dyDescent="0.2">
      <c r="K413" s="7"/>
      <c r="Y413" s="5"/>
      <c r="AC413" s="5"/>
      <c r="AJ413" s="6"/>
      <c r="AK413" s="6"/>
      <c r="AL413" s="7"/>
      <c r="AM413" s="7"/>
      <c r="AN413" s="7"/>
    </row>
    <row r="414" spans="11:40" s="4" customFormat="1" ht="12" customHeight="1" x14ac:dyDescent="0.2">
      <c r="K414" s="7"/>
      <c r="Y414" s="5"/>
      <c r="AC414" s="5"/>
      <c r="AJ414" s="6"/>
      <c r="AK414" s="6"/>
      <c r="AL414" s="7"/>
      <c r="AM414" s="7"/>
      <c r="AN414" s="7"/>
    </row>
    <row r="415" spans="11:40" s="4" customFormat="1" ht="12" customHeight="1" x14ac:dyDescent="0.2">
      <c r="K415" s="7"/>
      <c r="Y415" s="5"/>
      <c r="AC415" s="5"/>
      <c r="AJ415" s="6"/>
      <c r="AK415" s="6"/>
      <c r="AL415" s="7"/>
      <c r="AM415" s="7"/>
      <c r="AN415" s="7"/>
    </row>
    <row r="416" spans="11:40" s="4" customFormat="1" ht="12" customHeight="1" x14ac:dyDescent="0.2">
      <c r="K416" s="7"/>
      <c r="Y416" s="5"/>
      <c r="AC416" s="5"/>
      <c r="AJ416" s="6"/>
      <c r="AK416" s="6"/>
      <c r="AL416" s="7"/>
      <c r="AM416" s="7"/>
      <c r="AN416" s="7"/>
    </row>
    <row r="417" spans="11:40" s="4" customFormat="1" ht="12" customHeight="1" x14ac:dyDescent="0.2">
      <c r="K417" s="7"/>
      <c r="Y417" s="5"/>
      <c r="AC417" s="5"/>
      <c r="AJ417" s="6"/>
      <c r="AK417" s="6"/>
      <c r="AL417" s="7"/>
      <c r="AM417" s="7"/>
      <c r="AN417" s="7"/>
    </row>
    <row r="418" spans="11:40" s="4" customFormat="1" ht="12" customHeight="1" x14ac:dyDescent="0.2">
      <c r="K418" s="7"/>
      <c r="Y418" s="5"/>
      <c r="AC418" s="5"/>
      <c r="AJ418" s="6"/>
      <c r="AK418" s="6"/>
      <c r="AL418" s="7"/>
      <c r="AM418" s="7"/>
      <c r="AN418" s="7"/>
    </row>
    <row r="419" spans="11:40" s="4" customFormat="1" ht="12" customHeight="1" x14ac:dyDescent="0.2">
      <c r="K419" s="7"/>
      <c r="Y419" s="5"/>
      <c r="AC419" s="5"/>
      <c r="AJ419" s="6"/>
      <c r="AK419" s="6"/>
      <c r="AL419" s="7"/>
      <c r="AM419" s="7"/>
      <c r="AN419" s="7"/>
    </row>
    <row r="420" spans="11:40" s="4" customFormat="1" ht="12" customHeight="1" x14ac:dyDescent="0.2">
      <c r="K420" s="7"/>
      <c r="Y420" s="5"/>
      <c r="AC420" s="5"/>
      <c r="AJ420" s="6"/>
      <c r="AK420" s="6"/>
      <c r="AL420" s="7"/>
      <c r="AM420" s="7"/>
      <c r="AN420" s="7"/>
    </row>
    <row r="421" spans="11:40" s="4" customFormat="1" ht="12" customHeight="1" x14ac:dyDescent="0.2">
      <c r="K421" s="7"/>
      <c r="Y421" s="5"/>
      <c r="AC421" s="5"/>
      <c r="AJ421" s="6"/>
      <c r="AK421" s="6"/>
      <c r="AL421" s="7"/>
      <c r="AM421" s="7"/>
      <c r="AN421" s="7"/>
    </row>
    <row r="422" spans="11:40" s="4" customFormat="1" ht="12" customHeight="1" x14ac:dyDescent="0.2">
      <c r="K422" s="7"/>
      <c r="Y422" s="5"/>
      <c r="AC422" s="5"/>
      <c r="AJ422" s="6"/>
      <c r="AK422" s="6"/>
      <c r="AL422" s="7"/>
      <c r="AM422" s="7"/>
      <c r="AN422" s="7"/>
    </row>
    <row r="423" spans="11:40" s="4" customFormat="1" ht="12" customHeight="1" x14ac:dyDescent="0.2">
      <c r="K423" s="7"/>
      <c r="Y423" s="5"/>
      <c r="AC423" s="5"/>
      <c r="AJ423" s="6"/>
      <c r="AK423" s="6"/>
      <c r="AL423" s="7"/>
      <c r="AM423" s="7"/>
      <c r="AN423" s="7"/>
    </row>
    <row r="424" spans="11:40" s="4" customFormat="1" ht="12" customHeight="1" x14ac:dyDescent="0.2">
      <c r="K424" s="7"/>
      <c r="Y424" s="5"/>
      <c r="AC424" s="5"/>
      <c r="AJ424" s="6"/>
      <c r="AK424" s="6"/>
      <c r="AL424" s="7"/>
      <c r="AM424" s="7"/>
      <c r="AN424" s="7"/>
    </row>
    <row r="425" spans="11:40" s="4" customFormat="1" ht="12" customHeight="1" x14ac:dyDescent="0.2">
      <c r="K425" s="7"/>
      <c r="Y425" s="5"/>
      <c r="AC425" s="5"/>
      <c r="AJ425" s="6"/>
      <c r="AK425" s="6"/>
      <c r="AL425" s="7"/>
      <c r="AM425" s="7"/>
      <c r="AN425" s="7"/>
    </row>
    <row r="426" spans="11:40" s="4" customFormat="1" ht="12" customHeight="1" x14ac:dyDescent="0.2">
      <c r="K426" s="7"/>
      <c r="Y426" s="5"/>
      <c r="AC426" s="5"/>
      <c r="AJ426" s="6"/>
      <c r="AK426" s="6"/>
      <c r="AL426" s="7"/>
      <c r="AM426" s="7"/>
      <c r="AN426" s="7"/>
    </row>
    <row r="427" spans="11:40" s="4" customFormat="1" ht="12" customHeight="1" x14ac:dyDescent="0.2">
      <c r="K427" s="7"/>
      <c r="Y427" s="5"/>
      <c r="AC427" s="5"/>
      <c r="AJ427" s="6"/>
      <c r="AK427" s="6"/>
      <c r="AL427" s="7"/>
      <c r="AM427" s="7"/>
      <c r="AN427" s="7"/>
    </row>
    <row r="428" spans="11:40" s="4" customFormat="1" ht="12" customHeight="1" x14ac:dyDescent="0.2">
      <c r="K428" s="7"/>
      <c r="Y428" s="5"/>
      <c r="AC428" s="5"/>
      <c r="AJ428" s="6"/>
      <c r="AK428" s="6"/>
      <c r="AL428" s="7"/>
      <c r="AM428" s="7"/>
      <c r="AN428" s="7"/>
    </row>
    <row r="429" spans="11:40" s="4" customFormat="1" ht="12" customHeight="1" x14ac:dyDescent="0.2">
      <c r="K429" s="7"/>
      <c r="Y429" s="5"/>
      <c r="AC429" s="5"/>
      <c r="AJ429" s="6"/>
      <c r="AK429" s="6"/>
      <c r="AL429" s="7"/>
      <c r="AM429" s="7"/>
      <c r="AN429" s="7"/>
    </row>
    <row r="430" spans="11:40" s="4" customFormat="1" ht="12" customHeight="1" x14ac:dyDescent="0.2">
      <c r="K430" s="7"/>
      <c r="Y430" s="5"/>
      <c r="AC430" s="5"/>
      <c r="AJ430" s="6"/>
      <c r="AK430" s="6"/>
      <c r="AL430" s="7"/>
      <c r="AM430" s="7"/>
      <c r="AN430" s="7"/>
    </row>
    <row r="431" spans="11:40" s="4" customFormat="1" ht="12" customHeight="1" x14ac:dyDescent="0.2">
      <c r="K431" s="7"/>
      <c r="Y431" s="5"/>
      <c r="AC431" s="5"/>
      <c r="AJ431" s="6"/>
      <c r="AK431" s="6"/>
      <c r="AL431" s="7"/>
      <c r="AM431" s="7"/>
      <c r="AN431" s="7"/>
    </row>
    <row r="432" spans="11:40" s="4" customFormat="1" ht="12" customHeight="1" x14ac:dyDescent="0.2">
      <c r="K432" s="7"/>
      <c r="Y432" s="5"/>
      <c r="AC432" s="5"/>
      <c r="AJ432" s="6"/>
      <c r="AK432" s="6"/>
      <c r="AL432" s="7"/>
      <c r="AM432" s="7"/>
      <c r="AN432" s="7"/>
    </row>
    <row r="433" spans="11:40" s="4" customFormat="1" ht="12" customHeight="1" x14ac:dyDescent="0.2">
      <c r="K433" s="7"/>
      <c r="Y433" s="5"/>
      <c r="AC433" s="5"/>
      <c r="AJ433" s="6"/>
      <c r="AK433" s="6"/>
      <c r="AL433" s="7"/>
      <c r="AM433" s="7"/>
      <c r="AN433" s="7"/>
    </row>
    <row r="434" spans="11:40" s="4" customFormat="1" ht="12" customHeight="1" x14ac:dyDescent="0.2">
      <c r="K434" s="7"/>
      <c r="Y434" s="5"/>
      <c r="AC434" s="5"/>
      <c r="AJ434" s="6"/>
      <c r="AK434" s="6"/>
      <c r="AL434" s="7"/>
      <c r="AM434" s="7"/>
      <c r="AN434" s="7"/>
    </row>
    <row r="435" spans="11:40" s="4" customFormat="1" ht="12" customHeight="1" x14ac:dyDescent="0.2">
      <c r="K435" s="7"/>
      <c r="Y435" s="5"/>
      <c r="AC435" s="5"/>
      <c r="AJ435" s="6"/>
      <c r="AK435" s="6"/>
      <c r="AL435" s="7"/>
      <c r="AM435" s="7"/>
      <c r="AN435" s="7"/>
    </row>
    <row r="436" spans="11:40" s="4" customFormat="1" ht="12" customHeight="1" x14ac:dyDescent="0.2">
      <c r="K436" s="7"/>
      <c r="Y436" s="5"/>
      <c r="AC436" s="5"/>
      <c r="AJ436" s="6"/>
      <c r="AK436" s="6"/>
      <c r="AL436" s="7"/>
      <c r="AM436" s="7"/>
      <c r="AN436" s="7"/>
    </row>
    <row r="437" spans="11:40" s="4" customFormat="1" ht="12" customHeight="1" x14ac:dyDescent="0.2">
      <c r="K437" s="7"/>
      <c r="Y437" s="5"/>
      <c r="AC437" s="5"/>
      <c r="AJ437" s="6"/>
      <c r="AK437" s="6"/>
      <c r="AL437" s="7"/>
      <c r="AM437" s="7"/>
      <c r="AN437" s="7"/>
    </row>
    <row r="438" spans="11:40" s="4" customFormat="1" ht="12" customHeight="1" x14ac:dyDescent="0.2">
      <c r="K438" s="7"/>
      <c r="Y438" s="5"/>
      <c r="AC438" s="5"/>
      <c r="AJ438" s="6"/>
      <c r="AK438" s="6"/>
      <c r="AL438" s="7"/>
      <c r="AM438" s="7"/>
      <c r="AN438" s="7"/>
    </row>
    <row r="439" spans="11:40" s="4" customFormat="1" ht="12" customHeight="1" x14ac:dyDescent="0.2">
      <c r="K439" s="7"/>
      <c r="Y439" s="5"/>
      <c r="AC439" s="5"/>
      <c r="AJ439" s="6"/>
      <c r="AK439" s="6"/>
      <c r="AL439" s="7"/>
      <c r="AM439" s="7"/>
      <c r="AN439" s="7"/>
    </row>
    <row r="440" spans="11:40" s="4" customFormat="1" ht="12" customHeight="1" x14ac:dyDescent="0.2">
      <c r="K440" s="7"/>
      <c r="Y440" s="5"/>
      <c r="AC440" s="5"/>
      <c r="AJ440" s="6"/>
      <c r="AK440" s="6"/>
      <c r="AL440" s="7"/>
      <c r="AM440" s="7"/>
      <c r="AN440" s="7"/>
    </row>
    <row r="441" spans="11:40" s="4" customFormat="1" ht="12" customHeight="1" x14ac:dyDescent="0.2">
      <c r="K441" s="7"/>
      <c r="Y441" s="5"/>
      <c r="AC441" s="5"/>
      <c r="AJ441" s="6"/>
      <c r="AK441" s="6"/>
      <c r="AL441" s="7"/>
      <c r="AM441" s="7"/>
      <c r="AN441" s="7"/>
    </row>
    <row r="442" spans="11:40" s="4" customFormat="1" ht="12" customHeight="1" x14ac:dyDescent="0.2">
      <c r="K442" s="7"/>
      <c r="Y442" s="5"/>
      <c r="AC442" s="5"/>
      <c r="AJ442" s="6"/>
      <c r="AK442" s="6"/>
      <c r="AL442" s="7"/>
      <c r="AM442" s="7"/>
      <c r="AN442" s="7"/>
    </row>
    <row r="443" spans="11:40" s="4" customFormat="1" ht="12" customHeight="1" x14ac:dyDescent="0.2">
      <c r="K443" s="7"/>
      <c r="Y443" s="5"/>
      <c r="AC443" s="5"/>
      <c r="AJ443" s="6"/>
      <c r="AK443" s="6"/>
      <c r="AL443" s="7"/>
      <c r="AM443" s="7"/>
      <c r="AN443" s="7"/>
    </row>
    <row r="444" spans="11:40" s="4" customFormat="1" ht="12" customHeight="1" x14ac:dyDescent="0.2">
      <c r="K444" s="7"/>
      <c r="Y444" s="5"/>
      <c r="AC444" s="5"/>
      <c r="AJ444" s="6"/>
      <c r="AK444" s="6"/>
      <c r="AL444" s="7"/>
      <c r="AM444" s="7"/>
      <c r="AN444" s="7"/>
    </row>
    <row r="445" spans="11:40" s="4" customFormat="1" ht="12" customHeight="1" x14ac:dyDescent="0.2">
      <c r="K445" s="7"/>
      <c r="Y445" s="5"/>
      <c r="AC445" s="5"/>
      <c r="AJ445" s="6"/>
      <c r="AK445" s="6"/>
      <c r="AL445" s="7"/>
      <c r="AM445" s="7"/>
      <c r="AN445" s="7"/>
    </row>
    <row r="446" spans="11:40" s="4" customFormat="1" ht="12" customHeight="1" x14ac:dyDescent="0.2">
      <c r="K446" s="7"/>
      <c r="Y446" s="5"/>
      <c r="AC446" s="5"/>
      <c r="AJ446" s="6"/>
      <c r="AK446" s="6"/>
      <c r="AL446" s="7"/>
      <c r="AM446" s="7"/>
      <c r="AN446" s="7"/>
    </row>
    <row r="447" spans="11:40" s="4" customFormat="1" ht="12" customHeight="1" x14ac:dyDescent="0.2">
      <c r="K447" s="7"/>
      <c r="Y447" s="5"/>
      <c r="AC447" s="5"/>
      <c r="AJ447" s="6"/>
      <c r="AK447" s="6"/>
      <c r="AL447" s="7"/>
      <c r="AM447" s="7"/>
      <c r="AN447" s="7"/>
    </row>
    <row r="448" spans="11:40" s="4" customFormat="1" ht="12" customHeight="1" x14ac:dyDescent="0.2">
      <c r="K448" s="7"/>
      <c r="Y448" s="5"/>
      <c r="AC448" s="5"/>
      <c r="AJ448" s="6"/>
      <c r="AK448" s="6"/>
      <c r="AL448" s="7"/>
      <c r="AM448" s="7"/>
      <c r="AN448" s="7"/>
    </row>
    <row r="449" spans="11:40" s="4" customFormat="1" ht="12" customHeight="1" x14ac:dyDescent="0.2">
      <c r="K449" s="7"/>
      <c r="Y449" s="5"/>
      <c r="AC449" s="5"/>
      <c r="AJ449" s="6"/>
      <c r="AK449" s="6"/>
      <c r="AL449" s="7"/>
      <c r="AM449" s="7"/>
      <c r="AN449" s="7"/>
    </row>
    <row r="450" spans="11:40" s="4" customFormat="1" ht="12" customHeight="1" x14ac:dyDescent="0.2">
      <c r="K450" s="7"/>
      <c r="Y450" s="5"/>
      <c r="AC450" s="5"/>
      <c r="AJ450" s="6"/>
      <c r="AK450" s="6"/>
      <c r="AL450" s="7"/>
      <c r="AM450" s="7"/>
      <c r="AN450" s="7"/>
    </row>
    <row r="451" spans="11:40" s="4" customFormat="1" ht="12" customHeight="1" x14ac:dyDescent="0.2">
      <c r="K451" s="7"/>
      <c r="Y451" s="5"/>
      <c r="AC451" s="5"/>
      <c r="AJ451" s="6"/>
      <c r="AK451" s="6"/>
      <c r="AL451" s="7"/>
      <c r="AM451" s="7"/>
      <c r="AN451" s="7"/>
    </row>
    <row r="452" spans="11:40" s="4" customFormat="1" ht="12" customHeight="1" x14ac:dyDescent="0.2">
      <c r="K452" s="7"/>
      <c r="Y452" s="5"/>
      <c r="AC452" s="5"/>
      <c r="AJ452" s="6"/>
      <c r="AK452" s="6"/>
      <c r="AL452" s="7"/>
      <c r="AM452" s="7"/>
      <c r="AN452" s="7"/>
    </row>
    <row r="453" spans="11:40" s="4" customFormat="1" ht="12" customHeight="1" x14ac:dyDescent="0.2">
      <c r="K453" s="7"/>
      <c r="Y453" s="5"/>
      <c r="AC453" s="5"/>
      <c r="AJ453" s="6"/>
      <c r="AK453" s="6"/>
      <c r="AL453" s="7"/>
      <c r="AM453" s="7"/>
      <c r="AN453" s="7"/>
    </row>
    <row r="454" spans="11:40" s="4" customFormat="1" ht="12" customHeight="1" x14ac:dyDescent="0.2">
      <c r="K454" s="7"/>
      <c r="Y454" s="5"/>
      <c r="AC454" s="5"/>
      <c r="AJ454" s="6"/>
      <c r="AK454" s="6"/>
      <c r="AL454" s="7"/>
      <c r="AM454" s="7"/>
      <c r="AN454" s="7"/>
    </row>
    <row r="455" spans="11:40" s="4" customFormat="1" ht="12" customHeight="1" x14ac:dyDescent="0.2">
      <c r="K455" s="7"/>
      <c r="Y455" s="5"/>
      <c r="AC455" s="5"/>
      <c r="AJ455" s="6"/>
      <c r="AK455" s="6"/>
      <c r="AL455" s="7"/>
      <c r="AM455" s="7"/>
      <c r="AN455" s="7"/>
    </row>
    <row r="456" spans="11:40" s="4" customFormat="1" ht="12" customHeight="1" x14ac:dyDescent="0.2">
      <c r="K456" s="7"/>
      <c r="Y456" s="5"/>
      <c r="AC456" s="5"/>
      <c r="AJ456" s="6"/>
      <c r="AK456" s="6"/>
      <c r="AL456" s="7"/>
      <c r="AM456" s="7"/>
      <c r="AN456" s="7"/>
    </row>
    <row r="457" spans="11:40" s="4" customFormat="1" ht="12" customHeight="1" x14ac:dyDescent="0.2">
      <c r="K457" s="7"/>
      <c r="Y457" s="5"/>
      <c r="AC457" s="5"/>
      <c r="AJ457" s="6"/>
      <c r="AK457" s="6"/>
      <c r="AL457" s="7"/>
      <c r="AM457" s="7"/>
      <c r="AN457" s="7"/>
    </row>
    <row r="458" spans="11:40" s="4" customFormat="1" ht="12" customHeight="1" x14ac:dyDescent="0.2">
      <c r="K458" s="7"/>
      <c r="Y458" s="5"/>
      <c r="AC458" s="5"/>
      <c r="AJ458" s="6"/>
      <c r="AK458" s="6"/>
      <c r="AL458" s="7"/>
      <c r="AM458" s="7"/>
      <c r="AN458" s="7"/>
    </row>
    <row r="459" spans="11:40" s="4" customFormat="1" ht="12" customHeight="1" x14ac:dyDescent="0.2">
      <c r="K459" s="7"/>
      <c r="Y459" s="5"/>
      <c r="AC459" s="5"/>
      <c r="AJ459" s="6"/>
      <c r="AK459" s="6"/>
      <c r="AL459" s="7"/>
      <c r="AM459" s="7"/>
      <c r="AN459" s="7"/>
    </row>
    <row r="460" spans="11:40" s="4" customFormat="1" ht="12" customHeight="1" x14ac:dyDescent="0.2">
      <c r="K460" s="7"/>
      <c r="Y460" s="5"/>
      <c r="AC460" s="5"/>
      <c r="AJ460" s="6"/>
      <c r="AK460" s="6"/>
      <c r="AL460" s="7"/>
      <c r="AM460" s="7"/>
      <c r="AN460" s="7"/>
    </row>
    <row r="461" spans="11:40" s="4" customFormat="1" ht="12" customHeight="1" x14ac:dyDescent="0.2">
      <c r="K461" s="7"/>
      <c r="Y461" s="5"/>
      <c r="AC461" s="5"/>
      <c r="AJ461" s="6"/>
      <c r="AK461" s="6"/>
      <c r="AL461" s="7"/>
      <c r="AM461" s="7"/>
      <c r="AN461" s="7"/>
    </row>
    <row r="462" spans="11:40" s="4" customFormat="1" ht="12" customHeight="1" x14ac:dyDescent="0.2">
      <c r="K462" s="7"/>
      <c r="Y462" s="5"/>
      <c r="AC462" s="5"/>
      <c r="AJ462" s="6"/>
      <c r="AK462" s="6"/>
      <c r="AL462" s="7"/>
      <c r="AM462" s="7"/>
      <c r="AN462" s="7"/>
    </row>
    <row r="463" spans="11:40" s="4" customFormat="1" ht="12" customHeight="1" x14ac:dyDescent="0.2">
      <c r="K463" s="7"/>
      <c r="Y463" s="5"/>
      <c r="AC463" s="5"/>
      <c r="AJ463" s="6"/>
      <c r="AK463" s="6"/>
      <c r="AL463" s="7"/>
      <c r="AM463" s="7"/>
      <c r="AN463" s="7"/>
    </row>
    <row r="464" spans="11:40" s="4" customFormat="1" ht="12" customHeight="1" x14ac:dyDescent="0.2">
      <c r="K464" s="7"/>
      <c r="Y464" s="5"/>
      <c r="AC464" s="5"/>
      <c r="AJ464" s="6"/>
      <c r="AK464" s="6"/>
      <c r="AL464" s="7"/>
      <c r="AM464" s="7"/>
      <c r="AN464" s="7"/>
    </row>
    <row r="465" spans="11:40" s="4" customFormat="1" ht="12" customHeight="1" x14ac:dyDescent="0.2">
      <c r="K465" s="7"/>
      <c r="Y465" s="5"/>
      <c r="AC465" s="5"/>
      <c r="AJ465" s="6"/>
      <c r="AK465" s="6"/>
      <c r="AL465" s="7"/>
      <c r="AM465" s="7"/>
      <c r="AN465" s="7"/>
    </row>
    <row r="466" spans="11:40" s="4" customFormat="1" ht="12" customHeight="1" x14ac:dyDescent="0.2">
      <c r="K466" s="7"/>
      <c r="Y466" s="5"/>
      <c r="AC466" s="5"/>
      <c r="AJ466" s="6"/>
      <c r="AK466" s="6"/>
      <c r="AL466" s="7"/>
      <c r="AM466" s="7"/>
      <c r="AN466" s="7"/>
    </row>
    <row r="467" spans="11:40" s="4" customFormat="1" ht="12" customHeight="1" x14ac:dyDescent="0.2">
      <c r="K467" s="7"/>
      <c r="Y467" s="5"/>
      <c r="AC467" s="5"/>
      <c r="AJ467" s="6"/>
      <c r="AK467" s="6"/>
      <c r="AL467" s="7"/>
      <c r="AM467" s="7"/>
      <c r="AN467" s="7"/>
    </row>
    <row r="468" spans="11:40" s="4" customFormat="1" ht="12" customHeight="1" x14ac:dyDescent="0.2">
      <c r="K468" s="7"/>
      <c r="Y468" s="5"/>
      <c r="AC468" s="5"/>
      <c r="AJ468" s="6"/>
      <c r="AK468" s="6"/>
      <c r="AL468" s="7"/>
      <c r="AM468" s="7"/>
      <c r="AN468" s="7"/>
    </row>
    <row r="469" spans="11:40" s="4" customFormat="1" ht="12" customHeight="1" x14ac:dyDescent="0.2">
      <c r="K469" s="7"/>
      <c r="Y469" s="5"/>
      <c r="AC469" s="5"/>
      <c r="AJ469" s="6"/>
      <c r="AK469" s="6"/>
      <c r="AL469" s="7"/>
      <c r="AM469" s="7"/>
      <c r="AN469" s="7"/>
    </row>
    <row r="470" spans="11:40" s="4" customFormat="1" ht="12" customHeight="1" x14ac:dyDescent="0.2">
      <c r="K470" s="7"/>
      <c r="Y470" s="5"/>
      <c r="AC470" s="5"/>
      <c r="AJ470" s="6"/>
      <c r="AK470" s="6"/>
      <c r="AL470" s="7"/>
      <c r="AM470" s="7"/>
      <c r="AN470" s="7"/>
    </row>
    <row r="471" spans="11:40" s="4" customFormat="1" ht="12" customHeight="1" x14ac:dyDescent="0.2">
      <c r="K471" s="7"/>
      <c r="Y471" s="5"/>
      <c r="AC471" s="5"/>
      <c r="AJ471" s="6"/>
      <c r="AK471" s="6"/>
      <c r="AL471" s="7"/>
      <c r="AM471" s="7"/>
      <c r="AN471" s="7"/>
    </row>
    <row r="472" spans="11:40" s="4" customFormat="1" ht="12" customHeight="1" x14ac:dyDescent="0.2">
      <c r="K472" s="7"/>
      <c r="Y472" s="5"/>
      <c r="AC472" s="5"/>
      <c r="AJ472" s="6"/>
      <c r="AK472" s="6"/>
      <c r="AL472" s="7"/>
      <c r="AM472" s="7"/>
      <c r="AN472" s="7"/>
    </row>
    <row r="473" spans="11:40" s="4" customFormat="1" ht="12" customHeight="1" x14ac:dyDescent="0.2">
      <c r="K473" s="7"/>
      <c r="Y473" s="5"/>
      <c r="AC473" s="5"/>
      <c r="AJ473" s="6"/>
      <c r="AK473" s="6"/>
      <c r="AL473" s="7"/>
      <c r="AM473" s="7"/>
      <c r="AN473" s="7"/>
    </row>
    <row r="474" spans="11:40" s="4" customFormat="1" ht="12" customHeight="1" x14ac:dyDescent="0.2">
      <c r="K474" s="7"/>
      <c r="Y474" s="5"/>
      <c r="AC474" s="5"/>
      <c r="AJ474" s="6"/>
      <c r="AK474" s="6"/>
      <c r="AL474" s="7"/>
      <c r="AM474" s="7"/>
      <c r="AN474" s="7"/>
    </row>
    <row r="475" spans="11:40" s="4" customFormat="1" ht="12" customHeight="1" x14ac:dyDescent="0.2">
      <c r="K475" s="7"/>
      <c r="Y475" s="5"/>
      <c r="AC475" s="5"/>
      <c r="AJ475" s="6"/>
      <c r="AK475" s="6"/>
      <c r="AL475" s="7"/>
      <c r="AM475" s="7"/>
      <c r="AN475" s="7"/>
    </row>
    <row r="476" spans="11:40" s="4" customFormat="1" ht="12" customHeight="1" x14ac:dyDescent="0.2">
      <c r="K476" s="7"/>
      <c r="Y476" s="5"/>
      <c r="AC476" s="5"/>
      <c r="AJ476" s="6"/>
      <c r="AK476" s="6"/>
      <c r="AL476" s="7"/>
      <c r="AM476" s="7"/>
      <c r="AN476" s="7"/>
    </row>
    <row r="477" spans="11:40" s="4" customFormat="1" ht="12" customHeight="1" x14ac:dyDescent="0.2">
      <c r="K477" s="7"/>
      <c r="Y477" s="5"/>
      <c r="AC477" s="5"/>
      <c r="AJ477" s="6"/>
      <c r="AK477" s="6"/>
      <c r="AL477" s="7"/>
      <c r="AM477" s="7"/>
      <c r="AN477" s="7"/>
    </row>
    <row r="478" spans="11:40" s="4" customFormat="1" ht="12" customHeight="1" x14ac:dyDescent="0.2">
      <c r="K478" s="7"/>
      <c r="Y478" s="5"/>
      <c r="AC478" s="5"/>
      <c r="AJ478" s="6"/>
      <c r="AK478" s="6"/>
      <c r="AL478" s="7"/>
      <c r="AM478" s="7"/>
      <c r="AN478" s="7"/>
    </row>
    <row r="479" spans="11:40" s="4" customFormat="1" ht="12" customHeight="1" x14ac:dyDescent="0.2">
      <c r="K479" s="7"/>
      <c r="Y479" s="5"/>
      <c r="AC479" s="5"/>
      <c r="AJ479" s="6"/>
      <c r="AK479" s="6"/>
      <c r="AL479" s="7"/>
      <c r="AM479" s="7"/>
      <c r="AN479" s="7"/>
    </row>
    <row r="480" spans="11:40" s="4" customFormat="1" ht="12" customHeight="1" x14ac:dyDescent="0.2">
      <c r="K480" s="7"/>
      <c r="Y480" s="5"/>
      <c r="AC480" s="5"/>
      <c r="AJ480" s="6"/>
      <c r="AK480" s="6"/>
      <c r="AL480" s="7"/>
      <c r="AM480" s="7"/>
      <c r="AN480" s="7"/>
    </row>
    <row r="481" spans="11:40" s="4" customFormat="1" ht="12" customHeight="1" x14ac:dyDescent="0.2">
      <c r="K481" s="7"/>
      <c r="Y481" s="5"/>
      <c r="AC481" s="5"/>
      <c r="AJ481" s="6"/>
      <c r="AK481" s="6"/>
      <c r="AL481" s="7"/>
      <c r="AM481" s="7"/>
      <c r="AN481" s="7"/>
    </row>
    <row r="482" spans="11:40" s="4" customFormat="1" ht="12" customHeight="1" x14ac:dyDescent="0.2">
      <c r="K482" s="7"/>
      <c r="Y482" s="5"/>
      <c r="AC482" s="5"/>
      <c r="AJ482" s="6"/>
      <c r="AK482" s="6"/>
      <c r="AL482" s="7"/>
      <c r="AM482" s="7"/>
      <c r="AN482" s="7"/>
    </row>
    <row r="483" spans="11:40" s="4" customFormat="1" ht="12" customHeight="1" x14ac:dyDescent="0.2">
      <c r="K483" s="7"/>
      <c r="Y483" s="5"/>
      <c r="AC483" s="5"/>
      <c r="AJ483" s="6"/>
      <c r="AK483" s="6"/>
      <c r="AL483" s="7"/>
      <c r="AM483" s="7"/>
      <c r="AN483" s="7"/>
    </row>
    <row r="484" spans="11:40" s="4" customFormat="1" ht="12" customHeight="1" x14ac:dyDescent="0.2">
      <c r="K484" s="7"/>
      <c r="Y484" s="5"/>
      <c r="AC484" s="5"/>
      <c r="AJ484" s="6"/>
      <c r="AK484" s="6"/>
      <c r="AL484" s="7"/>
      <c r="AM484" s="7"/>
      <c r="AN484" s="7"/>
    </row>
    <row r="485" spans="11:40" s="4" customFormat="1" ht="12" customHeight="1" x14ac:dyDescent="0.2">
      <c r="K485" s="7"/>
      <c r="Y485" s="5"/>
      <c r="AC485" s="5"/>
      <c r="AJ485" s="6"/>
      <c r="AK485" s="6"/>
      <c r="AL485" s="7"/>
      <c r="AM485" s="7"/>
      <c r="AN485" s="7"/>
    </row>
    <row r="486" spans="11:40" s="4" customFormat="1" ht="12" customHeight="1" x14ac:dyDescent="0.2">
      <c r="K486" s="7"/>
      <c r="Y486" s="5"/>
      <c r="AC486" s="5"/>
      <c r="AJ486" s="6"/>
      <c r="AK486" s="6"/>
      <c r="AL486" s="7"/>
      <c r="AM486" s="7"/>
      <c r="AN486" s="7"/>
    </row>
    <row r="487" spans="11:40" s="4" customFormat="1" ht="12" customHeight="1" x14ac:dyDescent="0.2">
      <c r="K487" s="7"/>
      <c r="Y487" s="5"/>
      <c r="AC487" s="5"/>
      <c r="AJ487" s="6"/>
      <c r="AK487" s="6"/>
      <c r="AL487" s="7"/>
      <c r="AM487" s="7"/>
      <c r="AN487" s="7"/>
    </row>
    <row r="488" spans="11:40" s="4" customFormat="1" ht="12" customHeight="1" x14ac:dyDescent="0.2">
      <c r="K488" s="7"/>
      <c r="Y488" s="5"/>
      <c r="AC488" s="5"/>
      <c r="AJ488" s="6"/>
      <c r="AK488" s="6"/>
      <c r="AL488" s="7"/>
      <c r="AM488" s="7"/>
      <c r="AN488" s="7"/>
    </row>
    <row r="489" spans="11:40" s="4" customFormat="1" ht="12" customHeight="1" x14ac:dyDescent="0.2">
      <c r="K489" s="7"/>
      <c r="Y489" s="5"/>
      <c r="AC489" s="5"/>
      <c r="AJ489" s="6"/>
      <c r="AK489" s="6"/>
      <c r="AL489" s="7"/>
      <c r="AM489" s="7"/>
      <c r="AN489" s="7"/>
    </row>
    <row r="490" spans="11:40" s="4" customFormat="1" ht="12" customHeight="1" x14ac:dyDescent="0.2">
      <c r="K490" s="7"/>
      <c r="Y490" s="5"/>
      <c r="AC490" s="5"/>
      <c r="AJ490" s="6"/>
      <c r="AK490" s="6"/>
      <c r="AL490" s="7"/>
      <c r="AM490" s="7"/>
      <c r="AN490" s="7"/>
    </row>
    <row r="491" spans="11:40" s="4" customFormat="1" ht="12" customHeight="1" x14ac:dyDescent="0.2">
      <c r="K491" s="7"/>
      <c r="Y491" s="5"/>
      <c r="AC491" s="5"/>
      <c r="AJ491" s="6"/>
      <c r="AK491" s="6"/>
      <c r="AL491" s="7"/>
      <c r="AM491" s="7"/>
      <c r="AN491" s="7"/>
    </row>
    <row r="492" spans="11:40" s="4" customFormat="1" ht="12" customHeight="1" x14ac:dyDescent="0.2">
      <c r="K492" s="7"/>
      <c r="Y492" s="5"/>
      <c r="AC492" s="5"/>
      <c r="AJ492" s="6"/>
      <c r="AK492" s="6"/>
      <c r="AL492" s="7"/>
      <c r="AM492" s="7"/>
      <c r="AN492" s="7"/>
    </row>
    <row r="493" spans="11:40" s="4" customFormat="1" ht="12" customHeight="1" x14ac:dyDescent="0.2">
      <c r="K493" s="7"/>
      <c r="Y493" s="5"/>
      <c r="AC493" s="5"/>
      <c r="AJ493" s="6"/>
      <c r="AK493" s="6"/>
      <c r="AL493" s="7"/>
      <c r="AM493" s="7"/>
      <c r="AN493" s="7"/>
    </row>
    <row r="494" spans="11:40" s="4" customFormat="1" ht="12" customHeight="1" x14ac:dyDescent="0.2">
      <c r="K494" s="7"/>
      <c r="Y494" s="5"/>
      <c r="AC494" s="5"/>
      <c r="AJ494" s="6"/>
      <c r="AK494" s="6"/>
      <c r="AL494" s="7"/>
      <c r="AM494" s="7"/>
      <c r="AN494" s="7"/>
    </row>
    <row r="495" spans="11:40" s="4" customFormat="1" ht="12" customHeight="1" x14ac:dyDescent="0.2">
      <c r="K495" s="7"/>
      <c r="Y495" s="5"/>
      <c r="AC495" s="5"/>
      <c r="AJ495" s="6"/>
      <c r="AK495" s="6"/>
      <c r="AL495" s="7"/>
      <c r="AM495" s="7"/>
      <c r="AN495" s="7"/>
    </row>
    <row r="496" spans="11:40" s="4" customFormat="1" ht="12" customHeight="1" x14ac:dyDescent="0.2">
      <c r="K496" s="7"/>
      <c r="Y496" s="5"/>
      <c r="AC496" s="5"/>
      <c r="AJ496" s="6"/>
      <c r="AK496" s="6"/>
      <c r="AL496" s="7"/>
      <c r="AM496" s="7"/>
      <c r="AN496" s="7"/>
    </row>
    <row r="497" spans="11:40" s="4" customFormat="1" ht="12" customHeight="1" x14ac:dyDescent="0.2">
      <c r="K497" s="7"/>
      <c r="Y497" s="5"/>
      <c r="AC497" s="5"/>
      <c r="AJ497" s="6"/>
      <c r="AK497" s="6"/>
      <c r="AL497" s="7"/>
      <c r="AM497" s="7"/>
      <c r="AN497" s="7"/>
    </row>
    <row r="498" spans="11:40" s="4" customFormat="1" ht="12" customHeight="1" x14ac:dyDescent="0.2">
      <c r="K498" s="7"/>
      <c r="Y498" s="5"/>
      <c r="AC498" s="5"/>
      <c r="AJ498" s="6"/>
      <c r="AK498" s="6"/>
      <c r="AL498" s="7"/>
      <c r="AM498" s="7"/>
      <c r="AN498" s="7"/>
    </row>
    <row r="499" spans="11:40" s="4" customFormat="1" ht="12" customHeight="1" x14ac:dyDescent="0.2">
      <c r="K499" s="7"/>
      <c r="Y499" s="5"/>
      <c r="AC499" s="5"/>
      <c r="AJ499" s="6"/>
      <c r="AK499" s="6"/>
      <c r="AL499" s="7"/>
      <c r="AM499" s="7"/>
      <c r="AN499" s="7"/>
    </row>
    <row r="500" spans="11:40" s="4" customFormat="1" ht="12" customHeight="1" x14ac:dyDescent="0.2">
      <c r="K500" s="7"/>
      <c r="Y500" s="5"/>
      <c r="AC500" s="5"/>
      <c r="AJ500" s="6"/>
      <c r="AK500" s="6"/>
      <c r="AL500" s="7"/>
      <c r="AM500" s="7"/>
      <c r="AN500" s="7"/>
    </row>
    <row r="501" spans="11:40" s="4" customFormat="1" ht="12" customHeight="1" x14ac:dyDescent="0.2">
      <c r="K501" s="7"/>
      <c r="Y501" s="5"/>
      <c r="AC501" s="5"/>
      <c r="AJ501" s="6"/>
      <c r="AK501" s="6"/>
      <c r="AL501" s="7"/>
      <c r="AM501" s="7"/>
      <c r="AN501" s="7"/>
    </row>
    <row r="502" spans="11:40" s="4" customFormat="1" ht="12" customHeight="1" x14ac:dyDescent="0.2">
      <c r="K502" s="7"/>
      <c r="Y502" s="5"/>
      <c r="AC502" s="5"/>
      <c r="AJ502" s="6"/>
      <c r="AK502" s="6"/>
      <c r="AL502" s="7"/>
      <c r="AM502" s="7"/>
      <c r="AN502" s="7"/>
    </row>
    <row r="503" spans="11:40" s="4" customFormat="1" ht="12" customHeight="1" x14ac:dyDescent="0.2">
      <c r="K503" s="7"/>
      <c r="Y503" s="5"/>
      <c r="AC503" s="5"/>
      <c r="AJ503" s="6"/>
      <c r="AK503" s="6"/>
      <c r="AL503" s="7"/>
      <c r="AM503" s="7"/>
      <c r="AN503" s="7"/>
    </row>
    <row r="504" spans="11:40" s="4" customFormat="1" ht="12" customHeight="1" x14ac:dyDescent="0.2">
      <c r="K504" s="7"/>
      <c r="Y504" s="5"/>
      <c r="AC504" s="5"/>
      <c r="AJ504" s="6"/>
      <c r="AK504" s="6"/>
      <c r="AL504" s="7"/>
      <c r="AM504" s="7"/>
      <c r="AN504" s="7"/>
    </row>
    <row r="505" spans="11:40" s="4" customFormat="1" ht="12" customHeight="1" x14ac:dyDescent="0.2">
      <c r="K505" s="7"/>
      <c r="Y505" s="5"/>
      <c r="AC505" s="5"/>
      <c r="AJ505" s="6"/>
      <c r="AK505" s="6"/>
      <c r="AL505" s="7"/>
      <c r="AM505" s="7"/>
      <c r="AN505" s="7"/>
    </row>
    <row r="506" spans="11:40" s="4" customFormat="1" ht="12" customHeight="1" x14ac:dyDescent="0.2">
      <c r="K506" s="7"/>
      <c r="Y506" s="5"/>
      <c r="AC506" s="5"/>
      <c r="AJ506" s="6"/>
      <c r="AK506" s="6"/>
      <c r="AL506" s="7"/>
      <c r="AM506" s="7"/>
      <c r="AN506" s="7"/>
    </row>
    <row r="507" spans="11:40" s="4" customFormat="1" ht="12" customHeight="1" x14ac:dyDescent="0.2">
      <c r="K507" s="7"/>
      <c r="Y507" s="5"/>
      <c r="AC507" s="5"/>
      <c r="AJ507" s="6"/>
      <c r="AK507" s="6"/>
      <c r="AL507" s="7"/>
      <c r="AM507" s="7"/>
      <c r="AN507" s="7"/>
    </row>
    <row r="508" spans="11:40" s="4" customFormat="1" ht="12" customHeight="1" x14ac:dyDescent="0.2">
      <c r="K508" s="7"/>
      <c r="Y508" s="5"/>
      <c r="AC508" s="5"/>
      <c r="AJ508" s="6"/>
      <c r="AK508" s="6"/>
      <c r="AL508" s="7"/>
      <c r="AM508" s="7"/>
      <c r="AN508" s="7"/>
    </row>
    <row r="509" spans="11:40" s="4" customFormat="1" ht="12" customHeight="1" x14ac:dyDescent="0.2">
      <c r="K509" s="7"/>
      <c r="Y509" s="5"/>
      <c r="AC509" s="5"/>
      <c r="AJ509" s="6"/>
      <c r="AK509" s="6"/>
      <c r="AL509" s="7"/>
      <c r="AM509" s="7"/>
      <c r="AN509" s="7"/>
    </row>
    <row r="510" spans="11:40" s="4" customFormat="1" ht="12" customHeight="1" x14ac:dyDescent="0.2">
      <c r="K510" s="7"/>
      <c r="Y510" s="5"/>
      <c r="AC510" s="5"/>
      <c r="AJ510" s="6"/>
      <c r="AK510" s="6"/>
      <c r="AL510" s="7"/>
      <c r="AM510" s="7"/>
      <c r="AN510" s="7"/>
    </row>
    <row r="511" spans="11:40" s="4" customFormat="1" ht="12" customHeight="1" x14ac:dyDescent="0.2">
      <c r="K511" s="7"/>
      <c r="Y511" s="5"/>
      <c r="AC511" s="5"/>
      <c r="AJ511" s="6"/>
      <c r="AK511" s="6"/>
      <c r="AL511" s="7"/>
      <c r="AM511" s="7"/>
      <c r="AN511" s="7"/>
    </row>
    <row r="512" spans="11:40" s="4" customFormat="1" ht="12" customHeight="1" x14ac:dyDescent="0.2">
      <c r="K512" s="7"/>
      <c r="Y512" s="5"/>
      <c r="AC512" s="5"/>
      <c r="AJ512" s="6"/>
      <c r="AK512" s="6"/>
      <c r="AL512" s="7"/>
      <c r="AM512" s="7"/>
      <c r="AN512" s="7"/>
    </row>
    <row r="513" spans="11:40" s="4" customFormat="1" ht="12" customHeight="1" x14ac:dyDescent="0.2">
      <c r="K513" s="7"/>
      <c r="Y513" s="5"/>
      <c r="AC513" s="5"/>
      <c r="AJ513" s="6"/>
      <c r="AK513" s="6"/>
      <c r="AL513" s="7"/>
      <c r="AM513" s="7"/>
      <c r="AN513" s="7"/>
    </row>
    <row r="514" spans="11:40" s="4" customFormat="1" ht="12" customHeight="1" x14ac:dyDescent="0.2">
      <c r="K514" s="7"/>
      <c r="Y514" s="5"/>
      <c r="AC514" s="5"/>
      <c r="AJ514" s="6"/>
      <c r="AK514" s="6"/>
      <c r="AL514" s="7"/>
      <c r="AM514" s="7"/>
      <c r="AN514" s="7"/>
    </row>
    <row r="515" spans="11:40" s="4" customFormat="1" ht="12" customHeight="1" x14ac:dyDescent="0.2">
      <c r="K515" s="7"/>
      <c r="Y515" s="5"/>
      <c r="AC515" s="5"/>
      <c r="AJ515" s="6"/>
      <c r="AK515" s="6"/>
      <c r="AL515" s="7"/>
      <c r="AM515" s="7"/>
      <c r="AN515" s="7"/>
    </row>
    <row r="516" spans="11:40" s="4" customFormat="1" ht="12" customHeight="1" x14ac:dyDescent="0.2">
      <c r="K516" s="7"/>
      <c r="Y516" s="5"/>
      <c r="AC516" s="5"/>
      <c r="AJ516" s="6"/>
      <c r="AK516" s="6"/>
      <c r="AL516" s="7"/>
      <c r="AM516" s="7"/>
      <c r="AN516" s="7"/>
    </row>
    <row r="517" spans="11:40" s="4" customFormat="1" ht="12" customHeight="1" x14ac:dyDescent="0.2">
      <c r="K517" s="7"/>
      <c r="Y517" s="5"/>
      <c r="AC517" s="5"/>
      <c r="AJ517" s="6"/>
      <c r="AK517" s="6"/>
      <c r="AL517" s="7"/>
      <c r="AM517" s="7"/>
      <c r="AN517" s="7"/>
    </row>
    <row r="518" spans="11:40" s="4" customFormat="1" ht="12" customHeight="1" x14ac:dyDescent="0.2">
      <c r="K518" s="7"/>
      <c r="Y518" s="5"/>
      <c r="AC518" s="5"/>
      <c r="AJ518" s="6"/>
      <c r="AK518" s="6"/>
      <c r="AL518" s="7"/>
      <c r="AM518" s="7"/>
      <c r="AN518" s="7"/>
    </row>
    <row r="519" spans="11:40" s="4" customFormat="1" ht="12" customHeight="1" x14ac:dyDescent="0.2">
      <c r="K519" s="7"/>
      <c r="Y519" s="5"/>
      <c r="AC519" s="5"/>
      <c r="AJ519" s="6"/>
      <c r="AK519" s="6"/>
      <c r="AL519" s="7"/>
      <c r="AM519" s="7"/>
      <c r="AN519" s="7"/>
    </row>
    <row r="520" spans="11:40" s="4" customFormat="1" ht="12" customHeight="1" x14ac:dyDescent="0.2">
      <c r="K520" s="7"/>
      <c r="Y520" s="5"/>
      <c r="AC520" s="5"/>
      <c r="AJ520" s="6"/>
      <c r="AK520" s="6"/>
      <c r="AL520" s="7"/>
      <c r="AM520" s="7"/>
      <c r="AN520" s="7"/>
    </row>
    <row r="521" spans="11:40" s="4" customFormat="1" ht="12" customHeight="1" x14ac:dyDescent="0.2">
      <c r="K521" s="7"/>
      <c r="Y521" s="5"/>
      <c r="AC521" s="5"/>
      <c r="AJ521" s="6"/>
      <c r="AK521" s="6"/>
      <c r="AL521" s="7"/>
      <c r="AM521" s="7"/>
      <c r="AN521" s="7"/>
    </row>
    <row r="522" spans="11:40" s="4" customFormat="1" ht="12" customHeight="1" x14ac:dyDescent="0.2">
      <c r="K522" s="7"/>
      <c r="Y522" s="5"/>
      <c r="AC522" s="5"/>
      <c r="AJ522" s="6"/>
      <c r="AK522" s="6"/>
      <c r="AL522" s="7"/>
      <c r="AM522" s="7"/>
      <c r="AN522" s="7"/>
    </row>
    <row r="523" spans="11:40" s="4" customFormat="1" ht="12" customHeight="1" x14ac:dyDescent="0.2">
      <c r="K523" s="7"/>
      <c r="Y523" s="5"/>
      <c r="AC523" s="5"/>
      <c r="AJ523" s="6"/>
      <c r="AK523" s="6"/>
      <c r="AL523" s="7"/>
      <c r="AM523" s="7"/>
      <c r="AN523" s="7"/>
    </row>
    <row r="524" spans="11:40" s="4" customFormat="1" ht="12" customHeight="1" x14ac:dyDescent="0.2">
      <c r="K524" s="7"/>
      <c r="Y524" s="5"/>
      <c r="AC524" s="5"/>
      <c r="AJ524" s="6"/>
      <c r="AK524" s="6"/>
      <c r="AL524" s="7"/>
      <c r="AM524" s="7"/>
      <c r="AN524" s="7"/>
    </row>
    <row r="525" spans="11:40" s="4" customFormat="1" ht="12" customHeight="1" x14ac:dyDescent="0.2">
      <c r="K525" s="7"/>
      <c r="Y525" s="5"/>
      <c r="AC525" s="5"/>
      <c r="AJ525" s="6"/>
      <c r="AK525" s="6"/>
      <c r="AL525" s="7"/>
      <c r="AM525" s="7"/>
      <c r="AN525" s="7"/>
    </row>
    <row r="526" spans="11:40" s="4" customFormat="1" ht="12" customHeight="1" x14ac:dyDescent="0.2">
      <c r="K526" s="7"/>
      <c r="Y526" s="5"/>
      <c r="AC526" s="5"/>
      <c r="AJ526" s="6"/>
      <c r="AK526" s="6"/>
      <c r="AL526" s="7"/>
      <c r="AM526" s="7"/>
      <c r="AN526" s="7"/>
    </row>
    <row r="527" spans="11:40" s="4" customFormat="1" ht="12" customHeight="1" x14ac:dyDescent="0.2">
      <c r="K527" s="7"/>
      <c r="Y527" s="5"/>
      <c r="AC527" s="5"/>
      <c r="AJ527" s="6"/>
      <c r="AK527" s="6"/>
      <c r="AL527" s="7"/>
      <c r="AM527" s="7"/>
      <c r="AN527" s="7"/>
    </row>
    <row r="528" spans="11:40" s="4" customFormat="1" ht="12" customHeight="1" x14ac:dyDescent="0.2">
      <c r="K528" s="7"/>
      <c r="Y528" s="5"/>
      <c r="AC528" s="5"/>
      <c r="AJ528" s="6"/>
      <c r="AK528" s="6"/>
      <c r="AL528" s="7"/>
      <c r="AM528" s="7"/>
      <c r="AN528" s="7"/>
    </row>
    <row r="529" spans="11:40" s="4" customFormat="1" ht="12" customHeight="1" x14ac:dyDescent="0.2">
      <c r="K529" s="7"/>
      <c r="Y529" s="5"/>
      <c r="AC529" s="5"/>
      <c r="AJ529" s="6"/>
      <c r="AK529" s="6"/>
      <c r="AL529" s="7"/>
      <c r="AM529" s="7"/>
      <c r="AN529" s="7"/>
    </row>
    <row r="530" spans="11:40" s="4" customFormat="1" ht="12" customHeight="1" x14ac:dyDescent="0.2">
      <c r="K530" s="7"/>
      <c r="Y530" s="5"/>
      <c r="AC530" s="5"/>
      <c r="AJ530" s="6"/>
      <c r="AK530" s="6"/>
      <c r="AL530" s="7"/>
      <c r="AM530" s="7"/>
      <c r="AN530" s="7"/>
    </row>
    <row r="531" spans="11:40" s="4" customFormat="1" ht="12" customHeight="1" x14ac:dyDescent="0.2">
      <c r="K531" s="7"/>
      <c r="Y531" s="5"/>
      <c r="AC531" s="5"/>
      <c r="AJ531" s="6"/>
      <c r="AK531" s="6"/>
      <c r="AL531" s="7"/>
      <c r="AM531" s="7"/>
      <c r="AN531" s="7"/>
    </row>
    <row r="532" spans="11:40" s="4" customFormat="1" ht="12" customHeight="1" x14ac:dyDescent="0.2">
      <c r="K532" s="7"/>
      <c r="Y532" s="5"/>
      <c r="AC532" s="5"/>
      <c r="AJ532" s="6"/>
      <c r="AK532" s="6"/>
      <c r="AL532" s="7"/>
      <c r="AM532" s="7"/>
      <c r="AN532" s="7"/>
    </row>
    <row r="533" spans="11:40" s="4" customFormat="1" ht="12" customHeight="1" x14ac:dyDescent="0.2">
      <c r="K533" s="7"/>
      <c r="Y533" s="5"/>
      <c r="AC533" s="5"/>
      <c r="AJ533" s="6"/>
      <c r="AK533" s="6"/>
      <c r="AL533" s="7"/>
      <c r="AM533" s="7"/>
      <c r="AN533" s="7"/>
    </row>
    <row r="534" spans="11:40" s="4" customFormat="1" ht="12" customHeight="1" x14ac:dyDescent="0.2">
      <c r="K534" s="7"/>
      <c r="Y534" s="5"/>
      <c r="AC534" s="5"/>
      <c r="AJ534" s="6"/>
      <c r="AK534" s="6"/>
      <c r="AL534" s="7"/>
      <c r="AM534" s="7"/>
      <c r="AN534" s="7"/>
    </row>
    <row r="535" spans="11:40" s="4" customFormat="1" ht="12" customHeight="1" x14ac:dyDescent="0.2">
      <c r="K535" s="7"/>
      <c r="Y535" s="5"/>
      <c r="AC535" s="5"/>
      <c r="AJ535" s="6"/>
      <c r="AK535" s="6"/>
      <c r="AL535" s="7"/>
      <c r="AM535" s="7"/>
      <c r="AN535" s="7"/>
    </row>
    <row r="536" spans="11:40" s="4" customFormat="1" ht="12" customHeight="1" x14ac:dyDescent="0.2">
      <c r="K536" s="7"/>
      <c r="Y536" s="5"/>
      <c r="AC536" s="5"/>
      <c r="AJ536" s="6"/>
      <c r="AK536" s="6"/>
      <c r="AL536" s="7"/>
      <c r="AM536" s="7"/>
      <c r="AN536" s="7"/>
    </row>
    <row r="537" spans="11:40" s="4" customFormat="1" ht="12" customHeight="1" x14ac:dyDescent="0.2">
      <c r="K537" s="7"/>
      <c r="Y537" s="5"/>
      <c r="AC537" s="5"/>
      <c r="AJ537" s="6"/>
      <c r="AK537" s="6"/>
      <c r="AL537" s="7"/>
      <c r="AM537" s="7"/>
      <c r="AN537" s="7"/>
    </row>
    <row r="538" spans="11:40" s="4" customFormat="1" ht="12" customHeight="1" x14ac:dyDescent="0.2">
      <c r="K538" s="7"/>
      <c r="Y538" s="5"/>
      <c r="AC538" s="5"/>
      <c r="AJ538" s="6"/>
      <c r="AK538" s="6"/>
      <c r="AL538" s="7"/>
      <c r="AM538" s="7"/>
      <c r="AN538" s="7"/>
    </row>
    <row r="539" spans="11:40" s="4" customFormat="1" ht="12" customHeight="1" x14ac:dyDescent="0.2">
      <c r="K539" s="7"/>
      <c r="Y539" s="5"/>
      <c r="AC539" s="5"/>
      <c r="AJ539" s="6"/>
      <c r="AK539" s="6"/>
      <c r="AL539" s="7"/>
      <c r="AM539" s="7"/>
      <c r="AN539" s="7"/>
    </row>
    <row r="540" spans="11:40" s="4" customFormat="1" ht="12" customHeight="1" x14ac:dyDescent="0.2">
      <c r="K540" s="7"/>
      <c r="Y540" s="5"/>
      <c r="AC540" s="5"/>
      <c r="AJ540" s="6"/>
      <c r="AK540" s="6"/>
      <c r="AL540" s="7"/>
      <c r="AM540" s="7"/>
      <c r="AN540" s="7"/>
    </row>
    <row r="541" spans="11:40" s="4" customFormat="1" ht="12" customHeight="1" x14ac:dyDescent="0.2">
      <c r="K541" s="7"/>
      <c r="Y541" s="5"/>
      <c r="AC541" s="5"/>
      <c r="AJ541" s="6"/>
      <c r="AK541" s="6"/>
      <c r="AL541" s="7"/>
      <c r="AM541" s="7"/>
      <c r="AN541" s="7"/>
    </row>
    <row r="542" spans="11:40" s="4" customFormat="1" ht="12" customHeight="1" x14ac:dyDescent="0.2">
      <c r="K542" s="7"/>
      <c r="Y542" s="5"/>
      <c r="AC542" s="5"/>
      <c r="AJ542" s="6"/>
      <c r="AK542" s="6"/>
      <c r="AL542" s="7"/>
      <c r="AM542" s="7"/>
      <c r="AN542" s="7"/>
    </row>
    <row r="543" spans="11:40" s="4" customFormat="1" ht="12" customHeight="1" x14ac:dyDescent="0.2">
      <c r="K543" s="7"/>
      <c r="Y543" s="5"/>
      <c r="AC543" s="5"/>
      <c r="AJ543" s="6"/>
      <c r="AK543" s="6"/>
      <c r="AL543" s="7"/>
      <c r="AM543" s="7"/>
      <c r="AN543" s="7"/>
    </row>
    <row r="544" spans="11:40" s="4" customFormat="1" ht="12" customHeight="1" x14ac:dyDescent="0.2">
      <c r="K544" s="7"/>
      <c r="Y544" s="5"/>
      <c r="AC544" s="5"/>
      <c r="AJ544" s="6"/>
      <c r="AK544" s="6"/>
      <c r="AL544" s="7"/>
      <c r="AM544" s="7"/>
      <c r="AN544" s="7"/>
    </row>
    <row r="545" spans="11:40" s="4" customFormat="1" ht="12" customHeight="1" x14ac:dyDescent="0.2">
      <c r="K545" s="7"/>
      <c r="Y545" s="5"/>
      <c r="AC545" s="5"/>
      <c r="AJ545" s="6"/>
      <c r="AK545" s="6"/>
      <c r="AL545" s="7"/>
      <c r="AM545" s="7"/>
      <c r="AN545" s="7"/>
    </row>
    <row r="546" spans="11:40" s="4" customFormat="1" ht="12" customHeight="1" x14ac:dyDescent="0.2">
      <c r="K546" s="7"/>
      <c r="Y546" s="5"/>
      <c r="AC546" s="5"/>
      <c r="AJ546" s="6"/>
      <c r="AK546" s="6"/>
      <c r="AL546" s="7"/>
      <c r="AM546" s="7"/>
      <c r="AN546" s="7"/>
    </row>
    <row r="547" spans="11:40" s="4" customFormat="1" ht="12" customHeight="1" x14ac:dyDescent="0.2">
      <c r="K547" s="7"/>
      <c r="Y547" s="5"/>
      <c r="AC547" s="5"/>
      <c r="AJ547" s="6"/>
      <c r="AK547" s="6"/>
      <c r="AL547" s="7"/>
      <c r="AM547" s="7"/>
      <c r="AN547" s="7"/>
    </row>
    <row r="548" spans="11:40" s="4" customFormat="1" ht="12" customHeight="1" x14ac:dyDescent="0.2">
      <c r="K548" s="7"/>
      <c r="Y548" s="5"/>
      <c r="AC548" s="5"/>
      <c r="AJ548" s="6"/>
      <c r="AK548" s="6"/>
      <c r="AL548" s="7"/>
      <c r="AM548" s="7"/>
      <c r="AN548" s="7"/>
    </row>
    <row r="549" spans="11:40" s="4" customFormat="1" ht="12" customHeight="1" x14ac:dyDescent="0.2">
      <c r="K549" s="7"/>
      <c r="Y549" s="5"/>
      <c r="AC549" s="5"/>
      <c r="AJ549" s="6"/>
      <c r="AK549" s="6"/>
      <c r="AL549" s="7"/>
      <c r="AM549" s="7"/>
      <c r="AN549" s="7"/>
    </row>
    <row r="550" spans="11:40" s="4" customFormat="1" ht="12" customHeight="1" x14ac:dyDescent="0.2">
      <c r="K550" s="7"/>
      <c r="Y550" s="5"/>
      <c r="AC550" s="5"/>
      <c r="AJ550" s="6"/>
      <c r="AK550" s="6"/>
      <c r="AL550" s="7"/>
      <c r="AM550" s="7"/>
      <c r="AN550" s="7"/>
    </row>
    <row r="551" spans="11:40" s="4" customFormat="1" ht="12" customHeight="1" x14ac:dyDescent="0.2">
      <c r="K551" s="7"/>
      <c r="Y551" s="5"/>
      <c r="AC551" s="5"/>
      <c r="AJ551" s="6"/>
      <c r="AK551" s="6"/>
      <c r="AL551" s="7"/>
      <c r="AM551" s="7"/>
      <c r="AN551" s="7"/>
    </row>
    <row r="552" spans="11:40" s="4" customFormat="1" ht="12" customHeight="1" x14ac:dyDescent="0.2">
      <c r="K552" s="7"/>
      <c r="Y552" s="5"/>
      <c r="AC552" s="5"/>
      <c r="AJ552" s="6"/>
      <c r="AK552" s="6"/>
      <c r="AL552" s="7"/>
      <c r="AM552" s="7"/>
      <c r="AN552" s="7"/>
    </row>
    <row r="553" spans="11:40" s="4" customFormat="1" ht="12" customHeight="1" x14ac:dyDescent="0.2">
      <c r="K553" s="7"/>
      <c r="Y553" s="5"/>
      <c r="AC553" s="5"/>
      <c r="AJ553" s="6"/>
      <c r="AK553" s="6"/>
      <c r="AL553" s="7"/>
      <c r="AM553" s="7"/>
      <c r="AN553" s="7"/>
    </row>
    <row r="554" spans="11:40" s="4" customFormat="1" ht="12" customHeight="1" x14ac:dyDescent="0.2">
      <c r="K554" s="7"/>
      <c r="Y554" s="5"/>
      <c r="AC554" s="5"/>
      <c r="AJ554" s="6"/>
      <c r="AK554" s="6"/>
      <c r="AL554" s="7"/>
      <c r="AM554" s="7"/>
      <c r="AN554" s="7"/>
    </row>
    <row r="555" spans="11:40" s="4" customFormat="1" ht="12" customHeight="1" x14ac:dyDescent="0.2">
      <c r="K555" s="7"/>
      <c r="Y555" s="5"/>
      <c r="AC555" s="5"/>
      <c r="AJ555" s="6"/>
      <c r="AK555" s="6"/>
      <c r="AL555" s="7"/>
      <c r="AM555" s="7"/>
      <c r="AN555" s="7"/>
    </row>
    <row r="556" spans="11:40" s="4" customFormat="1" ht="12" customHeight="1" x14ac:dyDescent="0.2">
      <c r="K556" s="7"/>
      <c r="Y556" s="5"/>
      <c r="AC556" s="5"/>
      <c r="AJ556" s="6"/>
      <c r="AK556" s="6"/>
      <c r="AL556" s="7"/>
      <c r="AM556" s="7"/>
      <c r="AN556" s="7"/>
    </row>
    <row r="557" spans="11:40" s="4" customFormat="1" ht="12" customHeight="1" x14ac:dyDescent="0.2">
      <c r="K557" s="7"/>
      <c r="Y557" s="5"/>
      <c r="AC557" s="5"/>
      <c r="AJ557" s="6"/>
      <c r="AK557" s="6"/>
      <c r="AL557" s="7"/>
      <c r="AM557" s="7"/>
      <c r="AN557" s="7"/>
    </row>
    <row r="558" spans="11:40" s="4" customFormat="1" ht="12" customHeight="1" x14ac:dyDescent="0.2">
      <c r="K558" s="7"/>
      <c r="Y558" s="5"/>
      <c r="AC558" s="5"/>
      <c r="AJ558" s="6"/>
      <c r="AK558" s="6"/>
      <c r="AL558" s="7"/>
      <c r="AM558" s="7"/>
      <c r="AN558" s="7"/>
    </row>
    <row r="559" spans="11:40" s="4" customFormat="1" ht="12" customHeight="1" x14ac:dyDescent="0.2">
      <c r="K559" s="7"/>
      <c r="Y559" s="5"/>
      <c r="AC559" s="5"/>
      <c r="AJ559" s="6"/>
      <c r="AK559" s="6"/>
      <c r="AL559" s="7"/>
      <c r="AM559" s="7"/>
      <c r="AN559" s="7"/>
    </row>
    <row r="560" spans="11:40" s="4" customFormat="1" ht="12" customHeight="1" x14ac:dyDescent="0.2">
      <c r="K560" s="7"/>
      <c r="Y560" s="5"/>
      <c r="AC560" s="5"/>
      <c r="AJ560" s="6"/>
      <c r="AK560" s="6"/>
      <c r="AL560" s="7"/>
      <c r="AM560" s="7"/>
      <c r="AN560" s="7"/>
    </row>
    <row r="561" spans="11:40" s="4" customFormat="1" ht="12" customHeight="1" x14ac:dyDescent="0.2">
      <c r="K561" s="7"/>
      <c r="Y561" s="5"/>
      <c r="AC561" s="5"/>
      <c r="AJ561" s="6"/>
      <c r="AK561" s="6"/>
      <c r="AL561" s="7"/>
      <c r="AM561" s="7"/>
      <c r="AN561" s="7"/>
    </row>
    <row r="562" spans="11:40" s="4" customFormat="1" ht="12" customHeight="1" x14ac:dyDescent="0.2">
      <c r="K562" s="7"/>
      <c r="Y562" s="5"/>
      <c r="AC562" s="5"/>
      <c r="AJ562" s="6"/>
      <c r="AK562" s="6"/>
      <c r="AL562" s="7"/>
      <c r="AM562" s="7"/>
      <c r="AN562" s="7"/>
    </row>
    <row r="563" spans="11:40" s="4" customFormat="1" ht="12" customHeight="1" x14ac:dyDescent="0.2">
      <c r="K563" s="7"/>
      <c r="Y563" s="5"/>
      <c r="AC563" s="5"/>
      <c r="AJ563" s="6"/>
      <c r="AK563" s="6"/>
      <c r="AL563" s="7"/>
      <c r="AM563" s="7"/>
      <c r="AN563" s="7"/>
    </row>
    <row r="564" spans="11:40" s="4" customFormat="1" ht="12" customHeight="1" x14ac:dyDescent="0.2">
      <c r="K564" s="7"/>
      <c r="Y564" s="5"/>
      <c r="AC564" s="5"/>
      <c r="AJ564" s="6"/>
      <c r="AK564" s="6"/>
      <c r="AL564" s="7"/>
      <c r="AM564" s="7"/>
      <c r="AN564" s="7"/>
    </row>
    <row r="565" spans="11:40" s="4" customFormat="1" ht="12" customHeight="1" x14ac:dyDescent="0.2">
      <c r="K565" s="7"/>
      <c r="Y565" s="5"/>
      <c r="AC565" s="5"/>
      <c r="AJ565" s="6"/>
      <c r="AK565" s="6"/>
      <c r="AL565" s="7"/>
      <c r="AM565" s="7"/>
      <c r="AN565" s="7"/>
    </row>
    <row r="566" spans="11:40" s="4" customFormat="1" ht="12" customHeight="1" x14ac:dyDescent="0.2">
      <c r="K566" s="7"/>
      <c r="Y566" s="5"/>
      <c r="AC566" s="5"/>
      <c r="AJ566" s="6"/>
      <c r="AK566" s="6"/>
      <c r="AL566" s="7"/>
      <c r="AM566" s="7"/>
      <c r="AN566" s="7"/>
    </row>
    <row r="567" spans="11:40" s="4" customFormat="1" ht="12" customHeight="1" x14ac:dyDescent="0.2">
      <c r="K567" s="7"/>
      <c r="Y567" s="5"/>
      <c r="AC567" s="5"/>
      <c r="AJ567" s="6"/>
      <c r="AK567" s="6"/>
      <c r="AL567" s="7"/>
      <c r="AM567" s="7"/>
      <c r="AN567" s="7"/>
    </row>
    <row r="568" spans="11:40" s="4" customFormat="1" ht="12" customHeight="1" x14ac:dyDescent="0.2">
      <c r="K568" s="7"/>
      <c r="Y568" s="5"/>
      <c r="AC568" s="5"/>
      <c r="AJ568" s="6"/>
      <c r="AK568" s="6"/>
      <c r="AL568" s="7"/>
      <c r="AM568" s="7"/>
      <c r="AN568" s="7"/>
    </row>
    <row r="569" spans="11:40" s="4" customFormat="1" ht="12" customHeight="1" x14ac:dyDescent="0.2">
      <c r="K569" s="7"/>
      <c r="Y569" s="5"/>
      <c r="AC569" s="5"/>
      <c r="AJ569" s="6"/>
      <c r="AK569" s="6"/>
      <c r="AL569" s="7"/>
      <c r="AM569" s="7"/>
      <c r="AN569" s="7"/>
    </row>
    <row r="570" spans="11:40" s="4" customFormat="1" ht="12" customHeight="1" x14ac:dyDescent="0.2">
      <c r="K570" s="7"/>
      <c r="Y570" s="5"/>
      <c r="AC570" s="5"/>
      <c r="AJ570" s="6"/>
      <c r="AK570" s="6"/>
      <c r="AL570" s="7"/>
      <c r="AM570" s="7"/>
      <c r="AN570" s="7"/>
    </row>
    <row r="571" spans="11:40" s="4" customFormat="1" ht="12" customHeight="1" x14ac:dyDescent="0.2">
      <c r="K571" s="7"/>
      <c r="Y571" s="5"/>
      <c r="AC571" s="5"/>
      <c r="AJ571" s="6"/>
      <c r="AK571" s="6"/>
      <c r="AL571" s="7"/>
      <c r="AM571" s="7"/>
      <c r="AN571" s="7"/>
    </row>
    <row r="572" spans="11:40" s="4" customFormat="1" ht="12" customHeight="1" x14ac:dyDescent="0.2">
      <c r="K572" s="7"/>
      <c r="Y572" s="5"/>
      <c r="AC572" s="5"/>
      <c r="AJ572" s="6"/>
      <c r="AK572" s="6"/>
      <c r="AL572" s="7"/>
      <c r="AM572" s="7"/>
      <c r="AN572" s="7"/>
    </row>
    <row r="573" spans="11:40" s="4" customFormat="1" ht="12" customHeight="1" x14ac:dyDescent="0.2">
      <c r="K573" s="7"/>
      <c r="Y573" s="5"/>
      <c r="AC573" s="5"/>
      <c r="AJ573" s="6"/>
      <c r="AK573" s="6"/>
      <c r="AL573" s="7"/>
      <c r="AM573" s="7"/>
      <c r="AN573" s="7"/>
    </row>
    <row r="574" spans="11:40" s="4" customFormat="1" ht="12" customHeight="1" x14ac:dyDescent="0.2">
      <c r="K574" s="7"/>
      <c r="Y574" s="5"/>
      <c r="AC574" s="5"/>
      <c r="AJ574" s="6"/>
      <c r="AK574" s="6"/>
      <c r="AL574" s="7"/>
      <c r="AM574" s="7"/>
      <c r="AN574" s="7"/>
    </row>
    <row r="575" spans="11:40" s="4" customFormat="1" ht="12" customHeight="1" x14ac:dyDescent="0.2">
      <c r="K575" s="7"/>
      <c r="Y575" s="5"/>
      <c r="AC575" s="5"/>
      <c r="AJ575" s="6"/>
      <c r="AK575" s="6"/>
      <c r="AL575" s="7"/>
      <c r="AM575" s="7"/>
      <c r="AN575" s="7"/>
    </row>
    <row r="576" spans="11:40" s="4" customFormat="1" ht="12" customHeight="1" x14ac:dyDescent="0.2">
      <c r="K576" s="7"/>
      <c r="Y576" s="5"/>
      <c r="AC576" s="5"/>
      <c r="AJ576" s="6"/>
      <c r="AK576" s="6"/>
      <c r="AL576" s="7"/>
      <c r="AM576" s="7"/>
      <c r="AN576" s="7"/>
    </row>
  </sheetData>
  <mergeCells count="7">
    <mergeCell ref="AE18:AG18"/>
    <mergeCell ref="O18:Q18"/>
    <mergeCell ref="S18:U18"/>
    <mergeCell ref="W18:Y18"/>
    <mergeCell ref="AA18:AC18"/>
    <mergeCell ref="G12:G13"/>
    <mergeCell ref="H12:H13"/>
  </mergeCells>
  <conditionalFormatting sqref="J20:J280">
    <cfRule type="colorScale" priority="1">
      <colorScale>
        <cfvo type="num" val="-100"/>
        <cfvo type="num" val="0"/>
        <cfvo type="num" val="1000"/>
        <color rgb="FFF8696B"/>
        <color theme="0"/>
        <color rgb="FF63BE7B"/>
      </colorScale>
    </cfRule>
  </conditionalFormatting>
  <dataValidations count="3">
    <dataValidation type="list" allowBlank="1" showInputMessage="1" showErrorMessage="1" sqref="H14">
      <formula1>"DAX,FTSEMIB,IBEX,UK"</formula1>
    </dataValidation>
    <dataValidation type="list" allowBlank="1" showInputMessage="1" showErrorMessage="1" sqref="E10">
      <formula1>"100,200,300,400,500"</formula1>
    </dataValidation>
    <dataValidation type="list" allowBlank="1" showInputMessage="1" showErrorMessage="1" sqref="H12:H13">
      <formula1>"DAX,FTSEMIB,IBEX,UK,CAC"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22</vt:i4>
      </vt:variant>
    </vt:vector>
  </HeadingPairs>
  <TitlesOfParts>
    <vt:vector size="25" baseType="lpstr">
      <vt:lpstr>Sheet1</vt:lpstr>
      <vt:lpstr>Sheet2</vt:lpstr>
      <vt:lpstr>Sheet3</vt:lpstr>
      <vt:lpstr>FeeInv</vt:lpstr>
      <vt:lpstr>FeeOSLG</vt:lpstr>
      <vt:lpstr>InvestIniz</vt:lpstr>
      <vt:lpstr>LastPL</vt:lpstr>
      <vt:lpstr>Lotto</vt:lpstr>
      <vt:lpstr>Margine</vt:lpstr>
      <vt:lpstr>MargineCAC</vt:lpstr>
      <vt:lpstr>MargineDAX</vt:lpstr>
      <vt:lpstr>MargineFTSEMIB</vt:lpstr>
      <vt:lpstr>MargineIBEX</vt:lpstr>
      <vt:lpstr>MargineUK</vt:lpstr>
      <vt:lpstr>Market</vt:lpstr>
      <vt:lpstr>MaxLoss</vt:lpstr>
      <vt:lpstr>Nominale</vt:lpstr>
      <vt:lpstr>NumLotti</vt:lpstr>
      <vt:lpstr>OSGLLimit</vt:lpstr>
      <vt:lpstr>SpreadCAC</vt:lpstr>
      <vt:lpstr>SpreadDAX</vt:lpstr>
      <vt:lpstr>SpreadFTSEMIB</vt:lpstr>
      <vt:lpstr>SpreadIBEX</vt:lpstr>
      <vt:lpstr>SpreadUK</vt:lpstr>
      <vt:lpstr>TotalGain</vt:lpstr>
    </vt:vector>
  </TitlesOfParts>
  <Company>Banca IMI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BERTOCCHI NICHOLAS</dc:creator>
  <cp:lastModifiedBy>BERTOCCHI NICHOLAS</cp:lastModifiedBy>
  <dcterms:created xsi:type="dcterms:W3CDTF">2017-02-03T07:49:34Z</dcterms:created>
  <dcterms:modified xsi:type="dcterms:W3CDTF">2017-02-03T14:16:33Z</dcterms:modified>
</cp:coreProperties>
</file>